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10.237.1.1\gepg\BANCO DE ALIMENTOS\Relatório Gerencial\2020\7-Julho\"/>
    </mc:Choice>
  </mc:AlternateContent>
  <xr:revisionPtr revIDLastSave="0" documentId="13_ncr:1_{FF4B3C76-E971-4D8B-BCE3-A7FEE4C3B073}" xr6:coauthVersionLast="45" xr6:coauthVersionMax="45" xr10:uidLastSave="{00000000-0000-0000-0000-000000000000}"/>
  <bookViews>
    <workbookView xWindow="-120" yWindow="-120" windowWidth="24240" windowHeight="13140" activeTab="2" xr2:uid="{817751F3-E3AA-484C-99B2-AB0897DCEE72}"/>
  </bookViews>
  <sheets>
    <sheet name="Capa" sheetId="10" r:id="rId1"/>
    <sheet name="Relatório Sintético" sheetId="6" r:id="rId2"/>
    <sheet name="Relatório Analítico " sheetId="3" r:id="rId3"/>
  </sheets>
  <definedNames>
    <definedName name="__shared_1_0_0">#REF!-#REF!</definedName>
    <definedName name="__shared_2_0_0">#REF!-#REF!</definedName>
    <definedName name="_xlnm._FilterDatabase" localSheetId="2" hidden="1">'Relatório Analítico '!$A$39:$L$39</definedName>
    <definedName name="_xlnm.Print_Area" localSheetId="0">Capa!$A$1:$L$54</definedName>
    <definedName name="_xlnm.Print_Area" localSheetId="2">'Relatório Analítico '!$A$1:$L$620</definedName>
    <definedName name="_xlnm.Print_Area" localSheetId="1">'Relatório Sintético'!$A$1:$L$36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371" i="3" l="1"/>
  <c r="J374" i="3"/>
  <c r="K374" i="3"/>
  <c r="J372" i="3"/>
  <c r="L597" i="3"/>
  <c r="L475" i="3"/>
  <c r="L471" i="3"/>
  <c r="L379" i="3"/>
  <c r="K90" i="3"/>
  <c r="L90" i="3" s="1"/>
  <c r="K123" i="3"/>
  <c r="K194" i="3"/>
  <c r="K212" i="3"/>
  <c r="K224" i="3"/>
  <c r="K309" i="3"/>
  <c r="K368" i="3"/>
  <c r="L369" i="3"/>
  <c r="L368" i="3"/>
  <c r="L313" i="3"/>
  <c r="L310" i="3"/>
  <c r="L227" i="3"/>
  <c r="L224" i="3"/>
  <c r="L215" i="3"/>
  <c r="L199" i="3"/>
  <c r="L213" i="3"/>
  <c r="L194" i="3"/>
  <c r="L127" i="3"/>
  <c r="L124" i="3"/>
  <c r="L123" i="3"/>
  <c r="L94" i="3"/>
  <c r="L91" i="3"/>
  <c r="L40" i="3"/>
  <c r="L29" i="3"/>
  <c r="K30" i="3" l="1"/>
  <c r="L212" i="3"/>
  <c r="L371" i="3" l="1"/>
  <c r="L372" i="3"/>
  <c r="L373" i="3"/>
  <c r="L598" i="3"/>
  <c r="L14" i="3" l="1"/>
  <c r="L15" i="3"/>
  <c r="L17" i="3"/>
  <c r="L309" i="3" l="1"/>
  <c r="L225" i="3"/>
  <c r="L195" i="3"/>
  <c r="L193" i="3"/>
  <c r="L192" i="3"/>
  <c r="L191" i="3"/>
  <c r="L190" i="3"/>
  <c r="L189" i="3"/>
  <c r="L188" i="3"/>
  <c r="L187" i="3"/>
  <c r="L186" i="3"/>
  <c r="L185" i="3"/>
  <c r="L184" i="3"/>
  <c r="L183" i="3"/>
  <c r="L182" i="3"/>
  <c r="L181" i="3"/>
  <c r="L180" i="3"/>
  <c r="L179" i="3"/>
  <c r="L178" i="3"/>
  <c r="L177" i="3"/>
  <c r="L176" i="3"/>
  <c r="L175" i="3"/>
  <c r="L174" i="3"/>
  <c r="L173" i="3"/>
  <c r="L172" i="3"/>
  <c r="L171" i="3"/>
  <c r="L170" i="3"/>
  <c r="L169" i="3"/>
  <c r="L168" i="3"/>
  <c r="L167" i="3"/>
  <c r="L166" i="3"/>
  <c r="L165" i="3"/>
  <c r="L164" i="3"/>
  <c r="L163" i="3"/>
  <c r="L162" i="3"/>
  <c r="L161" i="3"/>
  <c r="L160" i="3"/>
  <c r="L159" i="3"/>
  <c r="L158" i="3"/>
  <c r="L157" i="3"/>
  <c r="L156" i="3"/>
  <c r="L155" i="3"/>
  <c r="L154" i="3"/>
  <c r="L153" i="3"/>
  <c r="L152" i="3"/>
  <c r="L151" i="3"/>
  <c r="L150" i="3"/>
  <c r="L149" i="3"/>
  <c r="L148" i="3"/>
  <c r="L147" i="3"/>
  <c r="L146" i="3"/>
  <c r="L145" i="3"/>
  <c r="L143" i="3"/>
  <c r="L144" i="3"/>
  <c r="L142" i="3"/>
  <c r="L141" i="3"/>
  <c r="L139" i="3"/>
  <c r="L138" i="3"/>
  <c r="L137" i="3"/>
  <c r="L136" i="3"/>
  <c r="L135" i="3"/>
  <c r="L134" i="3"/>
  <c r="L133" i="3"/>
  <c r="L132" i="3"/>
  <c r="L131" i="3"/>
  <c r="L130" i="3"/>
  <c r="L129" i="3"/>
  <c r="L128" i="3"/>
  <c r="J17" i="6" l="1"/>
  <c r="L337" i="3"/>
  <c r="L229" i="3"/>
  <c r="L230" i="3"/>
  <c r="L231" i="3"/>
  <c r="L232" i="3"/>
  <c r="L233" i="3"/>
  <c r="L234" i="3"/>
  <c r="L235" i="3"/>
  <c r="L236" i="3"/>
  <c r="L237" i="3"/>
  <c r="L238" i="3"/>
  <c r="L239" i="3"/>
  <c r="L240" i="3"/>
  <c r="L241" i="3"/>
  <c r="L242" i="3"/>
  <c r="L243" i="3"/>
  <c r="L244" i="3"/>
  <c r="L245" i="3"/>
  <c r="L246" i="3"/>
  <c r="L247" i="3"/>
  <c r="L248" i="3"/>
  <c r="L249" i="3"/>
  <c r="L250" i="3"/>
  <c r="L251" i="3"/>
  <c r="L252" i="3"/>
  <c r="L253" i="3"/>
  <c r="L254" i="3"/>
  <c r="L255" i="3"/>
  <c r="L256" i="3"/>
  <c r="L257" i="3"/>
  <c r="L258" i="3"/>
  <c r="L259" i="3"/>
  <c r="L260" i="3"/>
  <c r="L261" i="3"/>
  <c r="L262" i="3"/>
  <c r="L263" i="3"/>
  <c r="L264" i="3"/>
  <c r="L265" i="3"/>
  <c r="L266" i="3"/>
  <c r="L267" i="3"/>
  <c r="L268" i="3"/>
  <c r="L269" i="3"/>
  <c r="L270" i="3"/>
  <c r="L271" i="3"/>
  <c r="L272" i="3"/>
  <c r="L273" i="3"/>
  <c r="L274" i="3"/>
  <c r="L275" i="3"/>
  <c r="L276" i="3"/>
  <c r="L277" i="3"/>
  <c r="L278" i="3"/>
  <c r="L279" i="3"/>
  <c r="L280" i="3"/>
  <c r="L281" i="3"/>
  <c r="L282" i="3"/>
  <c r="L283" i="3"/>
  <c r="L284" i="3"/>
  <c r="L285" i="3"/>
  <c r="L286" i="3"/>
  <c r="L287" i="3"/>
  <c r="L288" i="3"/>
  <c r="L289" i="3"/>
  <c r="L290" i="3"/>
  <c r="L291" i="3"/>
  <c r="L292" i="3"/>
  <c r="L293" i="3"/>
  <c r="L294" i="3"/>
  <c r="L295" i="3"/>
  <c r="L296" i="3"/>
  <c r="L297" i="3"/>
  <c r="L298" i="3"/>
  <c r="L299" i="3"/>
  <c r="L300" i="3"/>
  <c r="L301" i="3"/>
  <c r="L302" i="3"/>
  <c r="L303" i="3"/>
  <c r="L304" i="3"/>
  <c r="L305" i="3"/>
  <c r="L306" i="3"/>
  <c r="L307" i="3"/>
  <c r="L308" i="3"/>
  <c r="L228" i="3"/>
  <c r="L217" i="3"/>
  <c r="L218" i="3"/>
  <c r="L219" i="3"/>
  <c r="L220" i="3"/>
  <c r="L221" i="3"/>
  <c r="L222" i="3"/>
  <c r="L223" i="3"/>
  <c r="L216" i="3"/>
  <c r="L201" i="3"/>
  <c r="L202" i="3"/>
  <c r="L203" i="3"/>
  <c r="L204" i="3"/>
  <c r="L205" i="3"/>
  <c r="L206" i="3"/>
  <c r="L207" i="3"/>
  <c r="L208" i="3"/>
  <c r="L209" i="3"/>
  <c r="L210" i="3"/>
  <c r="L211" i="3"/>
  <c r="L200" i="3"/>
  <c r="L122" i="3"/>
  <c r="L98" i="3"/>
  <c r="L99" i="3"/>
  <c r="L100" i="3"/>
  <c r="L101" i="3"/>
  <c r="L102" i="3"/>
  <c r="L103" i="3"/>
  <c r="L104" i="3"/>
  <c r="L105" i="3"/>
  <c r="L106" i="3"/>
  <c r="L107" i="3"/>
  <c r="L108" i="3"/>
  <c r="L109" i="3"/>
  <c r="L110" i="3"/>
  <c r="L111" i="3"/>
  <c r="L112" i="3"/>
  <c r="L113" i="3"/>
  <c r="L114" i="3"/>
  <c r="L115" i="3"/>
  <c r="L116" i="3"/>
  <c r="L117" i="3"/>
  <c r="L118" i="3"/>
  <c r="L119" i="3"/>
  <c r="L120" i="3"/>
  <c r="L121" i="3"/>
  <c r="L96" i="3"/>
  <c r="L97" i="3"/>
  <c r="L95" i="3"/>
  <c r="L43" i="3"/>
  <c r="L44" i="3"/>
  <c r="L45" i="3"/>
  <c r="L46" i="3"/>
  <c r="L47" i="3"/>
  <c r="L48" i="3"/>
  <c r="L49" i="3"/>
  <c r="L50" i="3"/>
  <c r="L51" i="3"/>
  <c r="L52" i="3"/>
  <c r="L53" i="3"/>
  <c r="L54" i="3"/>
  <c r="L55" i="3"/>
  <c r="L56" i="3"/>
  <c r="L57" i="3"/>
  <c r="L58" i="3"/>
  <c r="L59" i="3"/>
  <c r="L60" i="3"/>
  <c r="L61" i="3"/>
  <c r="L62" i="3"/>
  <c r="L63" i="3"/>
  <c r="L64" i="3"/>
  <c r="L65" i="3"/>
  <c r="L66" i="3"/>
  <c r="L67" i="3"/>
  <c r="L68" i="3"/>
  <c r="L69" i="3"/>
  <c r="L70" i="3"/>
  <c r="L71" i="3"/>
  <c r="L72" i="3"/>
  <c r="L73" i="3"/>
  <c r="L74" i="3"/>
  <c r="L75" i="3"/>
  <c r="L76" i="3"/>
  <c r="L77" i="3"/>
  <c r="L78" i="3"/>
  <c r="L79" i="3"/>
  <c r="L80" i="3"/>
  <c r="L81" i="3"/>
  <c r="L82" i="3"/>
  <c r="L83" i="3"/>
  <c r="L84" i="3"/>
  <c r="L85" i="3"/>
  <c r="L86" i="3"/>
  <c r="L87" i="3"/>
  <c r="L88" i="3"/>
  <c r="L89" i="3"/>
  <c r="L42" i="3"/>
  <c r="L41" i="3"/>
  <c r="J15" i="6" l="1"/>
  <c r="K29" i="3"/>
  <c r="L354" i="3" l="1"/>
  <c r="L355" i="3"/>
  <c r="L351" i="3"/>
  <c r="L361" i="3"/>
  <c r="L335" i="3"/>
  <c r="L336" i="3"/>
  <c r="L338" i="3"/>
  <c r="L339" i="3"/>
  <c r="L340" i="3"/>
  <c r="L341" i="3"/>
  <c r="L342" i="3"/>
  <c r="L343" i="3"/>
  <c r="L344" i="3"/>
  <c r="L345" i="3"/>
  <c r="L346" i="3"/>
  <c r="L347" i="3"/>
  <c r="L348" i="3"/>
  <c r="L349" i="3"/>
  <c r="L350" i="3"/>
  <c r="L352" i="3"/>
  <c r="L353" i="3"/>
  <c r="L356" i="3"/>
  <c r="L357" i="3"/>
  <c r="L358" i="3"/>
  <c r="L359" i="3"/>
  <c r="L360" i="3"/>
  <c r="L362" i="3"/>
  <c r="L363" i="3"/>
  <c r="L364" i="3"/>
  <c r="L365" i="3"/>
  <c r="L366" i="3"/>
  <c r="L367" i="3"/>
  <c r="L319" i="3"/>
  <c r="L320" i="3"/>
  <c r="L321" i="3"/>
  <c r="L322" i="3"/>
  <c r="L323" i="3"/>
  <c r="L324" i="3"/>
  <c r="L325" i="3"/>
  <c r="L326" i="3"/>
  <c r="L327" i="3"/>
  <c r="L328" i="3"/>
  <c r="L329" i="3"/>
  <c r="L330" i="3"/>
  <c r="L331" i="3"/>
  <c r="L332" i="3"/>
  <c r="L333" i="3"/>
  <c r="L318" i="3"/>
  <c r="L317" i="3"/>
  <c r="L316" i="3"/>
  <c r="L314" i="3"/>
  <c r="L476" i="3" l="1"/>
  <c r="L477" i="3"/>
  <c r="L478" i="3"/>
  <c r="L479" i="3"/>
  <c r="L480" i="3"/>
  <c r="L481" i="3"/>
  <c r="L482" i="3"/>
  <c r="L483" i="3"/>
  <c r="L484" i="3"/>
  <c r="L485" i="3"/>
  <c r="L486" i="3"/>
  <c r="L487" i="3"/>
  <c r="L488" i="3"/>
  <c r="L489" i="3"/>
  <c r="L490" i="3"/>
  <c r="L491" i="3"/>
  <c r="L492" i="3"/>
  <c r="L493" i="3"/>
  <c r="L494" i="3"/>
  <c r="L495" i="3"/>
  <c r="L496" i="3"/>
  <c r="L497" i="3"/>
  <c r="L498" i="3"/>
  <c r="L499" i="3"/>
  <c r="L500" i="3"/>
  <c r="L501" i="3"/>
  <c r="L502" i="3"/>
  <c r="L503" i="3"/>
  <c r="L504" i="3"/>
  <c r="L505" i="3"/>
  <c r="L506" i="3"/>
  <c r="L507" i="3"/>
  <c r="L508" i="3"/>
  <c r="L509" i="3"/>
  <c r="L510" i="3"/>
  <c r="L511" i="3"/>
  <c r="L512" i="3"/>
  <c r="L513" i="3"/>
  <c r="L514" i="3"/>
  <c r="L515" i="3"/>
  <c r="L516" i="3"/>
  <c r="L517" i="3"/>
  <c r="L518" i="3"/>
  <c r="L519" i="3"/>
  <c r="L520" i="3"/>
  <c r="L521" i="3"/>
  <c r="L522" i="3"/>
  <c r="L523" i="3"/>
  <c r="L524" i="3"/>
  <c r="L525" i="3"/>
  <c r="L526" i="3"/>
  <c r="L527" i="3"/>
  <c r="L528" i="3"/>
  <c r="L529" i="3"/>
  <c r="L530" i="3"/>
  <c r="L531" i="3"/>
  <c r="L532" i="3"/>
  <c r="L533" i="3"/>
  <c r="L534" i="3"/>
  <c r="L535" i="3"/>
  <c r="L536" i="3"/>
  <c r="L537" i="3"/>
  <c r="L538" i="3"/>
  <c r="L539" i="3"/>
  <c r="L540" i="3"/>
  <c r="L541" i="3"/>
  <c r="L542" i="3"/>
  <c r="L543" i="3"/>
  <c r="L544" i="3"/>
  <c r="L545" i="3"/>
  <c r="L546" i="3"/>
  <c r="L547" i="3"/>
  <c r="L548" i="3"/>
  <c r="L549" i="3"/>
  <c r="L550" i="3"/>
  <c r="L551" i="3"/>
  <c r="L552" i="3"/>
  <c r="L553" i="3"/>
  <c r="L554" i="3"/>
  <c r="L555" i="3"/>
  <c r="L556" i="3"/>
  <c r="L557" i="3"/>
  <c r="L558" i="3"/>
  <c r="L559" i="3"/>
  <c r="L560" i="3"/>
  <c r="L561" i="3"/>
  <c r="L562" i="3"/>
  <c r="L563" i="3"/>
  <c r="L564" i="3"/>
  <c r="L565" i="3"/>
  <c r="L566" i="3"/>
  <c r="L567" i="3"/>
  <c r="L568" i="3"/>
  <c r="L569" i="3"/>
  <c r="L570" i="3"/>
  <c r="L571" i="3"/>
  <c r="L572" i="3"/>
  <c r="L573" i="3"/>
  <c r="L574" i="3"/>
  <c r="L575" i="3"/>
  <c r="L576" i="3"/>
  <c r="L577" i="3"/>
  <c r="L578" i="3"/>
  <c r="L579" i="3"/>
  <c r="L580" i="3"/>
  <c r="L581" i="3"/>
  <c r="L582" i="3"/>
  <c r="L583" i="3"/>
  <c r="L584" i="3"/>
  <c r="L585" i="3"/>
  <c r="L586" i="3"/>
  <c r="L587" i="3"/>
  <c r="L588" i="3"/>
  <c r="L589" i="3"/>
  <c r="L590" i="3"/>
  <c r="L591" i="3"/>
  <c r="L592" i="3"/>
  <c r="L593" i="3"/>
  <c r="L594" i="3"/>
  <c r="L595" i="3"/>
  <c r="L596" i="3"/>
  <c r="L380" i="3"/>
  <c r="L381" i="3"/>
  <c r="L382" i="3"/>
  <c r="L383" i="3"/>
  <c r="L384" i="3"/>
  <c r="L385" i="3"/>
  <c r="L386" i="3"/>
  <c r="L387" i="3"/>
  <c r="L388" i="3"/>
  <c r="L389" i="3"/>
  <c r="L390" i="3"/>
  <c r="L391" i="3"/>
  <c r="L392" i="3"/>
  <c r="L393" i="3"/>
  <c r="L394" i="3"/>
  <c r="L395" i="3"/>
  <c r="L396" i="3"/>
  <c r="L397" i="3"/>
  <c r="L398" i="3"/>
  <c r="L399" i="3"/>
  <c r="L400" i="3"/>
  <c r="L401" i="3"/>
  <c r="L402" i="3"/>
  <c r="L403" i="3"/>
  <c r="L404" i="3"/>
  <c r="L405" i="3"/>
  <c r="L406" i="3"/>
  <c r="L407" i="3"/>
  <c r="L408" i="3"/>
  <c r="L409" i="3"/>
  <c r="L410" i="3"/>
  <c r="L411" i="3"/>
  <c r="L412" i="3"/>
  <c r="L413" i="3"/>
  <c r="L414" i="3"/>
  <c r="L415" i="3"/>
  <c r="L416" i="3"/>
  <c r="L417" i="3"/>
  <c r="L418" i="3"/>
  <c r="L419" i="3"/>
  <c r="L420" i="3"/>
  <c r="L421" i="3"/>
  <c r="L422" i="3"/>
  <c r="L423" i="3"/>
  <c r="L424" i="3"/>
  <c r="L425" i="3"/>
  <c r="L426" i="3"/>
  <c r="L427" i="3"/>
  <c r="L428" i="3"/>
  <c r="L429" i="3"/>
  <c r="L430" i="3"/>
  <c r="L431" i="3"/>
  <c r="L432" i="3"/>
  <c r="L433" i="3"/>
  <c r="L434" i="3"/>
  <c r="L435" i="3"/>
  <c r="L436" i="3"/>
  <c r="L437" i="3"/>
  <c r="L438" i="3"/>
  <c r="L439" i="3"/>
  <c r="L440" i="3"/>
  <c r="L441" i="3"/>
  <c r="L442" i="3"/>
  <c r="L443" i="3"/>
  <c r="L444" i="3"/>
  <c r="L445" i="3"/>
  <c r="L446" i="3"/>
  <c r="L447" i="3"/>
  <c r="L448" i="3"/>
  <c r="L449" i="3"/>
  <c r="L450" i="3"/>
  <c r="L451" i="3"/>
  <c r="L452" i="3"/>
  <c r="L453" i="3"/>
  <c r="L454" i="3"/>
  <c r="L455" i="3"/>
  <c r="L456" i="3"/>
  <c r="L457" i="3"/>
  <c r="L458" i="3"/>
  <c r="L459" i="3"/>
  <c r="L460" i="3"/>
  <c r="L461" i="3"/>
  <c r="L462" i="3"/>
  <c r="L463" i="3"/>
  <c r="L464" i="3"/>
  <c r="L465" i="3"/>
  <c r="L466" i="3"/>
  <c r="L467" i="3"/>
  <c r="L468" i="3"/>
  <c r="L469" i="3"/>
  <c r="L470" i="3"/>
  <c r="K471" i="3"/>
  <c r="K597" i="3"/>
  <c r="K598" i="3"/>
  <c r="K310" i="3"/>
  <c r="K225" i="3"/>
  <c r="K213" i="3"/>
  <c r="K195" i="3"/>
  <c r="K124" i="3"/>
  <c r="K91" i="3"/>
  <c r="L36" i="3"/>
  <c r="L35" i="3"/>
  <c r="D471" i="3"/>
  <c r="D597" i="3"/>
  <c r="D598" i="3"/>
  <c r="D29" i="3"/>
  <c r="D31" i="3"/>
  <c r="E471" i="3"/>
  <c r="E597" i="3"/>
  <c r="E598" i="3"/>
  <c r="E29" i="3"/>
  <c r="F471" i="3"/>
  <c r="F597" i="3"/>
  <c r="F598" i="3"/>
  <c r="F29" i="3"/>
  <c r="G471" i="3"/>
  <c r="G597" i="3"/>
  <c r="G598" i="3"/>
  <c r="G29" i="3"/>
  <c r="H471" i="3"/>
  <c r="H597" i="3"/>
  <c r="H598" i="3"/>
  <c r="H29" i="3"/>
  <c r="J471" i="3"/>
  <c r="J597" i="3"/>
  <c r="J598" i="3"/>
  <c r="J29" i="3"/>
  <c r="L21" i="3"/>
  <c r="L20" i="3"/>
  <c r="L19" i="3"/>
  <c r="D372" i="3"/>
  <c r="E372" i="3"/>
  <c r="F372" i="3"/>
  <c r="G372" i="3"/>
  <c r="J369" i="3"/>
  <c r="J368" i="3"/>
  <c r="D368" i="3"/>
  <c r="E368" i="3"/>
  <c r="F368" i="3"/>
  <c r="G368" i="3"/>
  <c r="H368" i="3"/>
  <c r="I368" i="3"/>
  <c r="J310" i="3"/>
  <c r="J309" i="3"/>
  <c r="D309" i="3"/>
  <c r="E309" i="3"/>
  <c r="E374" i="3" s="1"/>
  <c r="E30" i="3" s="1"/>
  <c r="F309" i="3"/>
  <c r="G309" i="3"/>
  <c r="H309" i="3"/>
  <c r="I309" i="3"/>
  <c r="I374" i="3" s="1"/>
  <c r="I30" i="3" s="1"/>
  <c r="I31" i="3" s="1"/>
  <c r="D224" i="3"/>
  <c r="E224" i="3"/>
  <c r="F224" i="3"/>
  <c r="G224" i="3"/>
  <c r="H224" i="3"/>
  <c r="I224" i="3"/>
  <c r="J224" i="3"/>
  <c r="D194" i="3"/>
  <c r="E194" i="3"/>
  <c r="F194" i="3"/>
  <c r="G194" i="3"/>
  <c r="H194" i="3"/>
  <c r="I194" i="3"/>
  <c r="J194" i="3"/>
  <c r="J124" i="3"/>
  <c r="J123" i="3"/>
  <c r="D123" i="3"/>
  <c r="E123" i="3"/>
  <c r="F123" i="3"/>
  <c r="G123" i="3"/>
  <c r="H123" i="3"/>
  <c r="I123" i="3"/>
  <c r="J91" i="3"/>
  <c r="J90" i="3"/>
  <c r="D90" i="3"/>
  <c r="E90" i="3"/>
  <c r="F90" i="3"/>
  <c r="G90" i="3"/>
  <c r="H90" i="3"/>
  <c r="I90" i="3"/>
  <c r="J213" i="3"/>
  <c r="J225" i="3"/>
  <c r="J195" i="3"/>
  <c r="J212" i="3"/>
  <c r="D212" i="3"/>
  <c r="E212" i="3"/>
  <c r="F212" i="3"/>
  <c r="G212" i="3"/>
  <c r="G374" i="3"/>
  <c r="G30" i="3" s="1"/>
  <c r="G31" i="3" s="1"/>
  <c r="H212" i="3"/>
  <c r="I212" i="3"/>
  <c r="J26" i="3"/>
  <c r="I597" i="3"/>
  <c r="I471" i="3"/>
  <c r="I598" i="3"/>
  <c r="I369" i="3"/>
  <c r="I310" i="3"/>
  <c r="I25" i="3" s="1"/>
  <c r="I225" i="3"/>
  <c r="I213" i="3"/>
  <c r="I195" i="3"/>
  <c r="I124" i="3"/>
  <c r="I91" i="3"/>
  <c r="I26" i="3"/>
  <c r="H195" i="3"/>
  <c r="H369" i="3"/>
  <c r="H310" i="3"/>
  <c r="H225" i="3"/>
  <c r="H213" i="3"/>
  <c r="H124" i="3"/>
  <c r="H91" i="3"/>
  <c r="H26" i="3"/>
  <c r="G369" i="3"/>
  <c r="G310" i="3"/>
  <c r="G225" i="3"/>
  <c r="G213" i="3"/>
  <c r="G195" i="3"/>
  <c r="G124" i="3"/>
  <c r="G91" i="3"/>
  <c r="E91" i="3"/>
  <c r="F91" i="3"/>
  <c r="E213" i="3"/>
  <c r="F213" i="3"/>
  <c r="G26" i="3"/>
  <c r="F310" i="3"/>
  <c r="F195" i="3"/>
  <c r="F26" i="3"/>
  <c r="F369" i="3"/>
  <c r="F225" i="3"/>
  <c r="F124" i="3"/>
  <c r="E369" i="3"/>
  <c r="E124" i="3"/>
  <c r="E195" i="3"/>
  <c r="E310" i="3"/>
  <c r="E225" i="3"/>
  <c r="L140" i="3"/>
  <c r="E26" i="3"/>
  <c r="J30" i="3" l="1"/>
  <c r="F374" i="3"/>
  <c r="F30" i="3" s="1"/>
  <c r="F31" i="3" s="1"/>
  <c r="G25" i="3"/>
  <c r="F25" i="3"/>
  <c r="H25" i="3"/>
  <c r="H374" i="3"/>
  <c r="H30" i="3" s="1"/>
  <c r="H31" i="3" s="1"/>
  <c r="J25" i="3"/>
  <c r="D374" i="3"/>
  <c r="L374" i="3" s="1"/>
  <c r="E31" i="3"/>
  <c r="E25" i="3"/>
  <c r="L31" i="3" l="1"/>
  <c r="L30" i="3"/>
  <c r="L315" i="3"/>
  <c r="L334" i="3"/>
  <c r="K369" i="3"/>
  <c r="K25" i="3" s="1"/>
  <c r="J13" i="6" s="1"/>
</calcChain>
</file>

<file path=xl/sharedStrings.xml><?xml version="1.0" encoding="utf-8"?>
<sst xmlns="http://schemas.openxmlformats.org/spreadsheetml/2006/main" count="2029" uniqueCount="687">
  <si>
    <t>ORGANIZAÇÃO DAS VOLUNTÁRIAS DE GOIÁS</t>
  </si>
  <si>
    <t>PROTEÇÃO SOCIAL BÁSICA</t>
  </si>
  <si>
    <t xml:space="preserve">OPERACIONALIZAÇÃO DAS AÇÕES DE PROTEÇÃO SOCIAL                      </t>
  </si>
  <si>
    <t xml:space="preserve"> SERVIÇO DE ATENÇÃO SOCIAL À FAMÍLIAS E INDIVÍDUOS EM SITUAÇÃO DE VULNERABILIDADE SOCIAL</t>
  </si>
  <si>
    <t>TOTAL</t>
  </si>
  <si>
    <t>PR</t>
  </si>
  <si>
    <t>RZ</t>
  </si>
  <si>
    <t xml:space="preserve">% </t>
  </si>
  <si>
    <t>BANCO DE ALIMENTOS</t>
  </si>
  <si>
    <t xml:space="preserve"> 1. RECADASTRAMENTOS/MÊS</t>
  </si>
  <si>
    <t>Número de entidades que participaram</t>
  </si>
  <si>
    <t>Número de indivíduos/famílias que participaram</t>
  </si>
  <si>
    <t>Sonho de Edna</t>
  </si>
  <si>
    <t>Associação de Idosos Alegria de Viver</t>
  </si>
  <si>
    <t>Movimento Jovens Livres</t>
  </si>
  <si>
    <t>Centro de Recuperação Vida Nova</t>
  </si>
  <si>
    <t>ESPECIFICAÇÃO</t>
  </si>
  <si>
    <t>RELATÓRIO ANALÍTICO:  OPERACIONAL E METAS</t>
  </si>
  <si>
    <t>UNIDADE EXECUTORA</t>
  </si>
  <si>
    <t>METAS FÍSICAS</t>
  </si>
  <si>
    <t>Isadora de Fátima Lopes</t>
  </si>
  <si>
    <t>Gerente Estratégica de Planejamento e Governança</t>
  </si>
  <si>
    <t>Wellington Matos de Lima</t>
  </si>
  <si>
    <t>Jeane de Cássia Dias Abdala Maia</t>
  </si>
  <si>
    <t>Diretora de Ações Sociais</t>
  </si>
  <si>
    <t>Adryanna Leonor Melo de Oliveira Caiado</t>
  </si>
  <si>
    <t>Diretora Geral</t>
  </si>
  <si>
    <t>RELATÓRIO GERENCIAL MENSAL DE EXECUÇÃO</t>
  </si>
  <si>
    <t>Thais de Paula Marques</t>
  </si>
  <si>
    <t>Gerente de Nutrição Social e Sustentável</t>
  </si>
  <si>
    <t>PROTEÇÃO SOCIAL BÁSICA - BANCO DE ALIMENTOS</t>
  </si>
  <si>
    <t>Outros municípios</t>
  </si>
  <si>
    <t>Associação Beneficente Casa de Davi - ABECAD</t>
  </si>
  <si>
    <t>Instituto de Longa Permanência para Idosos Mais Saúde</t>
  </si>
  <si>
    <t>Aparecida de Goiânia</t>
  </si>
  <si>
    <t>Senador Canedo</t>
  </si>
  <si>
    <t>Trindade</t>
  </si>
  <si>
    <t>Siquém Núcleo Educacional</t>
  </si>
  <si>
    <t>Comunidade Espirita Trabalho, Amor e FÉ (CETAF)</t>
  </si>
  <si>
    <t>Associação de Moradores do Conjunto Vera Cruz I</t>
  </si>
  <si>
    <t>Associação Beneficente Metamorfose</t>
  </si>
  <si>
    <t>Associação Obra do Berço</t>
  </si>
  <si>
    <t>Quantidade de alimentos coletados/arrecadados</t>
  </si>
  <si>
    <t>Aguinaldo</t>
  </si>
  <si>
    <t>Longa Vida</t>
  </si>
  <si>
    <t>Rb Laranjas</t>
  </si>
  <si>
    <t>Ediene</t>
  </si>
  <si>
    <t>Israel</t>
  </si>
  <si>
    <t>Eduardo</t>
  </si>
  <si>
    <t>Colome</t>
  </si>
  <si>
    <t>Amarildo</t>
  </si>
  <si>
    <t>Paulita</t>
  </si>
  <si>
    <t>Jose Carlos</t>
  </si>
  <si>
    <t>Rodrigo</t>
  </si>
  <si>
    <t>Medeiros</t>
  </si>
  <si>
    <t>Lidia</t>
  </si>
  <si>
    <t>Damião</t>
  </si>
  <si>
    <t>Francis</t>
  </si>
  <si>
    <t>Associação Beneficente do Residencial Vale dos Sonhos</t>
  </si>
  <si>
    <t>Associação Universo Sem Fome</t>
  </si>
  <si>
    <t>Centro Social Espírita Puro Amor</t>
  </si>
  <si>
    <t>Convenção Internacional Semeando a Palavra em Missões</t>
  </si>
  <si>
    <t>Igreja Batista Amor e Cuidado</t>
  </si>
  <si>
    <t>Igreja Batista Vale dos Sonhos</t>
  </si>
  <si>
    <t>Missão Resgate da Paz</t>
  </si>
  <si>
    <t>Obras Sociais do CEGAL</t>
  </si>
  <si>
    <t>Goianira</t>
  </si>
  <si>
    <t>Associação Casa da Paz - Centro de Reabilitação</t>
  </si>
  <si>
    <t>Hidrolândia</t>
  </si>
  <si>
    <t>CEPMG PROF Augusta Machado</t>
  </si>
  <si>
    <t>Instituição / Entidade RECADASTRADA</t>
  </si>
  <si>
    <t>Centro Espírita Estrela Dalva</t>
  </si>
  <si>
    <t>AGEO Esportivo</t>
  </si>
  <si>
    <t>Associação Paulo Pacheco</t>
  </si>
  <si>
    <t>Casa de Fraternidade Caminho da Luz</t>
  </si>
  <si>
    <t>Igreja Evangélica Ministério Rosa de Sarom</t>
  </si>
  <si>
    <t>Liga da Solidariedade</t>
  </si>
  <si>
    <t>Obreiros do Caminho</t>
  </si>
  <si>
    <t>Instituição / Entidade CADASTRADA - FILA DE ESPERA</t>
  </si>
  <si>
    <t>Sindicato dos Proprietários das Oficinas Mecânicas dos Estados de Goiás</t>
  </si>
  <si>
    <t>CMEI Tia Jovita</t>
  </si>
  <si>
    <t>Associação Bem Aventurada Imelda</t>
  </si>
  <si>
    <t>Sociedade Eunice Weaver de Goiânia</t>
  </si>
  <si>
    <t>Programa Banco Municipal de Alimentos - Semas</t>
  </si>
  <si>
    <t>Associação das Donas de Casa e Consumidores em Ação</t>
  </si>
  <si>
    <t>Ministério de Adoração Amigo do Rei</t>
  </si>
  <si>
    <t>Comunidade Terapêutica Lapidando Tesouros</t>
  </si>
  <si>
    <t>Associação Núcleo Espírita Amigos de Sempre</t>
  </si>
  <si>
    <t>Organização Mulheres em Ação Vila Delfiore</t>
  </si>
  <si>
    <t>Centro de Umbanda Pai Joaquim de Angola</t>
  </si>
  <si>
    <t>Inhumas</t>
  </si>
  <si>
    <t>Vila São José Bento Cottolengo</t>
  </si>
  <si>
    <t>Associação Doce Lar</t>
  </si>
  <si>
    <t>Secretaria Estadual de Educação</t>
  </si>
  <si>
    <t>Associação  do Poder de Deus Resgatando Vidas Com Amor</t>
  </si>
  <si>
    <t>Sandro Rocha</t>
  </si>
  <si>
    <t>Nectafruta</t>
  </si>
  <si>
    <t>Kifruta</t>
  </si>
  <si>
    <t>Setor Oeste</t>
  </si>
  <si>
    <t>Comunidade Espírita Ramatis</t>
  </si>
  <si>
    <t>Jardim América</t>
  </si>
  <si>
    <t>Bairros de Goiânia</t>
  </si>
  <si>
    <t>Jean</t>
  </si>
  <si>
    <t>Saraiva</t>
  </si>
  <si>
    <t>Comercial Ribas</t>
  </si>
  <si>
    <t>Comercial JM</t>
  </si>
  <si>
    <t>Parque Anhanguera II</t>
  </si>
  <si>
    <t>Centro</t>
  </si>
  <si>
    <t>Conjunto Vista Alegre</t>
  </si>
  <si>
    <t>Vila Pedroso</t>
  </si>
  <si>
    <t>Bairro Vitória</t>
  </si>
  <si>
    <t>Setor Jaó</t>
  </si>
  <si>
    <t>Vila Nova</t>
  </si>
  <si>
    <t>Setor Bueno</t>
  </si>
  <si>
    <t>Perim</t>
  </si>
  <si>
    <t>Total de doadores cadastrados</t>
  </si>
  <si>
    <t>Distribuição</t>
  </si>
  <si>
    <t>Ações desenvolvidas</t>
  </si>
  <si>
    <t>Número de entidades atendidas</t>
  </si>
  <si>
    <t>Número de indivíduos/famílias atendidos</t>
  </si>
  <si>
    <t>FAMÍLIAS (KG)</t>
  </si>
  <si>
    <r>
      <rPr>
        <b/>
        <sz val="11"/>
        <rFont val="Arial"/>
        <family val="2"/>
      </rPr>
      <t xml:space="preserve">TF: </t>
    </r>
    <r>
      <rPr>
        <sz val="11"/>
        <rFont val="Arial"/>
        <family val="2"/>
      </rPr>
      <t xml:space="preserve">Termo de Fomento; </t>
    </r>
    <r>
      <rPr>
        <b/>
        <sz val="11"/>
        <rFont val="Arial"/>
        <family val="2"/>
      </rPr>
      <t xml:space="preserve"> PT</t>
    </r>
    <r>
      <rPr>
        <sz val="11"/>
        <rFont val="Arial"/>
        <family val="2"/>
      </rPr>
      <t>: Plano de Trabalho;</t>
    </r>
    <r>
      <rPr>
        <b/>
        <sz val="11"/>
        <rFont val="Arial"/>
        <family val="2"/>
      </rPr>
      <t xml:space="preserve">  PR:</t>
    </r>
    <r>
      <rPr>
        <sz val="11"/>
        <rFont val="Arial"/>
        <family val="2"/>
      </rPr>
      <t xml:space="preserve"> </t>
    </r>
    <r>
      <rPr>
        <sz val="10"/>
        <rFont val="Arial"/>
        <family val="2"/>
      </rPr>
      <t>Programado conforme Plano de Trabalho</t>
    </r>
    <r>
      <rPr>
        <sz val="11"/>
        <rFont val="Arial"/>
        <family val="2"/>
      </rPr>
      <t xml:space="preserve">;  </t>
    </r>
    <r>
      <rPr>
        <b/>
        <sz val="11"/>
        <rFont val="Arial"/>
        <family val="2"/>
      </rPr>
      <t>RZ:</t>
    </r>
    <r>
      <rPr>
        <sz val="11"/>
        <rFont val="Arial"/>
        <family val="2"/>
      </rPr>
      <t xml:space="preserve"> Realizado;</t>
    </r>
    <r>
      <rPr>
        <b/>
        <sz val="11"/>
        <rFont val="Arial"/>
        <family val="2"/>
      </rPr>
      <t xml:space="preserve"> %</t>
    </r>
    <r>
      <rPr>
        <sz val="11"/>
        <rFont val="Arial"/>
        <family val="2"/>
      </rPr>
      <t xml:space="preserve"> Percentual de execução alcançado até o momento.</t>
    </r>
  </si>
  <si>
    <t>TOTAL ARRECADAÇÕES (KG)</t>
  </si>
  <si>
    <t>Abrigo Comendador Walmor</t>
  </si>
  <si>
    <t>Associação dos Moto-taxistas</t>
  </si>
  <si>
    <t>Associação Beneficente Projeto Pedra Viva</t>
  </si>
  <si>
    <t>Boa Ventura</t>
  </si>
  <si>
    <t>Associação dos Catadores de Materiais Recicláveis Ordem e Progresso</t>
  </si>
  <si>
    <t>Residencial Itaipu</t>
  </si>
  <si>
    <t>Associação Semente da Vida - Projeto Semear</t>
  </si>
  <si>
    <t>Instituto Vivaz</t>
  </si>
  <si>
    <t>Conselho das Associações Moradores de Aparecida- Camap</t>
  </si>
  <si>
    <t xml:space="preserve">Igreja Evangélica Quadrangular </t>
  </si>
  <si>
    <t>Centro Ed. Infantil Marista Divino Pai Eterno</t>
  </si>
  <si>
    <t>Madre Germana I</t>
  </si>
  <si>
    <t>Associação de Pais do Excepcional Gota de Orgulho - APEGO</t>
  </si>
  <si>
    <t>Anhanguera</t>
  </si>
  <si>
    <t>Boni S/A</t>
  </si>
  <si>
    <t>Perboni Frutas Especias</t>
  </si>
  <si>
    <t>Perboni &amp; Perboni</t>
  </si>
  <si>
    <t>Dalny Nunes</t>
  </si>
  <si>
    <t>Euler Borges Pinheiro</t>
  </si>
  <si>
    <t>Roberto Kennidy</t>
  </si>
  <si>
    <t>Paulo Cardoso da Silva</t>
  </si>
  <si>
    <t>Valquiria  Pereira Soares</t>
  </si>
  <si>
    <t>Abacaxi.com</t>
  </si>
  <si>
    <t>Cleiton César Evangelista</t>
  </si>
  <si>
    <t>Devair</t>
  </si>
  <si>
    <t>Gaspar Silva</t>
  </si>
  <si>
    <t>Hercicléi Franco</t>
  </si>
  <si>
    <t>Hilton Alcides</t>
  </si>
  <si>
    <t>Jair Pinheiro</t>
  </si>
  <si>
    <t>Jair Pires</t>
  </si>
  <si>
    <t>JF</t>
  </si>
  <si>
    <t>José Abreu</t>
  </si>
  <si>
    <t>Kassio</t>
  </si>
  <si>
    <t>Luiz Matheus</t>
  </si>
  <si>
    <t>Mais Sabor</t>
  </si>
  <si>
    <t>Manuel</t>
  </si>
  <si>
    <t>Marcio</t>
  </si>
  <si>
    <t>Marcos Maurilho</t>
  </si>
  <si>
    <t>Neide</t>
  </si>
  <si>
    <t>Pedro</t>
  </si>
  <si>
    <t>Raimundo</t>
  </si>
  <si>
    <t>Rei da Pimenta</t>
  </si>
  <si>
    <t>Rogério Rodrigues</t>
  </si>
  <si>
    <t>Samuel</t>
  </si>
  <si>
    <t>Sonia</t>
  </si>
  <si>
    <t>Valmir Antonio Gonçalves</t>
  </si>
  <si>
    <t>Vergilho Marco Faria</t>
  </si>
  <si>
    <t>Viver Frutas</t>
  </si>
  <si>
    <t>Waderson Wagen</t>
  </si>
  <si>
    <t>Weliton</t>
  </si>
  <si>
    <t>Wendel Nogueira</t>
  </si>
  <si>
    <t>Helton Correa de Sousa</t>
  </si>
  <si>
    <t>João Divino Alves Pereira</t>
  </si>
  <si>
    <t>José Eduardo Trindade</t>
  </si>
  <si>
    <t>Reinaldo Pereira dos Santos</t>
  </si>
  <si>
    <t>Depósito Caçamba</t>
  </si>
  <si>
    <t>Distribuidora Cordona de Milho</t>
  </si>
  <si>
    <t>João Rodrigues da Silva Filho</t>
  </si>
  <si>
    <t>Maurício Wesley</t>
  </si>
  <si>
    <t>Mauricio Pereira dos Santos</t>
  </si>
  <si>
    <t>Francisco de Assis Ferreira</t>
  </si>
  <si>
    <t>Sebastião da Ressurreição</t>
  </si>
  <si>
    <t>Lindomar Pereira da Silva</t>
  </si>
  <si>
    <t>Uto Frutas e Legumes</t>
  </si>
  <si>
    <t>Sergio Henrique S. Silva</t>
  </si>
  <si>
    <t>PROTEÇÃO SOCIAL A FAMÍLIAS E INDIVÍDUOS EM SITUAÇÃO DE VULNERABILIDADE SOCIAL</t>
  </si>
  <si>
    <t>Total de alimentos doados (KG)</t>
  </si>
  <si>
    <t>Total de alimentos coletados/arrecadados (KG)</t>
  </si>
  <si>
    <t>Bairros de Goiânia atendidos</t>
  </si>
  <si>
    <t>Municípios atendidos (além de Goiânia)</t>
  </si>
  <si>
    <t>Diária (exceto domingos e feriados)</t>
  </si>
  <si>
    <t xml:space="preserve">Plano de Ação </t>
  </si>
  <si>
    <t>Associação Habitacional e Construção Civil do Brasil - Constracc</t>
  </si>
  <si>
    <t>Assembleia de Deus Esperança</t>
  </si>
  <si>
    <t>Assembleia de Deus Yeshua</t>
  </si>
  <si>
    <t>Igreja Evangélica Assembleia de Deus Buena Vista II</t>
  </si>
  <si>
    <t>Igreja Assembleia de Deus Ministério Missionário</t>
  </si>
  <si>
    <t>Assembleia de Deus Vila Maria</t>
  </si>
  <si>
    <t>Assembleia de Deus Capuava</t>
  </si>
  <si>
    <t>Igreja Assembleia de Deus Ministério Fama</t>
  </si>
  <si>
    <t xml:space="preserve">Casa Terapêutica Rei Davi </t>
  </si>
  <si>
    <t>SUB-TOTAL DE ATENDIMENTOS (KG)</t>
  </si>
  <si>
    <t>SUB-TOTAL DE ATENDIMENTOS (FÍSICO)</t>
  </si>
  <si>
    <t>Associação Espírita AJA - Ajudantes Anônimos com Jesus</t>
  </si>
  <si>
    <t>CEIJ - Comunidade Espírita Irmão Jacob</t>
  </si>
  <si>
    <t>Instituto de Formação e Inserção e Promoção Social - IFIS</t>
  </si>
  <si>
    <t>Centro de Atenção Psicossocial - CAPS Girassol</t>
  </si>
  <si>
    <t>Casa de Recuperação Projeto Emanuel - Carepe</t>
  </si>
  <si>
    <t>TOTAL GERAL (KG)**</t>
  </si>
  <si>
    <t>Associação dos Moradores do Bairro Alvorada e Adjacentes M S Canedo - ASMBAA</t>
  </si>
  <si>
    <t>Quantidade de alimentos descartados (distribuídos a instituições para alimentação animal)</t>
  </si>
  <si>
    <t>Qtde. instituições desligadas</t>
  </si>
  <si>
    <t>Diretor Administrativo e Financeiro</t>
  </si>
  <si>
    <t>Centro Terapeutico Adonay</t>
  </si>
  <si>
    <t>Assembleia de Deus Vila Nova</t>
  </si>
  <si>
    <t>Assembleia de Deus Vila Riso</t>
  </si>
  <si>
    <t>Grupo AJA</t>
  </si>
  <si>
    <t xml:space="preserve">Olavo Bilac Maçonaria </t>
  </si>
  <si>
    <t>Bairro da Vitória</t>
  </si>
  <si>
    <t>Igreja Evangélica Assembleia de Deus Ministério Jardim América</t>
  </si>
  <si>
    <t>Bairro Goiá 2</t>
  </si>
  <si>
    <t>Buena Vista IV</t>
  </si>
  <si>
    <t xml:space="preserve">Campinas </t>
  </si>
  <si>
    <t>Conjunto Vera Cruz I</t>
  </si>
  <si>
    <t xml:space="preserve">Itatiaia </t>
  </si>
  <si>
    <t>CMEI Jardim das Aroeiras</t>
  </si>
  <si>
    <t>Jardim Brasil</t>
  </si>
  <si>
    <t>Jardim Curitiba I</t>
  </si>
  <si>
    <t>Jardim da Luz</t>
  </si>
  <si>
    <t>Jardim das Aroeiras</t>
  </si>
  <si>
    <t>Associação das Entidades Comunitárias Dom Fernando II e Aroeiras</t>
  </si>
  <si>
    <t>Jardim Europa</t>
  </si>
  <si>
    <t>Jardim Goiás</t>
  </si>
  <si>
    <t xml:space="preserve">Jardim Guanabara </t>
  </si>
  <si>
    <t>Jardim Guanabara</t>
  </si>
  <si>
    <t>Jardim Guanabara I</t>
  </si>
  <si>
    <t>Jardim Guanabara III</t>
  </si>
  <si>
    <t>CMEI Guanabara lll</t>
  </si>
  <si>
    <t>Jardim Liberdade</t>
  </si>
  <si>
    <t>Caps Noroeste</t>
  </si>
  <si>
    <t>Jardim Novo Mundo</t>
  </si>
  <si>
    <t>Associação da Igreja Metodista - Oitava Região Eclesiástica</t>
  </si>
  <si>
    <t>Novo Horizonte</t>
  </si>
  <si>
    <t>Associação Metodista Assistencial de Educação Infantil</t>
  </si>
  <si>
    <t>Parque Anhanguera</t>
  </si>
  <si>
    <t>Igreja Evangélica Avivamento</t>
  </si>
  <si>
    <t>Parque Eldorado Oeste</t>
  </si>
  <si>
    <t>Parque Industrial de Goiânia</t>
  </si>
  <si>
    <t>Abadia de Goiás</t>
  </si>
  <si>
    <t>Brazabrantes</t>
  </si>
  <si>
    <t>Nazário</t>
  </si>
  <si>
    <t>Nova Veneza</t>
  </si>
  <si>
    <t>Parque Santa Cruz</t>
  </si>
  <si>
    <t>Parque Tremendão</t>
  </si>
  <si>
    <t>Residencial Buena Vista IV</t>
  </si>
  <si>
    <t>Residencial Maria Lourença</t>
  </si>
  <si>
    <t>Residencial Triunfo 3</t>
  </si>
  <si>
    <t>Residencial Vale dos Sonhos</t>
  </si>
  <si>
    <t>Santa Genoveva</t>
  </si>
  <si>
    <t>Setor Castelo Branco</t>
  </si>
  <si>
    <t>Setor Coimbra</t>
  </si>
  <si>
    <t>Setor Recreio de Ipe</t>
  </si>
  <si>
    <t>Setor Rio Formoso</t>
  </si>
  <si>
    <t>Sol Nascente</t>
  </si>
  <si>
    <t>Urias Magalhães</t>
  </si>
  <si>
    <t>Vera Cruz 2</t>
  </si>
  <si>
    <t>Vila Jardim Pompéia</t>
  </si>
  <si>
    <t>Vila Montecelli</t>
  </si>
  <si>
    <t>Vila Riso</t>
  </si>
  <si>
    <t>Obra Social Nossa Senhora da Glória - Fazenda Esperança Santa Rita de Cássia</t>
  </si>
  <si>
    <t>Igreja Pentencostal Allfa e Omega - Ministério Atos II</t>
  </si>
  <si>
    <t>Item Meta TF: 15.2   /   Item Meta PT: 9.1, 9.2 e 9.5.2</t>
  </si>
  <si>
    <t>Item Meta TF: 15.1   /   Item Meta PT: 9.5.1</t>
  </si>
  <si>
    <t>Item Meta TF: 15.3   /   Item Meta PT: 9.5.3</t>
  </si>
  <si>
    <t>Item Meta TF: Não Possui   /   Item Meta PT: 9.4 e 9.5.4</t>
  </si>
  <si>
    <t>Item Meta TF: 15.4   /   Item Meta PT: 9.5.4</t>
  </si>
  <si>
    <t>Item Meta TF: -   /   Item Meta PT: 9.3</t>
  </si>
  <si>
    <t>Atividades relevantes por área técnica e/ou geral desenvolvidas na unidade (conforme Plano de Trabalho):</t>
  </si>
  <si>
    <t>Impactos das atividades desenvolvidas (conforme Plano de Trabalho):</t>
  </si>
  <si>
    <t>Assembleia de Deus Anápolis</t>
  </si>
  <si>
    <t>Associação Comunitária Amanhã Ser -Comunidade Terapêutica</t>
  </si>
  <si>
    <t>CMEI Tremendão</t>
  </si>
  <si>
    <t>Creche Mãe Alvina</t>
  </si>
  <si>
    <t>Paróquia Nossa Senhora do Carmo</t>
  </si>
  <si>
    <t>Associação Cairós - Solidariedade e Ação</t>
  </si>
  <si>
    <t>Setor Marechal Rondon</t>
  </si>
  <si>
    <t>Instituição / Entidade FILA DE ESPERA</t>
  </si>
  <si>
    <t xml:space="preserve">Instituição / Entidade CADASTRADA </t>
  </si>
  <si>
    <t>Parque Amazonas</t>
  </si>
  <si>
    <t>Asilo Solar Colombino Augusto de Bastos</t>
  </si>
  <si>
    <t>Vitória Área III</t>
  </si>
  <si>
    <t>Associação Comunidade Luz da Vida</t>
  </si>
  <si>
    <t>Vila Novo Horizonte</t>
  </si>
  <si>
    <t>Setor Progresso</t>
  </si>
  <si>
    <t>Setor Balneário</t>
  </si>
  <si>
    <t>Associação dos Idosos Jardim Balneário</t>
  </si>
  <si>
    <t>Instituto Batuíra de Saúde Mental</t>
  </si>
  <si>
    <t>Associação dos Idosos Fonte Viva</t>
  </si>
  <si>
    <t>Alimentos Japão</t>
  </si>
  <si>
    <t>Casa da Cenoura</t>
  </si>
  <si>
    <t>Comercial Rubi</t>
  </si>
  <si>
    <t>Depósito Cintra</t>
  </si>
  <si>
    <t>Depósito Conquista</t>
  </si>
  <si>
    <t>Depósito Mihara</t>
  </si>
  <si>
    <t>Depósito Nipo</t>
  </si>
  <si>
    <t>Depósito Pereira</t>
  </si>
  <si>
    <t>Depósito Verdão</t>
  </si>
  <si>
    <t>Gynpepp</t>
  </si>
  <si>
    <t>Mamão e Cia</t>
  </si>
  <si>
    <t>Perboni S/A Frutas Tropiciais</t>
  </si>
  <si>
    <t>Ranir Alimentos</t>
  </si>
  <si>
    <t>W.R.P - Verduras</t>
  </si>
  <si>
    <t>Adriano Rorigues dos Santos</t>
  </si>
  <si>
    <t>Alex Sousa</t>
  </si>
  <si>
    <t>Altair Ferreira Monteiro</t>
  </si>
  <si>
    <t>Arlindo José Toledo</t>
  </si>
  <si>
    <t>Carla Dias</t>
  </si>
  <si>
    <t>Dyone Rodrygues</t>
  </si>
  <si>
    <t>Esio Bernardes do Vale</t>
  </si>
  <si>
    <t>Fabio</t>
  </si>
  <si>
    <t>Greise</t>
  </si>
  <si>
    <t>Helio Souza</t>
  </si>
  <si>
    <t>Hellin Barbosa Silva</t>
  </si>
  <si>
    <t>Jaci Rodrigo Tavares</t>
  </si>
  <si>
    <t>Joniston Silva</t>
  </si>
  <si>
    <t>José Pereira de Jesus</t>
  </si>
  <si>
    <t>Luiz Camargo</t>
  </si>
  <si>
    <t>Luzia Pereira</t>
  </si>
  <si>
    <t>Lydiany Uchoa</t>
  </si>
  <si>
    <t>Peninha Pereira Pinto</t>
  </si>
  <si>
    <t>Renato Alvez</t>
  </si>
  <si>
    <t>Salvador Rodrigues</t>
  </si>
  <si>
    <t>Werisnon Rodrigues Tavares</t>
  </si>
  <si>
    <t>Whenik Oliveira</t>
  </si>
  <si>
    <t xml:space="preserve"> 2. CADASTRAMENTOS/MÊS</t>
  </si>
  <si>
    <t>Novos indivíduos/famílias cadastrados</t>
  </si>
  <si>
    <t xml:space="preserve"> 3.ATENDIMENTOS/MÊS</t>
  </si>
  <si>
    <t xml:space="preserve"> 4.VOLUME DE DOAÇÕES (KG)/MÊS</t>
  </si>
  <si>
    <t xml:space="preserve"> 5.AÇÕES SOCIAIS</t>
  </si>
  <si>
    <t>6. DISTRIBUIÇÃO DE ALIMENTOS POR INSTITUIÇÃO/ENTIDADE E FAMÍLIA (KG)</t>
  </si>
  <si>
    <t>7. RELAÇÃO DE DOADORES</t>
  </si>
  <si>
    <t>8.  DESCRITIVO DAS DEMAIS ATIVIDADES</t>
  </si>
  <si>
    <t>Parque Industrial João Braz</t>
  </si>
  <si>
    <t>CMEI Parque Tremendão</t>
  </si>
  <si>
    <t>Assembleia de Deus Aliança</t>
  </si>
  <si>
    <t>Conselho Escolar da Escola Municipal Osterno Potenciano e Silva</t>
  </si>
  <si>
    <t>Associação Servo de Deus</t>
  </si>
  <si>
    <t>Obras Sociais do Centro Espírita Amor e Luz</t>
  </si>
  <si>
    <t>Instituto de Atenção a Terceira Idade Nossa Senhora do Perpétuo Socorro</t>
  </si>
  <si>
    <t>Associação Ambiental pela Vida e Sustentabilidade Social</t>
  </si>
  <si>
    <t>Igreja Evangélica Assembleia de Deus J. Novo Mundo - Ministério Vila Nova</t>
  </si>
  <si>
    <t>Igreja Evangélica Assembleia de Deus Vila Riso</t>
  </si>
  <si>
    <t>Centro Espírita MEI MEI</t>
  </si>
  <si>
    <t>Centro Terapêutico Adonay</t>
  </si>
  <si>
    <t>Escola Municipal Parque Santa Cecília</t>
  </si>
  <si>
    <t>Escola Municipal São Francisco de Assis</t>
  </si>
  <si>
    <t>Igreja Evangélica Pentecostal com Cristo é Viver</t>
  </si>
  <si>
    <t>Associação Comunitária Amanha Ser - Comunidade Terapêutica</t>
  </si>
  <si>
    <t>Centro Espírita O Consolador</t>
  </si>
  <si>
    <t>Associação de Assistência a Alcoólatras e Tox. GT Goiás sem Drogas</t>
  </si>
  <si>
    <t>Associação Desportiva e Polivalente Senador Canedo</t>
  </si>
  <si>
    <t>Casa da Fraternidade Irmã Sheila</t>
  </si>
  <si>
    <t>Centro de Apoio ao mais Carente de Trindade - CAMCAT</t>
  </si>
  <si>
    <t>Centro Espírita Apóstolo Paulo</t>
  </si>
  <si>
    <t>CEPMG Castelo Branco Trindade</t>
  </si>
  <si>
    <t>Bairro Floresta</t>
  </si>
  <si>
    <t>Setor Nilza Modesto Neto</t>
  </si>
  <si>
    <t>Jardim Nova Esperança</t>
  </si>
  <si>
    <t>Obras Sociais do Centro Espírita Irmão Áureo - OSCEIA</t>
  </si>
  <si>
    <t>Associação Beija-Flor</t>
  </si>
  <si>
    <t>Associação de Serviço à Criança Especial de Goiânia - ASCEP</t>
  </si>
  <si>
    <t>Associação dos Deficientes Físicos do Estado de Goiás - ADFEGO</t>
  </si>
  <si>
    <t>Lar Pio Xll</t>
  </si>
  <si>
    <t>Setor Central</t>
  </si>
  <si>
    <t>União das Pioneiras de Goiânia</t>
  </si>
  <si>
    <t>Associação Assunção</t>
  </si>
  <si>
    <t>Residencial Morada do Bosque</t>
  </si>
  <si>
    <t>Associação dos Idosos do Brasil</t>
  </si>
  <si>
    <t>Setor Aeroporto</t>
  </si>
  <si>
    <t>Vila Americano do Brasil</t>
  </si>
  <si>
    <t>Abrigo dos Idosos São Vicente de Paulo</t>
  </si>
  <si>
    <t>Associação Projeto Social Crescer Semeando</t>
  </si>
  <si>
    <t>Associação Resgatar</t>
  </si>
  <si>
    <t>Santa Casa de Misericórdia de Goiânia</t>
  </si>
  <si>
    <t>Americano do Brasil</t>
  </si>
  <si>
    <t>Lar de Jesus</t>
  </si>
  <si>
    <t>Coimbra</t>
  </si>
  <si>
    <t>Sítio dos Bandeirantes</t>
  </si>
  <si>
    <t>Comunidade Terapêutica Projeto Galileu</t>
  </si>
  <si>
    <t>Associação Noroeste Esporte Clube de Goiás</t>
  </si>
  <si>
    <t>Associação Assistencial Exército de Cristo</t>
  </si>
  <si>
    <t xml:space="preserve">Setor Santos Dumond </t>
  </si>
  <si>
    <t>Centro de Educação Comunitária de Meninas e Meninos  - Cecom</t>
  </si>
  <si>
    <t>Desafio Jovem Restauração Shalom</t>
  </si>
  <si>
    <t>Res. Recreio Samambaia</t>
  </si>
  <si>
    <t>Associação dos Surdos de Goiânia</t>
  </si>
  <si>
    <t>Vila Osvaldo Rosa</t>
  </si>
  <si>
    <t>Centro Social Pai Eterno</t>
  </si>
  <si>
    <t>Comunidade Evangélica Juvenil Vida Nova - CEJVN</t>
  </si>
  <si>
    <t>Associação Recanto do Sonho Lar para Idosos</t>
  </si>
  <si>
    <t>Depósito Dois Amigos</t>
  </si>
  <si>
    <t>Primus Comercial de Hortigranjeiros</t>
  </si>
  <si>
    <t>Depósito Rei Bom</t>
  </si>
  <si>
    <t>Anderson Clayton Alves dos Santos</t>
  </si>
  <si>
    <t>Dione Pereira Sousa</t>
  </si>
  <si>
    <t>Divino Vieira de Souza</t>
  </si>
  <si>
    <t>Edielson</t>
  </si>
  <si>
    <t>Edvaldo Lopes de Oliveira</t>
  </si>
  <si>
    <t>Ivan J M</t>
  </si>
  <si>
    <t>Jeová Foriando</t>
  </si>
  <si>
    <t>Silvana Alves</t>
  </si>
  <si>
    <t>João Filho</t>
  </si>
  <si>
    <t>Jeremias da Conceição Lopes</t>
  </si>
  <si>
    <t>João José de Souza</t>
  </si>
  <si>
    <t>José Eduardo Thomas Etto</t>
  </si>
  <si>
    <t>José Toledo</t>
  </si>
  <si>
    <t>Kesio Bernades</t>
  </si>
  <si>
    <t>Leandro Souza</t>
  </si>
  <si>
    <t>Maria Landia de Matos Reis da Silva</t>
  </si>
  <si>
    <t>Natal Francisco Vieira</t>
  </si>
  <si>
    <t>Paulo Roberto Alvez</t>
  </si>
  <si>
    <t>Robson Moreira</t>
  </si>
  <si>
    <t>Silvio Select</t>
  </si>
  <si>
    <t>Valdeir Francisco Ferreira</t>
  </si>
  <si>
    <t>Valtenes Alvez</t>
  </si>
  <si>
    <t>Willian Rose de Araujo</t>
  </si>
  <si>
    <t>Número de entidades cadastradas</t>
  </si>
  <si>
    <t>Número de indivíduos/famílias cadastrados</t>
  </si>
  <si>
    <t>Realizadas</t>
  </si>
  <si>
    <t>Ardidas Conservas e Condimentos</t>
  </si>
  <si>
    <t>Associação dos Produtores</t>
  </si>
  <si>
    <t>Batatão Cozinhas Comércio de Frutas e Verduras</t>
  </si>
  <si>
    <t>Brage Distribuidora de Verduras</t>
  </si>
  <si>
    <t>Casa das Polpas</t>
  </si>
  <si>
    <t>Casa Mineira de Frutas</t>
  </si>
  <si>
    <t>Castro &amp; Inocencio Ltda.</t>
  </si>
  <si>
    <t>Comercial Araguaia de Batata Ltda.</t>
  </si>
  <si>
    <t>Comercial de Frutas Bom Tempo</t>
  </si>
  <si>
    <t>Comercial de Hortigranjeiros Goiás Ltda.</t>
  </si>
  <si>
    <t>Comércio de Hortigranjeiros Lupy Ltda.</t>
  </si>
  <si>
    <t>Comércio de Verduras Acarai</t>
  </si>
  <si>
    <t>José Raimunda Olavo Santos Ltda.</t>
  </si>
  <si>
    <t>Depósito Santo Antônio</t>
  </si>
  <si>
    <t>Dist. de Bananas Patanal Ltda.</t>
  </si>
  <si>
    <t>Dist. de Verduras Okinawa Ltda.</t>
  </si>
  <si>
    <t>Fruta Forte</t>
  </si>
  <si>
    <t>Irmãos Garcia Hortifrutigranjeiros Ltda.</t>
  </si>
  <si>
    <t>JR Comercial de Frutas</t>
  </si>
  <si>
    <t>Kumagai &amp; Arima Ltda.</t>
  </si>
  <si>
    <t>Laranja Boa</t>
  </si>
  <si>
    <t>Nativa Produtos Alimentícios</t>
  </si>
  <si>
    <t>Rei do Melão / L&amp;R Comércio de Frutas</t>
  </si>
  <si>
    <t>Super Horti Comércio de Verduras e Legumes Ltda.</t>
  </si>
  <si>
    <t>Só Laranjas Comércio de Cítricos Ltda.</t>
  </si>
  <si>
    <t>Ta Alimentos</t>
  </si>
  <si>
    <t>WV Distribuidora de Bananas</t>
  </si>
  <si>
    <t>SUB-TOTAL ARRECADAÇÕES PERMISSIONÁRIOS E PRODUTORES (KG)</t>
  </si>
  <si>
    <t>SUB-TOTAL ARRECADAÇÕES CONCESSIONÁRIOS (KG)</t>
  </si>
  <si>
    <t>Associação dos Deficientes Físicos de Trindade - ADEFITRIN</t>
  </si>
  <si>
    <t>Centro de Reabilitação São Paulo Apóstolo - CRESPA</t>
  </si>
  <si>
    <t>Comunidade Espírita Trabalho, Amor e FÉ - CETAF</t>
  </si>
  <si>
    <t>Centro de Atendimento Educação e Mediação da Família - CAEMFA</t>
  </si>
  <si>
    <t>CMEI Jardim Guanabara I - Conselho Gestor Construindo Cidadãos</t>
  </si>
  <si>
    <t>Associação A Força da Mulher</t>
  </si>
  <si>
    <t>Igreja Evangélica Quadrangular</t>
  </si>
  <si>
    <t>Associação Terapêutica Projeto Recuperação Otimizada Mão Amiga - PRROMA</t>
  </si>
  <si>
    <t>Centro de Trabalho Comunitário - CTC</t>
  </si>
  <si>
    <t>Casa da Criança e do Adolescente Talitha Kum</t>
  </si>
  <si>
    <t>Igreja Assembleia de Deus Ministério Sede de Abraão  (Antiga Igrejinha)</t>
  </si>
  <si>
    <t>Setor Maysa Extensão</t>
  </si>
  <si>
    <t>Parque Atheneu</t>
  </si>
  <si>
    <t>Grupo Espírita Amor e Vida</t>
  </si>
  <si>
    <t>Marechal Rondon - Fama</t>
  </si>
  <si>
    <t>Fraternidade de Assistência a Menores Aprendizes - FAMA</t>
  </si>
  <si>
    <t>Associação Parkinson de Goiás</t>
  </si>
  <si>
    <t>Associação Grupo Vozes Flores do Cerrado</t>
  </si>
  <si>
    <t>Associação Terapêutica Projeto Recuperação Otimizada Mão Amiga (PRROMA)</t>
  </si>
  <si>
    <t>Associação Mão Amiga dos Moradores do Residencial Antonio Carlos Pires</t>
  </si>
  <si>
    <t>Residencial Antonio Carlos Pires</t>
  </si>
  <si>
    <t>Associação de Assistência Social Soldadinhos de Deus</t>
  </si>
  <si>
    <t>Apreensões de Hortifruti CEASA</t>
  </si>
  <si>
    <t>Depósito Império</t>
  </si>
  <si>
    <t>Depósito Taiyo</t>
  </si>
  <si>
    <t>Depósito Natural</t>
  </si>
  <si>
    <t>Francisco Silva</t>
  </si>
  <si>
    <t>João Rael</t>
  </si>
  <si>
    <t>Lorivan Ferreira</t>
  </si>
  <si>
    <t>Nario Alves</t>
  </si>
  <si>
    <t>Roberto Chaves Silva</t>
  </si>
  <si>
    <t>Sandoval Queiroz</t>
  </si>
  <si>
    <t>Sérgio Pires</t>
  </si>
  <si>
    <t>Vanderley Cordeiro</t>
  </si>
  <si>
    <t>Willia Alvez da Costa</t>
  </si>
  <si>
    <t>JAN</t>
  </si>
  <si>
    <t>FEV</t>
  </si>
  <si>
    <t>MAR</t>
  </si>
  <si>
    <t>ABR</t>
  </si>
  <si>
    <t>MAIO</t>
  </si>
  <si>
    <t>JUN</t>
  </si>
  <si>
    <t>Moderna Olavo Bilac</t>
  </si>
  <si>
    <t>Centro Educacional Infantil Mãe Alvina Lima Souza</t>
  </si>
  <si>
    <t>Centro Social Redentorista São Clemente</t>
  </si>
  <si>
    <t xml:space="preserve">Jardim Petrópolis </t>
  </si>
  <si>
    <t>Igreja Pentecostal Assembléia de Deus campo Petropolis - IPAD</t>
  </si>
  <si>
    <t>Vila Matilde</t>
  </si>
  <si>
    <t>Associação Irmãs da Mãe Dolorosa da Ordem Terceira de São Francisco</t>
  </si>
  <si>
    <t>Associação Desportiva Hidrolandense - ADH</t>
  </si>
  <si>
    <t>Associação Comunitária Beneficente Portas Abertas</t>
  </si>
  <si>
    <t>Associação Inhumense de Assistência a Menores e Anciãos - ASSIAMA</t>
  </si>
  <si>
    <t>Setor Rodoviáio</t>
  </si>
  <si>
    <t>Legião da Boa Vontade - LBV</t>
  </si>
  <si>
    <t>Centro de Apoio à Carentes Silvestre Linares</t>
  </si>
  <si>
    <t>Associação dos Idosos Bom Viver</t>
  </si>
  <si>
    <t>Finsocial</t>
  </si>
  <si>
    <t>Sociedade Vida e Esperança</t>
  </si>
  <si>
    <t>Setor Morais</t>
  </si>
  <si>
    <t>Centro de Cidadania Negra do Estado de Goiás</t>
  </si>
  <si>
    <t>Centro Maçônico de Educação Infantil João Palestino</t>
  </si>
  <si>
    <t>Setor Bela Vista</t>
  </si>
  <si>
    <t>Escola Creche São Domingos Sávio</t>
  </si>
  <si>
    <t xml:space="preserve">Centro Espírita A Caminho da Verdade </t>
  </si>
  <si>
    <t>Depósito Nivaldo</t>
  </si>
  <si>
    <t>Alves Souza</t>
  </si>
  <si>
    <t>Diego</t>
  </si>
  <si>
    <t>Lucimar Nogueira Monteiro</t>
  </si>
  <si>
    <t>Luismar Pereira Cardoso</t>
  </si>
  <si>
    <t>Oswaldo Alves</t>
  </si>
  <si>
    <t>Wesley Ferreira Rodrigues</t>
  </si>
  <si>
    <t>Depósito Melone</t>
  </si>
  <si>
    <t xml:space="preserve">Depósito Ki-verduras </t>
  </si>
  <si>
    <t>Distribuidora de Ovos Josidith</t>
  </si>
  <si>
    <t>Edson Rodrigues Tavares</t>
  </si>
  <si>
    <t>David José Bento</t>
  </si>
  <si>
    <t>Antônio Amâncio de Carvalho</t>
  </si>
  <si>
    <t>Geraldino</t>
  </si>
  <si>
    <t>PESSOA JURÍDICA</t>
  </si>
  <si>
    <t>Gigantão Comercial de Batatas Ltda.</t>
  </si>
  <si>
    <t>Jeová</t>
  </si>
  <si>
    <t>-</t>
  </si>
  <si>
    <t>Número de entidades recadastradas ¹</t>
  </si>
  <si>
    <t>Número de indivíduos/famílias recadastrados ²</t>
  </si>
  <si>
    <r>
      <rPr>
        <b/>
        <sz val="12"/>
        <rFont val="Calibri"/>
        <family val="2"/>
        <scheme val="minor"/>
      </rPr>
      <t>*</t>
    </r>
    <r>
      <rPr>
        <sz val="12"/>
        <rFont val="Calibri"/>
        <family val="2"/>
        <scheme val="minor"/>
      </rPr>
      <t xml:space="preserve"> Meta concluída em 2019.</t>
    </r>
  </si>
  <si>
    <t xml:space="preserve"> Quantidade em kg de alimentos coletados / arrecadados pelo Banco de Alimentos por Doador</t>
  </si>
  <si>
    <t>PERMISSIONÁRIOS, PRODUTORES e PESSOA FÍSICA</t>
  </si>
  <si>
    <t>*</t>
  </si>
  <si>
    <t>Número de entidades recadastradas</t>
  </si>
  <si>
    <t>Número de indivíduos/famílias recadastrados</t>
  </si>
  <si>
    <t>TOTAL SEM REPETIÇÃO</t>
  </si>
  <si>
    <t>Vila Mutirão</t>
  </si>
  <si>
    <t>Centro Terapêutico Fenix</t>
  </si>
  <si>
    <t>Projeto Meninos dos Meus Olhos</t>
  </si>
  <si>
    <t>Bela Vista de Goiás</t>
  </si>
  <si>
    <t>Associação de São José</t>
  </si>
  <si>
    <t>Associação Assistencial Madre Germana II</t>
  </si>
  <si>
    <t>Madre Germana II</t>
  </si>
  <si>
    <t>Ação Social Sagrados Estigmas e Santo Expedito</t>
  </si>
  <si>
    <t>Associação Maçônica de Assistência Social do Estado de Goiás (AMEM-GO)</t>
  </si>
  <si>
    <t>Norte Ferroviário</t>
  </si>
  <si>
    <t>Projeto Adoção</t>
  </si>
  <si>
    <t>Centro de Referência em Convivência de Idosos</t>
  </si>
  <si>
    <t>Arquidiocese de Goiânia - Cúria Metropolitana - Paróquia Nossa Senhora Aparecida - Balneário Meia Ponte</t>
  </si>
  <si>
    <t>Balneário Meia Ponte</t>
  </si>
  <si>
    <t>Núcleo de Proteção aos Queimados</t>
  </si>
  <si>
    <t>Casa da Criança de Anápolis</t>
  </si>
  <si>
    <t>Anápolis</t>
  </si>
  <si>
    <t>Abrigo Evangélico Jesus Cristo é o Senhor</t>
  </si>
  <si>
    <t>Associação Quilombola Recantos Dourados</t>
  </si>
  <si>
    <t>Setor Marista</t>
  </si>
  <si>
    <t>Associação Beneficente Manancial</t>
  </si>
  <si>
    <t>Novas entidades / instituições com recebimento intermitente/mês - Fila de espera³</t>
  </si>
  <si>
    <t xml:space="preserve">Novas entidades / instituições com recebimento regular/mês³ </t>
  </si>
  <si>
    <t>Depósito Moura</t>
  </si>
  <si>
    <t>Associção Brasileira da Transformação Social - ABTS</t>
  </si>
  <si>
    <t>Associação Quilombola Urbana Jd. Cascata</t>
  </si>
  <si>
    <t>Associação Lar de Santana</t>
  </si>
  <si>
    <t>Pontalina</t>
  </si>
  <si>
    <t>Obra Unida A Sociedade São Vicente de Paulo</t>
  </si>
  <si>
    <t>Pedro Ludovico</t>
  </si>
  <si>
    <t>Obras Sociais do Grupo Espírita Regeneração</t>
  </si>
  <si>
    <t>Associação Casa de Cultura Antônia Ferreira de Souza</t>
  </si>
  <si>
    <t>Forte Vile</t>
  </si>
  <si>
    <t>Associação Casa de Maria</t>
  </si>
  <si>
    <t>Jardim Mariliza</t>
  </si>
  <si>
    <t>Associação Projeto Noroeste</t>
  </si>
  <si>
    <t>Estrela Dalva</t>
  </si>
  <si>
    <t>Associação Meu Lar</t>
  </si>
  <si>
    <t>Casa do Idoso da Vila Multirão</t>
  </si>
  <si>
    <t>Vila Multirão</t>
  </si>
  <si>
    <t>Jovens com uma Missão Goiânia</t>
  </si>
  <si>
    <t>Recreio dos Bandeirantes</t>
  </si>
  <si>
    <t>Vila Lucy</t>
  </si>
  <si>
    <t>Hospital Espírita Eurípedes Barsanulfo</t>
  </si>
  <si>
    <t>Rio Formoso</t>
  </si>
  <si>
    <t>Casa de Apoio São Luiz</t>
  </si>
  <si>
    <t>Associação Solar das Acácias</t>
  </si>
  <si>
    <t>Da Liga de Mulheres do Jd. Liberdade</t>
  </si>
  <si>
    <t>Associação Comunitária de Abadia de Goiás</t>
  </si>
  <si>
    <t>Luiz Cardoso</t>
  </si>
  <si>
    <t>Jhony da Silva</t>
  </si>
  <si>
    <t>Sociedade Renascer</t>
  </si>
  <si>
    <t>Jardim Guanabara II</t>
  </si>
  <si>
    <t>Ação Social com a Família Unidade Terra do Sol</t>
  </si>
  <si>
    <t>Formosa</t>
  </si>
  <si>
    <t>Centro Social Madre Eugênia Ravasco</t>
  </si>
  <si>
    <t>Associação Lar Bem Viver</t>
  </si>
  <si>
    <t>Centro de Formação Integral</t>
  </si>
  <si>
    <t>Associação de Travesti Transexuais e Transgeneros de Goiás Astral/GO</t>
  </si>
  <si>
    <t>Associação Projeto Esporte Crescer - PROEC</t>
  </si>
  <si>
    <t>Setor Universitário</t>
  </si>
  <si>
    <t>Instituto de Especialidades Conceito</t>
  </si>
  <si>
    <t>Professor Jamil</t>
  </si>
  <si>
    <t>Associação Quilombola de Professor Jamil</t>
  </si>
  <si>
    <t>Centro Educacional e Capacitação de Apoio ao Menor</t>
  </si>
  <si>
    <t>Projetando o Amanhã</t>
  </si>
  <si>
    <t>Igreja Nossa Senhora Aparecida e Santa Edwiges</t>
  </si>
  <si>
    <t>Nova Suiça</t>
  </si>
  <si>
    <t>Associação Missionária Esperança</t>
  </si>
  <si>
    <t>Depósito Cenourão</t>
  </si>
  <si>
    <t>Depósito Ferreti</t>
  </si>
  <si>
    <t>Depósito Flor de Goiás</t>
  </si>
  <si>
    <t>Depósito Frutas Douradas</t>
  </si>
  <si>
    <t>Depósito Mineira</t>
  </si>
  <si>
    <t>Depósito Paladino</t>
  </si>
  <si>
    <t>Depósito Rio Jordão</t>
  </si>
  <si>
    <t>Depósito Santa Rita</t>
  </si>
  <si>
    <t>Depósito Tetel</t>
  </si>
  <si>
    <t>Depósito Faviilli</t>
  </si>
  <si>
    <t>Depósito Banana Anicuns</t>
  </si>
  <si>
    <t>Ministério Filantropico Terra Fértil</t>
  </si>
  <si>
    <t>Nosso Lar Ana de Almeida</t>
  </si>
  <si>
    <t>Depósito J Dourado</t>
  </si>
  <si>
    <t>Depósito Romildo e Piauí</t>
  </si>
  <si>
    <t>Depósito Banana Nativa</t>
  </si>
  <si>
    <t>Banco de Alimentos Mesa Brasil - SESC</t>
  </si>
  <si>
    <t>Associação Grupo vida a vida</t>
  </si>
  <si>
    <t>Setor Sul</t>
  </si>
  <si>
    <t>Paróquia São Nicolau</t>
  </si>
  <si>
    <t>Casa de Apoio Anjo Gabriel (antiga liga da solidariedade)</t>
  </si>
  <si>
    <t>Centro Municipal de Educação Infantil Cristiano Emidio Martins</t>
  </si>
  <si>
    <r>
      <t xml:space="preserve">Instituições / Entidades atendidas que NÃO REALIZARAM O RECADASTRO </t>
    </r>
    <r>
      <rPr>
        <b/>
        <vertAlign val="superscript"/>
        <sz val="12"/>
        <rFont val="Arial"/>
        <family val="2"/>
      </rPr>
      <t>5</t>
    </r>
  </si>
  <si>
    <r>
      <rPr>
        <vertAlign val="superscript"/>
        <sz val="12"/>
        <color rgb="FF000000"/>
        <rFont val="Arial"/>
        <family val="2"/>
      </rPr>
      <t xml:space="preserve">5 </t>
    </r>
    <r>
      <rPr>
        <sz val="12"/>
        <color rgb="FF000000"/>
        <rFont val="Arial"/>
        <family val="2"/>
      </rPr>
      <t>As Instituições listadas acima como "NÃO REALIZARAM O RECADASTRO" já foram recadastradas. Os nomes permanecerão listados nesta sessão do relatório para fins de controle, pois algumas, enquanto não RECADASTRADAS, fizeram a retirada de alimentos e foram contabilizadas no volume total de alimentos doados em 2019. Após o recadastramento, as doações recebidas por estas instituiçõe/entidades passaram a ser registradas no item "Instituições/Entidades RECADASTRADAS".</t>
    </r>
  </si>
  <si>
    <r>
      <t>Quantidade de alimentos doados</t>
    </r>
    <r>
      <rPr>
        <b/>
        <vertAlign val="superscript"/>
        <sz val="12"/>
        <color rgb="FF000000"/>
        <rFont val="Arial"/>
        <family val="2"/>
      </rPr>
      <t>4</t>
    </r>
  </si>
  <si>
    <t>Morada do Sol</t>
  </si>
  <si>
    <t>Associação Beneficente de Ajuda a Pessoa Carente</t>
  </si>
  <si>
    <t xml:space="preserve">Comunidade Terapêutica Ebenézer Bom Pastor </t>
  </si>
  <si>
    <t>Centro Espírita e Casa da Sopa Orondina Luz e Vida</t>
  </si>
  <si>
    <t>Associação Serra das Areias - ASA</t>
  </si>
  <si>
    <t>Instituto Abrigo Coração de Jesus - ECOVAM Escola Centro de Orientação e Valorização do Adolescente e Mulher</t>
  </si>
  <si>
    <t>Depósito de Frutas Beca</t>
  </si>
  <si>
    <t>Depósito Só Verduras</t>
  </si>
  <si>
    <t>JUL</t>
  </si>
  <si>
    <t>Depósito Cebolão</t>
  </si>
  <si>
    <t>Jonas</t>
  </si>
  <si>
    <t>Palmeiras de Goiás</t>
  </si>
  <si>
    <t>Associação de Pais e Amigos dos Excepcionais de Palmeiras de Goiás</t>
  </si>
  <si>
    <t>Centro de Apoio a Carentes Silvestre Linares</t>
  </si>
  <si>
    <t>Nerópolis</t>
  </si>
  <si>
    <t>Jardim Santo Antônio</t>
  </si>
  <si>
    <t>Casa de Mãe Sozinha Anália Franco</t>
  </si>
  <si>
    <t>Associação Tio Cleobaldo</t>
  </si>
  <si>
    <t>REFERÊNCIA: JULHO / 2020</t>
  </si>
  <si>
    <r>
      <t xml:space="preserve">8.3 </t>
    </r>
    <r>
      <rPr>
        <sz val="14"/>
        <color rgb="FF000000"/>
        <rFont val="Arial"/>
        <family val="2"/>
      </rPr>
      <t>Foram veiculados no canal da OVG no YouTube e nas redes sociais (Instagram e Facebook) mais dois vídeos de receitas com aproveitamento integral dos alimentos. No dia  02 de julho, foi publicado o vídeo "Suflê da casca da beterraba", com 126 visualizações no YouTube. Já no dia 03 de julho, foi publicada a receita "Suco da casca do abacaxi", com 86 visualizações. Os vídeos foram amplamente divulgados para as entidades sociais atendidas pelo Banco de Alimentos.</t>
    </r>
  </si>
  <si>
    <r>
      <t xml:space="preserve">8.1 </t>
    </r>
    <r>
      <rPr>
        <sz val="14"/>
        <rFont val="Arial"/>
        <family val="2"/>
      </rPr>
      <t>Foi necessário dar continuidade na aquisição de alimentos (frutas e hortaliças), de forma emergencial, para atender a demanda de pessoas em situação de vulnerabilidade social devido à Covid-19. Com a ampliação do atendimento, o Banco de Alimentos está promovendo a redução da insegurança alimentar e nutricional da população vulnerável, além de fomentar o negócio do pequeno agricultor, também afetado nesse período de incertezas econômicas e sociais, causado pela pandemia.</t>
    </r>
  </si>
  <si>
    <t>Goiânia, julho de 2020.</t>
  </si>
  <si>
    <t>MÊS DE REFERÊNCIA: JULHO / 2020</t>
  </si>
  <si>
    <r>
      <t xml:space="preserve">Prazo para tratar a causa: </t>
    </r>
    <r>
      <rPr>
        <sz val="12"/>
        <rFont val="Calibri"/>
        <family val="2"/>
        <scheme val="minor"/>
      </rPr>
      <t>Não há prazo, pois enquanto durar a pandemia as capacitações continuarão de forma virtual, em conformidade com as normas de isolamento social.</t>
    </r>
  </si>
  <si>
    <r>
      <t>Causa:</t>
    </r>
    <r>
      <rPr>
        <sz val="12"/>
        <rFont val="Calibri"/>
        <family val="2"/>
        <scheme val="minor"/>
      </rPr>
      <t xml:space="preserve"> A coleta e distribuição de alimentos continuam sendo desenvolvidas conforme previsto no Plano de Trabalho. Em razão das medidas de combate a propagação da COVID-19, as capacitações presenciais com entidades sociais e famílias estão suspensas temporariamente. </t>
    </r>
  </si>
  <si>
    <r>
      <t>Medidas implementadas/a implementar:</t>
    </r>
    <r>
      <rPr>
        <sz val="12"/>
        <rFont val="Calibri"/>
        <family val="2"/>
        <scheme val="minor"/>
      </rPr>
      <t xml:space="preserve"> Estão sendo realizadas capacitações on-line, com divulgação nas redes sociais e canal da OVG no YouTube dos vídeos com receitas de aproveitamento integral dos alimentos. Além disso, os vídeos foram encaminhados para as entidades sociais cadastradas no Banco de Alimentos.</t>
    </r>
    <r>
      <rPr>
        <b/>
        <sz val="12"/>
        <rFont val="Calibri"/>
        <family val="2"/>
        <scheme val="minor"/>
      </rPr>
      <t xml:space="preserve"> </t>
    </r>
    <r>
      <rPr>
        <sz val="12"/>
        <rFont val="Calibri"/>
        <family val="2"/>
        <scheme val="minor"/>
      </rPr>
      <t>Foi dada continuidade no mapeamento das famílias que estavam coletando alimentos nos containers de lixo no interior da CEASA e, neste mês, cadastramos 78 novas famílias.</t>
    </r>
  </si>
  <si>
    <t>As capacitações continuam de forma virtual, com os vídeos divulgados no canal da OVG no YouTube e nas redes sociais (Instagram e Facebook). Além dos vídeos publicados no mês anterior, "Suco de chuchu" e "Farofa de casca de banana", no dia 02 de julho foi disponibilizada a receita "Suflê da casca da beterraba" e, no dia 03 de julho, "Suco da casca do abacaxi". Os vídeos foram amplamente divulgados para as entidades sociais atendidas pelo Banco de Alimentos. O objetivo desta atividade socioeducativa é promover a prática autônoma e voluntária de hábitos alimentares saudáveis pela população, além da valorização da culinária enquanto prática emancipatória ao demonstrar, de forma prática, maneiras simples de aproveitar integralmente o alimento e reduzir o desperdício.</t>
  </si>
  <si>
    <t xml:space="preserve">A OVG passou por mais uma etapa do edital da Fundação Cargill para concorrer a um financiamento de R$ 200.000,00 (duzentos mil reais), que serão utilizados para melhorias nas ações do Banco de Alimentos. No mês de julho, foi gravado e divulgado um vídeo para demonstrar o projeto, as ações previstas de aproveitamento dos alimentos, redução do desperdício, ampliação do atendimento a locais mais distantes de Goiânia e fortalecimento da educação alimentar e nutricional.
Foi aprovado em julho, pelo Ministério da Cidadania, o Plano Operacional para execução do Programa de Aquisição de Alimentos (PAA) em Goiás, uma parceria entre OVG, SEAPA e EMATER. Foram liberados R$ 4.000.000,00 (quatro milhões de reais) para atender 75 cidades. O Programa levará mais segurança alimentar e nutricional ao público atendido e será mais uma ação desenvolvida pelo Banco de Alimentos para fomentar a agricultura familiar e o desenvolvimento dos municípios goianos. 
Realizada a distribuição do restante das cestas adquiridas em junho, 832 cestas, e aquisição de mais 1.664 cestas de frutas e hortaliças, com 6 kg cada, da Cooperativa Mista dos Produtores de Hortifrutigranjeiros do Estado de Goiás (COMPHEGO) para serem entregues em julho e agosto. A compra foi realizada com entrega parcelada e é justificada pela situação de emergência em razão da pandemia do novo Coronavírus. Os alimentos doados garantiram mais segurança alimentar e nutricional para 406 famílias afetadas pelas medidas de controle de propagação da COVID-19. </t>
  </si>
  <si>
    <t>¹ A meta de recadastrar as 86 entidades sociais já cadastradas no Programa, no período de julho a dezembro de 2019, passou a ser de 79 entidades, tendo em vista que da quantidade inicial prevista houve o desligamento de 7 instituições por decisão dos próprios representantes. Destas 79, apenas 2 (duas) entidades ainda não fizeram o recadastramento e estão com as doações suspensas até a regularização. Assim, as 77 entidades recadastradas correspondem a 97,5% da meta posterior aos desligamentos, que passou a ser de 79 entidades. 
² O recadastramento dos indivíduos/famílias foram realizados e finalizados em outubro de 2019, conforme apresentado nos Relatórios Gerenciais de Execução.
³ As entidades só entram na fila de espera quando possuem o cadastro, conforme normativas da OVG, porém não tem o recebimento de alimentos semanalmente. Estas só são contactadas e recebem alimentos quando há um excedente. As entidades cadastradas, com recebimento regular, são aquelas que já estavam na fila de espera e passaram a ter o recebimento semanalmente.</t>
  </si>
  <si>
    <r>
      <rPr>
        <vertAlign val="superscript"/>
        <sz val="12"/>
        <color rgb="FF000000"/>
        <rFont val="Arial"/>
        <family val="2"/>
      </rPr>
      <t>4</t>
    </r>
    <r>
      <rPr>
        <sz val="12"/>
        <color rgb="FF000000"/>
        <rFont val="Arial"/>
        <family val="2"/>
      </rPr>
      <t xml:space="preserve"> Nos meses de junho e julho, como foram adquiridas cestas de frutas e hortaliças, a quantidade de alimentos doados é maior que a quantidade de alimentos coletados/arrecadados.</t>
    </r>
  </si>
  <si>
    <t>Sociedade Beneficente Ortodoxa de Goiás</t>
  </si>
  <si>
    <t>Lar São de Paulo do Centro Espírita Luz e Caridade</t>
  </si>
  <si>
    <t>Associação dos Servidores e Usuários nas Estrategias Saúde da Família - Asusfego</t>
  </si>
  <si>
    <t>Associação Santa Terezinha do Menino Jesus</t>
  </si>
  <si>
    <r>
      <t xml:space="preserve">8.1 </t>
    </r>
    <r>
      <rPr>
        <sz val="14"/>
        <color rgb="FF000000"/>
        <rFont val="Arial"/>
        <family val="2"/>
      </rPr>
      <t>A aquisição de frutas e hortaliças da Cooperativa Mista dos Produtores de Hortifrutigranjeiros do Estado de Goiás (COMPHEGO) para complementar os alimentos arrecadados/coletados e fomentar a agricultura familiar teve continuidade no mês de julho. Foram adquiridos e distribuídos 9.984 kg de frutas e hortaliças, como complemento, a 406 famílias. Vale destacar que tivemos uma redução no número de famílias atendidas, se comparado ao mês de junho, pois alguns beneficiados relataram, em contato telefônico ou recados, que estavam em isolamento por terem se contaminado pelo Covid-19 e outros com receio de sair de casa devido à pandemia, principalmente os idosos.</t>
    </r>
  </si>
  <si>
    <r>
      <t xml:space="preserve">8.2 </t>
    </r>
    <r>
      <rPr>
        <sz val="14"/>
        <color rgb="FF000000"/>
        <rFont val="Arial"/>
        <family val="2"/>
      </rPr>
      <t>A Secretaria de Agricultura, Pecuária e Abastecimento (SEAPA) entregou para a CEASA-GO um veículo leve, Fiorino, que será utilizado nas atividades do Banco de Alimentos.</t>
    </r>
  </si>
  <si>
    <r>
      <t xml:space="preserve">8.4 </t>
    </r>
    <r>
      <rPr>
        <sz val="14"/>
        <color rgb="FF000000"/>
        <rFont val="Arial"/>
        <family val="2"/>
      </rPr>
      <t>A OVG, por meio do Banco de Alimentos, está participando de um edital da Fundação Cargill para concorrer a um financiamento de R$ 200.000,00 (duzentos mil reais), que serão investidos para melhorias nas ações. No mês de julho, fomos classificados para mais uma etapa do edital e foi gravado e divulgado um vídeo, no dia 20 de julho, demonstrando o projeto e as ações previstas.</t>
    </r>
  </si>
  <si>
    <r>
      <t xml:space="preserve">8.5 </t>
    </r>
    <r>
      <rPr>
        <sz val="14"/>
        <color rgb="FF000000"/>
        <rFont val="Arial"/>
        <family val="2"/>
      </rPr>
      <t>Foi aprovado, em julho, pelo Ministério da Cidadania, o Plano Operacional para execução do Programa de Aquisição de Alimentos (PAA) em Goiás. A OVG, em parceria com a SEAPA e EMATER, está participando da operacionalização do PAA. Foram liberados R$ 4.000.000,00 (quatro milhões de reais) para o Estado de Goiás atender 75 municípios. Com isso, o Banco de Alimentos iniciou a busca de entidades sociais que se enquadram nos pré-requisitos estebelecidos pelo Ministério da Cidadania para receberem os alimentos.</t>
    </r>
  </si>
  <si>
    <r>
      <t xml:space="preserve">8.2 </t>
    </r>
    <r>
      <rPr>
        <sz val="14"/>
        <rFont val="Arial"/>
        <family val="2"/>
      </rPr>
      <t>Com o veículo Fiorino será possível realizar visitas às entidades sociais e famílias cadastradas no Banco de Alimentos (as visitas estão temporariamente suspensas, como medida de prevenção à Covid-19), além da possibilidade de transportar menores quantidades de alimentos. Isso irá impactar de forma positiva na logística de coleta de pequenas doações e melhorar o acompanhamento da assistente social às famílias e entidades atendidas no Banco de Alimentos.</t>
    </r>
  </si>
  <si>
    <r>
      <t xml:space="preserve">8.3 </t>
    </r>
    <r>
      <rPr>
        <sz val="14"/>
        <color rgb="FF000000"/>
        <rFont val="Arial"/>
        <family val="2"/>
      </rPr>
      <t xml:space="preserve">Nos dois vídeos publicados foram utilizados como ingrediente principal a beterraba e o abacaxi, alimentos frequentemente doados pelo Banco de Alimentos. Com a divulgação dos vídeos, estamos estimulando a redução do desperdício, ensinando como aproveitar as partes dos alimentos que geralmente são descartadas, além de contribuir também com a promoção da alimentação saudável. Os representantes das entidades sociais continuam dando </t>
    </r>
    <r>
      <rPr>
        <i/>
        <sz val="14"/>
        <color rgb="FF000000"/>
        <rFont val="Arial"/>
        <family val="2"/>
      </rPr>
      <t xml:space="preserve">feedbacks </t>
    </r>
    <r>
      <rPr>
        <sz val="14"/>
        <color rgb="FF000000"/>
        <rFont val="Arial"/>
        <family val="2"/>
      </rPr>
      <t>que repassaram os vídeos para os seus beneficiários/usuários para desenvolverem as receitas</t>
    </r>
    <r>
      <rPr>
        <b/>
        <sz val="14"/>
        <color rgb="FF000000"/>
        <rFont val="Arial"/>
        <family val="2"/>
      </rPr>
      <t>.</t>
    </r>
  </si>
  <si>
    <r>
      <t xml:space="preserve">8.4 </t>
    </r>
    <r>
      <rPr>
        <sz val="14"/>
        <color rgb="FF000000"/>
        <rFont val="Arial"/>
        <family val="2"/>
      </rPr>
      <t xml:space="preserve">Com o financiamento da Fundação Cargill, o Banco de Alimentos poderá contar com o apoio de professores e alunos bolsistas da Universidade Federal de Goiás, além de adquirir equipamentos que não foram previstos para realizar o processamento de alimentos. Com isso, será possível melhorar o aproveitamento do alimentos, redução do desperdício, ampliação do atendimento a locais mais distantes de Goiânia e fortalecer as ações de educação alimentar e nutricional. </t>
    </r>
  </si>
  <si>
    <r>
      <t xml:space="preserve">8.5 </t>
    </r>
    <r>
      <rPr>
        <sz val="14"/>
        <color rgb="FF000000"/>
        <rFont val="Arial"/>
        <family val="2"/>
      </rPr>
      <t>Com esse recurso vindo do PAA, entidades sociais de 75 municípios irão receber, de agricultures familiares, alimentos frescos, de qualidade e diretamente em sua instituição. Com isso, além de fortalecer as ações das entidades sociais e levar mais segurança alimentar e nutricional ao público atendido, estaremos fomentando a agricultura familiar e o desenvolvimento dos municípios. Vale destacar que foram selecionados pelo Ministério da Cidadania os municípios que estão em "muito alta", "alta" e "média" situação de vulnerabilidade social.</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</si>
</sst>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0" x14ac:knownFonts="1">
    <font>
      <sz val="11"/>
      <color theme="1"/>
      <name val="Calibri"/>
      <family val="2"/>
      <scheme val="minor"/>
    </font>
    <font>
      <sz val="11"/>
      <color theme="1"/>
      <name val="Calibri"/>
      <family val="2"/>
      <scheme val="minor"/>
    </font>
    <font>
      <sz val="11"/>
      <color rgb="FF000000"/>
      <name val="Arial"/>
      <family val="2"/>
      <charset val="1"/>
    </font>
    <font>
      <sz val="11"/>
      <color rgb="FF000000"/>
      <name val="Calibri"/>
      <family val="2"/>
      <charset val="1"/>
    </font>
    <font>
      <b/>
      <sz val="14"/>
      <color rgb="FF000000"/>
      <name val="Arial"/>
      <family val="2"/>
    </font>
    <font>
      <sz val="11"/>
      <color theme="1"/>
      <name val="Calibri"/>
      <family val="2"/>
    </font>
    <font>
      <b/>
      <sz val="12"/>
      <name val="Calibri"/>
      <family val="2"/>
      <scheme val="minor"/>
    </font>
    <font>
      <b/>
      <sz val="12"/>
      <color theme="1"/>
      <name val="Calibri"/>
      <family val="2"/>
      <scheme val="minor"/>
    </font>
    <font>
      <sz val="12"/>
      <name val="Calibri"/>
      <family val="2"/>
      <scheme val="minor"/>
    </font>
    <font>
      <sz val="12"/>
      <color theme="1"/>
      <name val="Calibri"/>
      <family val="2"/>
      <scheme val="minor"/>
    </font>
    <font>
      <b/>
      <i/>
      <sz val="12"/>
      <color theme="1"/>
      <name val="Calibri"/>
      <family val="2"/>
      <scheme val="minor"/>
    </font>
    <font>
      <sz val="12"/>
      <color rgb="FF000000"/>
      <name val="Arial"/>
      <family val="2"/>
    </font>
    <font>
      <b/>
      <sz val="12"/>
      <name val="Arial"/>
      <family val="2"/>
    </font>
    <font>
      <sz val="11"/>
      <color theme="1"/>
      <name val="Arial"/>
      <family val="2"/>
    </font>
    <font>
      <b/>
      <sz val="12"/>
      <color rgb="FF000000"/>
      <name val="Arial"/>
      <family val="2"/>
    </font>
    <font>
      <b/>
      <sz val="11"/>
      <color rgb="FF000000"/>
      <name val="Arial"/>
      <family val="2"/>
    </font>
    <font>
      <sz val="12"/>
      <name val="Arial"/>
      <family val="2"/>
    </font>
    <font>
      <b/>
      <sz val="12"/>
      <color theme="0"/>
      <name val="Arial"/>
      <family val="2"/>
    </font>
    <font>
      <sz val="11"/>
      <color rgb="FF000000"/>
      <name val="Arial"/>
      <family val="2"/>
    </font>
    <font>
      <b/>
      <sz val="10"/>
      <color rgb="FF000000"/>
      <name val="Arial"/>
      <family val="2"/>
    </font>
    <font>
      <b/>
      <sz val="10"/>
      <name val="Arial"/>
      <family val="2"/>
    </font>
    <font>
      <b/>
      <sz val="11"/>
      <name val="Arial"/>
      <family val="2"/>
    </font>
    <font>
      <sz val="11"/>
      <name val="Arial"/>
      <family val="2"/>
    </font>
    <font>
      <b/>
      <sz val="14"/>
      <name val="Arial"/>
      <family val="2"/>
    </font>
    <font>
      <b/>
      <sz val="10"/>
      <color theme="1"/>
      <name val="Arial"/>
      <family val="2"/>
    </font>
    <font>
      <sz val="10"/>
      <name val="Arial"/>
      <family val="2"/>
    </font>
    <font>
      <sz val="12"/>
      <color theme="1"/>
      <name val="Arial"/>
      <family val="2"/>
    </font>
    <font>
      <b/>
      <sz val="12"/>
      <color theme="1"/>
      <name val="Arial"/>
      <family val="2"/>
    </font>
    <font>
      <sz val="14"/>
      <name val="Arial"/>
      <family val="2"/>
    </font>
    <font>
      <b/>
      <sz val="14"/>
      <color theme="0"/>
      <name val="Arial"/>
      <family val="2"/>
    </font>
    <font>
      <b/>
      <sz val="16"/>
      <color rgb="FF000000"/>
      <name val="Arial"/>
      <family val="2"/>
    </font>
    <font>
      <sz val="16"/>
      <color rgb="FF000000"/>
      <name val="Arial"/>
      <family val="2"/>
    </font>
    <font>
      <sz val="14"/>
      <color rgb="FF000000"/>
      <name val="Arial"/>
      <family val="2"/>
    </font>
    <font>
      <b/>
      <sz val="12"/>
      <color rgb="FF000000"/>
      <name val="Calibri"/>
      <family val="2"/>
      <scheme val="minor"/>
    </font>
    <font>
      <b/>
      <sz val="12"/>
      <color theme="0"/>
      <name val="Calibri"/>
      <family val="2"/>
      <scheme val="minor"/>
    </font>
    <font>
      <b/>
      <sz val="10"/>
      <color theme="0"/>
      <name val="Arial"/>
      <family val="2"/>
    </font>
    <font>
      <b/>
      <vertAlign val="superscript"/>
      <sz val="12"/>
      <name val="Arial"/>
      <family val="2"/>
    </font>
    <font>
      <vertAlign val="superscript"/>
      <sz val="12"/>
      <color rgb="FF000000"/>
      <name val="Arial"/>
      <family val="2"/>
    </font>
    <font>
      <i/>
      <sz val="14"/>
      <color rgb="FF000000"/>
      <name val="Arial"/>
      <family val="2"/>
    </font>
    <font>
      <b/>
      <vertAlign val="superscript"/>
      <sz val="12"/>
      <color rgb="FF000000"/>
      <name val="Arial"/>
      <family val="2"/>
    </font>
  </fonts>
  <fills count="22">
    <fill>
      <patternFill patternType="none"/>
    </fill>
    <fill>
      <patternFill patternType="gray125"/>
    </fill>
    <fill>
      <patternFill patternType="solid">
        <fgColor theme="0"/>
        <bgColor rgb="FFC0C0C0"/>
      </patternFill>
    </fill>
    <fill>
      <patternFill patternType="solid">
        <fgColor theme="6" tint="0.79998168889431442"/>
        <bgColor indexed="64"/>
      </patternFill>
    </fill>
    <fill>
      <patternFill patternType="solid">
        <fgColor theme="0"/>
        <bgColor rgb="FFFFFFCC"/>
      </patternFill>
    </fill>
    <fill>
      <patternFill patternType="solid">
        <fgColor theme="6" tint="0.79998168889431442"/>
        <bgColor rgb="FFFFFFCC"/>
      </patternFill>
    </fill>
    <fill>
      <patternFill patternType="solid">
        <fgColor rgb="FFFFFFFF"/>
        <bgColor rgb="FFEEECE1"/>
      </patternFill>
    </fill>
    <fill>
      <patternFill patternType="solid">
        <fgColor theme="0"/>
        <bgColor indexed="64"/>
      </patternFill>
    </fill>
    <fill>
      <patternFill patternType="solid">
        <fgColor rgb="FFC4D79B"/>
        <bgColor rgb="FFD9D9D9"/>
      </patternFill>
    </fill>
    <fill>
      <patternFill patternType="solid">
        <fgColor rgb="FF4F6228"/>
        <bgColor rgb="FFD9D9D9"/>
      </patternFill>
    </fill>
    <fill>
      <patternFill patternType="solid">
        <fgColor theme="9" tint="-0.499984740745262"/>
        <bgColor rgb="FFFFFFCC"/>
      </patternFill>
    </fill>
    <fill>
      <patternFill patternType="solid">
        <fgColor theme="9" tint="0.79998168889431442"/>
        <bgColor indexed="64"/>
      </patternFill>
    </fill>
    <fill>
      <patternFill patternType="solid">
        <fgColor theme="9" tint="-0.499984740745262"/>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theme="9" tint="0.59999389629810485"/>
        <bgColor rgb="FFB3B3B3"/>
      </patternFill>
    </fill>
    <fill>
      <patternFill patternType="solid">
        <fgColor theme="9" tint="0.79998168889431442"/>
        <bgColor rgb="FFFFFFCC"/>
      </patternFill>
    </fill>
    <fill>
      <patternFill patternType="solid">
        <fgColor theme="7" tint="0.79998168889431442"/>
        <bgColor indexed="64"/>
      </patternFill>
    </fill>
    <fill>
      <patternFill patternType="solid">
        <fgColor theme="7" tint="0.79998168889431442"/>
        <bgColor rgb="FFFFFFCC"/>
      </patternFill>
    </fill>
    <fill>
      <patternFill patternType="solid">
        <fgColor theme="7" tint="0.39997558519241921"/>
        <bgColor indexed="64"/>
      </patternFill>
    </fill>
    <fill>
      <patternFill patternType="solid">
        <fgColor rgb="FFFFC000"/>
        <bgColor rgb="FFD9D9D9"/>
      </patternFill>
    </fill>
    <fill>
      <patternFill patternType="solid">
        <fgColor theme="9" tint="0.79998168889431442"/>
        <bgColor rgb="FFD9D9D9"/>
      </patternFill>
    </fill>
  </fills>
  <borders count="165">
    <border>
      <left/>
      <right/>
      <top/>
      <bottom/>
      <diagonal/>
    </border>
    <border>
      <left style="medium">
        <color indexed="64"/>
      </left>
      <right/>
      <top/>
      <bottom/>
      <diagonal/>
    </border>
    <border>
      <left/>
      <right style="medium">
        <color indexed="64"/>
      </right>
      <top/>
      <bottom/>
      <diagonal/>
    </border>
    <border>
      <left style="medium">
        <color indexed="64"/>
      </left>
      <right/>
      <top/>
      <bottom style="double">
        <color auto="1"/>
      </bottom>
      <diagonal/>
    </border>
    <border>
      <left/>
      <right/>
      <top/>
      <bottom style="double">
        <color auto="1"/>
      </bottom>
      <diagonal/>
    </border>
    <border>
      <left/>
      <right style="medium">
        <color indexed="64"/>
      </right>
      <top/>
      <bottom style="double">
        <color auto="1"/>
      </bottom>
      <diagonal/>
    </border>
    <border>
      <left style="medium">
        <color auto="1"/>
      </left>
      <right/>
      <top style="double">
        <color indexed="64"/>
      </top>
      <bottom style="thin">
        <color auto="1"/>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right/>
      <top style="thin">
        <color auto="1"/>
      </top>
      <bottom style="double">
        <color auto="1"/>
      </bottom>
      <diagonal/>
    </border>
    <border>
      <left/>
      <right/>
      <top style="double">
        <color auto="1"/>
      </top>
      <bottom style="double">
        <color auto="1"/>
      </bottom>
      <diagonal/>
    </border>
    <border>
      <left style="medium">
        <color auto="1"/>
      </left>
      <right/>
      <top style="thin">
        <color auto="1"/>
      </top>
      <bottom style="thin">
        <color auto="1"/>
      </bottom>
      <diagonal/>
    </border>
    <border>
      <left/>
      <right/>
      <top style="thin">
        <color auto="1"/>
      </top>
      <bottom/>
      <diagonal/>
    </border>
    <border>
      <left/>
      <right style="thin">
        <color auto="1"/>
      </right>
      <top style="thin">
        <color auto="1"/>
      </top>
      <bottom/>
      <diagonal/>
    </border>
    <border>
      <left style="thin">
        <color auto="1"/>
      </left>
      <right style="thin">
        <color auto="1"/>
      </right>
      <top style="thin">
        <color auto="1"/>
      </top>
      <bottom/>
      <diagonal/>
    </border>
    <border>
      <left/>
      <right style="thin">
        <color indexed="64"/>
      </right>
      <top style="double">
        <color indexed="64"/>
      </top>
      <bottom style="thin">
        <color indexed="64"/>
      </bottom>
      <diagonal/>
    </border>
    <border>
      <left style="thin">
        <color auto="1"/>
      </left>
      <right style="thin">
        <color auto="1"/>
      </right>
      <top style="double">
        <color auto="1"/>
      </top>
      <bottom style="thin">
        <color auto="1"/>
      </bottom>
      <diagonal/>
    </border>
    <border>
      <left style="thin">
        <color indexed="64"/>
      </left>
      <right/>
      <top style="double">
        <color indexed="64"/>
      </top>
      <bottom style="thin">
        <color indexed="64"/>
      </bottom>
      <diagonal/>
    </border>
    <border>
      <left style="double">
        <color auto="1"/>
      </left>
      <right style="double">
        <color auto="1"/>
      </right>
      <top style="double">
        <color auto="1"/>
      </top>
      <bottom style="thin">
        <color auto="1"/>
      </bottom>
      <diagonal/>
    </border>
    <border>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double">
        <color auto="1"/>
      </left>
      <right style="double">
        <color auto="1"/>
      </right>
      <top style="thin">
        <color auto="1"/>
      </top>
      <bottom style="thin">
        <color auto="1"/>
      </bottom>
      <diagonal/>
    </border>
    <border>
      <left/>
      <right style="thin">
        <color auto="1"/>
      </right>
      <top style="thin">
        <color auto="1"/>
      </top>
      <bottom style="double">
        <color auto="1"/>
      </bottom>
      <diagonal/>
    </border>
    <border>
      <left style="thin">
        <color auto="1"/>
      </left>
      <right style="thin">
        <color auto="1"/>
      </right>
      <top style="thin">
        <color auto="1"/>
      </top>
      <bottom style="double">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style="medium">
        <color indexed="64"/>
      </right>
      <top/>
      <bottom style="thin">
        <color indexed="64"/>
      </bottom>
      <diagonal/>
    </border>
    <border>
      <left style="thin">
        <color auto="1"/>
      </left>
      <right/>
      <top style="thin">
        <color auto="1"/>
      </top>
      <bottom style="thin">
        <color auto="1"/>
      </bottom>
      <diagonal/>
    </border>
    <border>
      <left style="medium">
        <color auto="1"/>
      </left>
      <right/>
      <top style="thin">
        <color auto="1"/>
      </top>
      <bottom/>
      <diagonal/>
    </border>
    <border>
      <left/>
      <right style="double">
        <color indexed="64"/>
      </right>
      <top style="double">
        <color indexed="64"/>
      </top>
      <bottom style="thin">
        <color indexed="64"/>
      </bottom>
      <diagonal/>
    </border>
    <border>
      <left/>
      <right/>
      <top style="thin">
        <color auto="1"/>
      </top>
      <bottom style="thin">
        <color auto="1"/>
      </bottom>
      <diagonal/>
    </border>
    <border>
      <left/>
      <right style="double">
        <color indexed="64"/>
      </right>
      <top style="thin">
        <color indexed="64"/>
      </top>
      <bottom style="thin">
        <color indexed="64"/>
      </bottom>
      <diagonal/>
    </border>
    <border>
      <left/>
      <right/>
      <top style="double">
        <color auto="1"/>
      </top>
      <bottom/>
      <diagonal/>
    </border>
    <border>
      <left style="double">
        <color auto="1"/>
      </left>
      <right style="thin">
        <color auto="1"/>
      </right>
      <top style="double">
        <color auto="1"/>
      </top>
      <bottom style="thin">
        <color auto="1"/>
      </bottom>
      <diagonal/>
    </border>
    <border>
      <left style="double">
        <color auto="1"/>
      </left>
      <right style="thin">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double">
        <color auto="1"/>
      </top>
      <bottom style="double">
        <color auto="1"/>
      </bottom>
      <diagonal/>
    </border>
    <border>
      <left/>
      <right/>
      <top/>
      <bottom style="thin">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auto="1"/>
      </left>
      <right style="thin">
        <color auto="1"/>
      </right>
      <top style="thin">
        <color auto="1"/>
      </top>
      <bottom/>
      <diagonal/>
    </border>
    <border>
      <left/>
      <right style="medium">
        <color auto="1"/>
      </right>
      <top style="thin">
        <color auto="1"/>
      </top>
      <bottom style="thin">
        <color auto="1"/>
      </bottom>
      <diagonal/>
    </border>
    <border>
      <left style="thin">
        <color auto="1"/>
      </left>
      <right style="thin">
        <color auto="1"/>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double">
        <color auto="1"/>
      </top>
      <bottom style="double">
        <color auto="1"/>
      </bottom>
      <diagonal/>
    </border>
    <border>
      <left/>
      <right style="medium">
        <color indexed="64"/>
      </right>
      <top style="double">
        <color auto="1"/>
      </top>
      <bottom/>
      <diagonal/>
    </border>
    <border>
      <left style="double">
        <color auto="1"/>
      </left>
      <right style="medium">
        <color indexed="64"/>
      </right>
      <top style="thin">
        <color auto="1"/>
      </top>
      <bottom/>
      <diagonal/>
    </border>
    <border>
      <left style="double">
        <color auto="1"/>
      </left>
      <right style="medium">
        <color indexed="64"/>
      </right>
      <top style="double">
        <color auto="1"/>
      </top>
      <bottom style="thin">
        <color auto="1"/>
      </bottom>
      <diagonal/>
    </border>
    <border>
      <left style="double">
        <color auto="1"/>
      </left>
      <right style="medium">
        <color indexed="64"/>
      </right>
      <top style="thin">
        <color auto="1"/>
      </top>
      <bottom style="thin">
        <color auto="1"/>
      </bottom>
      <diagonal/>
    </border>
    <border>
      <left style="double">
        <color auto="1"/>
      </left>
      <right style="medium">
        <color indexed="64"/>
      </right>
      <top style="thin">
        <color auto="1"/>
      </top>
      <bottom style="double">
        <color auto="1"/>
      </bottom>
      <diagonal/>
    </border>
    <border>
      <left style="medium">
        <color indexed="64"/>
      </left>
      <right/>
      <top style="double">
        <color auto="1"/>
      </top>
      <bottom/>
      <diagonal/>
    </border>
    <border>
      <left style="medium">
        <color indexed="64"/>
      </left>
      <right/>
      <top/>
      <bottom style="thin">
        <color auto="1"/>
      </bottom>
      <diagonal/>
    </border>
    <border>
      <left style="double">
        <color auto="1"/>
      </left>
      <right style="medium">
        <color indexed="64"/>
      </right>
      <top/>
      <bottom style="thin">
        <color auto="1"/>
      </bottom>
      <diagonal/>
    </border>
    <border>
      <left style="medium">
        <color indexed="64"/>
      </left>
      <right/>
      <top style="double">
        <color auto="1"/>
      </top>
      <bottom style="double">
        <color auto="1"/>
      </bottom>
      <diagonal/>
    </border>
    <border>
      <left style="medium">
        <color indexed="64"/>
      </left>
      <right/>
      <top style="thin">
        <color auto="1"/>
      </top>
      <bottom style="double">
        <color auto="1"/>
      </bottom>
      <diagonal/>
    </border>
    <border>
      <left/>
      <right style="medium">
        <color indexed="64"/>
      </right>
      <top style="thin">
        <color indexed="64"/>
      </top>
      <bottom style="double">
        <color indexed="64"/>
      </bottom>
      <diagonal/>
    </border>
    <border>
      <left/>
      <right style="thin">
        <color auto="1"/>
      </right>
      <top style="double">
        <color auto="1"/>
      </top>
      <bottom style="double">
        <color indexed="64"/>
      </bottom>
      <diagonal/>
    </border>
    <border>
      <left style="thin">
        <color auto="1"/>
      </left>
      <right/>
      <top style="double">
        <color auto="1"/>
      </top>
      <bottom style="double">
        <color indexed="64"/>
      </bottom>
      <diagonal/>
    </border>
    <border>
      <left style="double">
        <color auto="1"/>
      </left>
      <right style="medium">
        <color indexed="64"/>
      </right>
      <top style="double">
        <color auto="1"/>
      </top>
      <bottom style="double">
        <color indexed="64"/>
      </bottom>
      <diagonal/>
    </border>
    <border>
      <left style="double">
        <color auto="1"/>
      </left>
      <right style="double">
        <color auto="1"/>
      </right>
      <top style="double">
        <color auto="1"/>
      </top>
      <bottom style="double">
        <color auto="1"/>
      </bottom>
      <diagonal/>
    </border>
    <border>
      <left style="double">
        <color auto="1"/>
      </left>
      <right style="double">
        <color auto="1"/>
      </right>
      <top style="thin">
        <color auto="1"/>
      </top>
      <bottom style="double">
        <color auto="1"/>
      </bottom>
      <diagonal/>
    </border>
    <border>
      <left/>
      <right style="thin">
        <color auto="1"/>
      </right>
      <top/>
      <bottom/>
      <diagonal/>
    </border>
    <border>
      <left/>
      <right style="thin">
        <color auto="1"/>
      </right>
      <top style="double">
        <color auto="1"/>
      </top>
      <bottom/>
      <diagonal/>
    </border>
    <border>
      <left style="thin">
        <color auto="1"/>
      </left>
      <right style="medium">
        <color indexed="64"/>
      </right>
      <top style="double">
        <color auto="1"/>
      </top>
      <bottom style="thin">
        <color auto="1"/>
      </bottom>
      <diagonal/>
    </border>
    <border>
      <left style="thin">
        <color auto="1"/>
      </left>
      <right/>
      <top style="thin">
        <color auto="1"/>
      </top>
      <bottom style="double">
        <color auto="1"/>
      </bottom>
      <diagonal/>
    </border>
    <border>
      <left style="medium">
        <color indexed="64"/>
      </left>
      <right style="thin">
        <color indexed="64"/>
      </right>
      <top style="double">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auto="1"/>
      </left>
      <right style="thin">
        <color auto="1"/>
      </right>
      <top style="thin">
        <color auto="1"/>
      </top>
      <bottom style="medium">
        <color indexed="64"/>
      </bottom>
      <diagonal/>
    </border>
    <border>
      <left style="thin">
        <color auto="1"/>
      </left>
      <right style="thin">
        <color auto="1"/>
      </right>
      <top style="medium">
        <color indexed="64"/>
      </top>
      <bottom style="medium">
        <color indexed="64"/>
      </bottom>
      <diagonal/>
    </border>
    <border>
      <left style="double">
        <color auto="1"/>
      </left>
      <right style="double">
        <color indexed="64"/>
      </right>
      <top/>
      <bottom style="double">
        <color indexed="64"/>
      </bottom>
      <diagonal/>
    </border>
    <border>
      <left style="medium">
        <color auto="1"/>
      </left>
      <right style="thin">
        <color auto="1"/>
      </right>
      <top style="double">
        <color auto="1"/>
      </top>
      <bottom style="double">
        <color auto="1"/>
      </bottom>
      <diagonal/>
    </border>
    <border>
      <left style="medium">
        <color indexed="64"/>
      </left>
      <right/>
      <top style="double">
        <color auto="1"/>
      </top>
      <bottom style="double">
        <color auto="1"/>
      </bottom>
      <diagonal/>
    </border>
    <border>
      <left style="thin">
        <color auto="1"/>
      </left>
      <right/>
      <top style="thin">
        <color auto="1"/>
      </top>
      <bottom/>
      <diagonal/>
    </border>
    <border>
      <left style="thin">
        <color auto="1"/>
      </left>
      <right/>
      <top style="medium">
        <color auto="1"/>
      </top>
      <bottom style="thin">
        <color auto="1"/>
      </bottom>
      <diagonal/>
    </border>
    <border>
      <left/>
      <right style="thin">
        <color auto="1"/>
      </right>
      <top style="thin">
        <color auto="1"/>
      </top>
      <bottom style="medium">
        <color indexed="64"/>
      </bottom>
      <diagonal/>
    </border>
    <border>
      <left/>
      <right style="thin">
        <color auto="1"/>
      </right>
      <top style="medium">
        <color indexed="64"/>
      </top>
      <bottom style="thin">
        <color auto="1"/>
      </bottom>
      <diagonal/>
    </border>
    <border>
      <left/>
      <right style="thin">
        <color auto="1"/>
      </right>
      <top/>
      <bottom style="medium">
        <color indexed="64"/>
      </bottom>
      <diagonal/>
    </border>
    <border>
      <left style="double">
        <color auto="1"/>
      </left>
      <right style="double">
        <color auto="1"/>
      </right>
      <top/>
      <bottom style="thin">
        <color auto="1"/>
      </bottom>
      <diagonal/>
    </border>
    <border>
      <left style="thin">
        <color auto="1"/>
      </left>
      <right/>
      <top/>
      <bottom/>
      <diagonal/>
    </border>
    <border>
      <left style="double">
        <color auto="1"/>
      </left>
      <right style="double">
        <color auto="1"/>
      </right>
      <top style="medium">
        <color indexed="64"/>
      </top>
      <bottom style="medium">
        <color indexed="64"/>
      </bottom>
      <diagonal/>
    </border>
    <border>
      <left style="double">
        <color auto="1"/>
      </left>
      <right style="double">
        <color auto="1"/>
      </right>
      <top style="thin">
        <color auto="1"/>
      </top>
      <bottom style="medium">
        <color indexed="64"/>
      </bottom>
      <diagonal/>
    </border>
    <border>
      <left/>
      <right style="thin">
        <color auto="1"/>
      </right>
      <top/>
      <bottom style="double">
        <color auto="1"/>
      </bottom>
      <diagonal/>
    </border>
    <border>
      <left style="thin">
        <color auto="1"/>
      </left>
      <right style="thin">
        <color auto="1"/>
      </right>
      <top/>
      <bottom style="double">
        <color auto="1"/>
      </bottom>
      <diagonal/>
    </border>
    <border>
      <left style="double">
        <color auto="1"/>
      </left>
      <right style="medium">
        <color indexed="64"/>
      </right>
      <top/>
      <bottom style="double">
        <color indexed="64"/>
      </bottom>
      <diagonal/>
    </border>
    <border>
      <left style="double">
        <color auto="1"/>
      </left>
      <right style="medium">
        <color indexed="64"/>
      </right>
      <top style="double">
        <color auto="1"/>
      </top>
      <bottom style="medium">
        <color indexed="64"/>
      </bottom>
      <diagonal/>
    </border>
    <border>
      <left style="double">
        <color auto="1"/>
      </left>
      <right style="thin">
        <color auto="1"/>
      </right>
      <top style="double">
        <color auto="1"/>
      </top>
      <bottom style="medium">
        <color indexed="64"/>
      </bottom>
      <diagonal/>
    </border>
    <border>
      <left style="thin">
        <color auto="1"/>
      </left>
      <right style="thin">
        <color auto="1"/>
      </right>
      <top style="double">
        <color auto="1"/>
      </top>
      <bottom style="medium">
        <color indexed="64"/>
      </bottom>
      <diagonal/>
    </border>
    <border>
      <left style="double">
        <color auto="1"/>
      </left>
      <right style="double">
        <color auto="1"/>
      </right>
      <top style="double">
        <color auto="1"/>
      </top>
      <bottom style="medium">
        <color indexed="64"/>
      </bottom>
      <diagonal/>
    </border>
    <border>
      <left style="thin">
        <color auto="1"/>
      </left>
      <right/>
      <top style="double">
        <color auto="1"/>
      </top>
      <bottom/>
      <diagonal/>
    </border>
    <border>
      <left/>
      <right style="double">
        <color auto="1"/>
      </right>
      <top style="double">
        <color auto="1"/>
      </top>
      <bottom style="double">
        <color indexed="64"/>
      </bottom>
      <diagonal/>
    </border>
    <border>
      <left/>
      <right style="double">
        <color auto="1"/>
      </right>
      <top style="double">
        <color auto="1"/>
      </top>
      <bottom/>
      <diagonal/>
    </border>
    <border>
      <left/>
      <right style="double">
        <color auto="1"/>
      </right>
      <top/>
      <bottom style="double">
        <color auto="1"/>
      </bottom>
      <diagonal/>
    </border>
    <border>
      <left/>
      <right style="medium">
        <color auto="1"/>
      </right>
      <top style="thin">
        <color auto="1"/>
      </top>
      <bottom/>
      <diagonal/>
    </border>
    <border>
      <left style="double">
        <color auto="1"/>
      </left>
      <right style="thin">
        <color auto="1"/>
      </right>
      <top style="double">
        <color auto="1"/>
      </top>
      <bottom style="double">
        <color auto="1"/>
      </bottom>
      <diagonal/>
    </border>
    <border>
      <left style="medium">
        <color indexed="64"/>
      </left>
      <right/>
      <top style="thin">
        <color indexed="64"/>
      </top>
      <bottom style="medium">
        <color indexed="64"/>
      </bottom>
      <diagonal/>
    </border>
    <border>
      <left style="double">
        <color auto="1"/>
      </left>
      <right style="thin">
        <color auto="1"/>
      </right>
      <top style="thin">
        <color indexed="64"/>
      </top>
      <bottom style="medium">
        <color indexed="64"/>
      </bottom>
      <diagonal/>
    </border>
    <border>
      <left style="double">
        <color auto="1"/>
      </left>
      <right style="medium">
        <color indexed="64"/>
      </right>
      <top style="thin">
        <color indexed="64"/>
      </top>
      <bottom style="medium">
        <color indexed="64"/>
      </bottom>
      <diagonal/>
    </border>
    <border>
      <left style="medium">
        <color indexed="64"/>
      </left>
      <right style="thin">
        <color indexed="64"/>
      </right>
      <top/>
      <bottom style="double">
        <color auto="1"/>
      </bottom>
      <diagonal/>
    </border>
    <border>
      <left style="double">
        <color auto="1"/>
      </left>
      <right style="medium">
        <color indexed="64"/>
      </right>
      <top style="medium">
        <color indexed="64"/>
      </top>
      <bottom style="medium">
        <color auto="1"/>
      </bottom>
      <diagonal/>
    </border>
    <border>
      <left style="double">
        <color auto="1"/>
      </left>
      <right style="medium">
        <color indexed="64"/>
      </right>
      <top style="medium">
        <color auto="1"/>
      </top>
      <bottom style="thin">
        <color auto="1"/>
      </bottom>
      <diagonal/>
    </border>
    <border>
      <left style="double">
        <color auto="1"/>
      </left>
      <right style="thin">
        <color auto="1"/>
      </right>
      <top style="thin">
        <color auto="1"/>
      </top>
      <bottom style="double">
        <color auto="1"/>
      </bottom>
      <diagonal/>
    </border>
    <border>
      <left style="thin">
        <color auto="1"/>
      </left>
      <right style="medium">
        <color indexed="64"/>
      </right>
      <top style="double">
        <color auto="1"/>
      </top>
      <bottom style="double">
        <color auto="1"/>
      </bottom>
      <diagonal/>
    </border>
    <border>
      <left style="double">
        <color auto="1"/>
      </left>
      <right style="double">
        <color auto="1"/>
      </right>
      <top style="thin">
        <color auto="1"/>
      </top>
      <bottom/>
      <diagonal/>
    </border>
    <border>
      <left/>
      <right style="double">
        <color auto="1"/>
      </right>
      <top style="thin">
        <color indexed="64"/>
      </top>
      <bottom style="double">
        <color auto="1"/>
      </bottom>
      <diagonal/>
    </border>
    <border>
      <left style="medium">
        <color indexed="64"/>
      </left>
      <right/>
      <top style="double">
        <color indexed="64"/>
      </top>
      <bottom style="medium">
        <color indexed="64"/>
      </bottom>
      <diagonal/>
    </border>
    <border>
      <left/>
      <right style="double">
        <color auto="1"/>
      </right>
      <top style="double">
        <color indexed="64"/>
      </top>
      <bottom style="medium">
        <color indexed="64"/>
      </bottom>
      <diagonal/>
    </border>
    <border>
      <left/>
      <right/>
      <top style="medium">
        <color auto="1"/>
      </top>
      <bottom style="thin">
        <color auto="1"/>
      </bottom>
      <diagonal/>
    </border>
    <border>
      <left/>
      <right style="medium">
        <color indexed="64"/>
      </right>
      <top style="medium">
        <color auto="1"/>
      </top>
      <bottom style="thin">
        <color auto="1"/>
      </bottom>
      <diagonal/>
    </border>
    <border>
      <left style="medium">
        <color auto="1"/>
      </left>
      <right/>
      <top style="medium">
        <color indexed="64"/>
      </top>
      <bottom style="thin">
        <color auto="1"/>
      </bottom>
      <diagonal/>
    </border>
    <border>
      <left/>
      <right style="double">
        <color auto="1"/>
      </right>
      <top style="thin">
        <color indexed="64"/>
      </top>
      <bottom style="medium">
        <color indexed="64"/>
      </bottom>
      <diagonal/>
    </border>
    <border>
      <left style="medium">
        <color indexed="64"/>
      </left>
      <right style="thin">
        <color indexed="64"/>
      </right>
      <top/>
      <bottom style="thin">
        <color indexed="64"/>
      </bottom>
      <diagonal/>
    </border>
    <border>
      <left style="double">
        <color auto="1"/>
      </left>
      <right style="thin">
        <color auto="1"/>
      </right>
      <top/>
      <bottom style="thin">
        <color auto="1"/>
      </bottom>
      <diagonal/>
    </border>
    <border>
      <left style="medium">
        <color indexed="64"/>
      </left>
      <right style="thin">
        <color auto="1"/>
      </right>
      <top style="medium">
        <color indexed="64"/>
      </top>
      <bottom/>
      <diagonal/>
    </border>
    <border>
      <left style="double">
        <color auto="1"/>
      </left>
      <right style="double">
        <color auto="1"/>
      </right>
      <top style="medium">
        <color indexed="64"/>
      </top>
      <bottom style="thin">
        <color indexed="64"/>
      </bottom>
      <diagonal/>
    </border>
    <border>
      <left style="thin">
        <color auto="1"/>
      </left>
      <right style="thin">
        <color auto="1"/>
      </right>
      <top style="medium">
        <color indexed="64"/>
      </top>
      <bottom style="thin">
        <color indexed="64"/>
      </bottom>
      <diagonal/>
    </border>
    <border>
      <left style="medium">
        <color indexed="64"/>
      </left>
      <right style="thin">
        <color indexed="64"/>
      </right>
      <top/>
      <bottom/>
      <diagonal/>
    </border>
    <border>
      <left style="double">
        <color auto="1"/>
      </left>
      <right style="double">
        <color auto="1"/>
      </right>
      <top/>
      <bottom/>
      <diagonal/>
    </border>
    <border>
      <left/>
      <right style="double">
        <color indexed="64"/>
      </right>
      <top/>
      <bottom style="thin">
        <color indexed="64"/>
      </bottom>
      <diagonal/>
    </border>
    <border>
      <left/>
      <right/>
      <top style="double">
        <color auto="1"/>
      </top>
      <bottom style="medium">
        <color indexed="64"/>
      </bottom>
      <diagonal/>
    </border>
    <border>
      <left style="thin">
        <color auto="1"/>
      </left>
      <right style="double">
        <color auto="1"/>
      </right>
      <top style="double">
        <color auto="1"/>
      </top>
      <bottom style="thin">
        <color auto="1"/>
      </bottom>
      <diagonal/>
    </border>
    <border>
      <left style="thin">
        <color auto="1"/>
      </left>
      <right style="thin">
        <color auto="1"/>
      </right>
      <top/>
      <bottom style="medium">
        <color indexed="64"/>
      </bottom>
      <diagonal/>
    </border>
    <border>
      <left style="thin">
        <color auto="1"/>
      </left>
      <right/>
      <top style="thin">
        <color indexed="64"/>
      </top>
      <bottom style="medium">
        <color indexed="64"/>
      </bottom>
      <diagonal/>
    </border>
    <border>
      <left style="thin">
        <color indexed="64"/>
      </left>
      <right style="double">
        <color indexed="64"/>
      </right>
      <top style="thin">
        <color indexed="64"/>
      </top>
      <bottom style="double">
        <color auto="1"/>
      </bottom>
      <diagonal/>
    </border>
    <border>
      <left style="double">
        <color auto="1"/>
      </left>
      <right/>
      <top style="double">
        <color auto="1"/>
      </top>
      <bottom style="medium">
        <color indexed="64"/>
      </bottom>
      <diagonal/>
    </border>
    <border>
      <left style="thin">
        <color auto="1"/>
      </left>
      <right style="double">
        <color auto="1"/>
      </right>
      <top style="double">
        <color auto="1"/>
      </top>
      <bottom style="double">
        <color auto="1"/>
      </bottom>
      <diagonal/>
    </border>
    <border>
      <left style="thin">
        <color indexed="64"/>
      </left>
      <right style="double">
        <color auto="1"/>
      </right>
      <top style="medium">
        <color indexed="64"/>
      </top>
      <bottom style="medium">
        <color indexed="64"/>
      </bottom>
      <diagonal/>
    </border>
    <border>
      <left style="medium">
        <color auto="1"/>
      </left>
      <right style="thin">
        <color indexed="64"/>
      </right>
      <top/>
      <bottom style="medium">
        <color indexed="64"/>
      </bottom>
      <diagonal/>
    </border>
    <border>
      <left style="thin">
        <color auto="1"/>
      </left>
      <right/>
      <top/>
      <bottom style="medium">
        <color indexed="64"/>
      </bottom>
      <diagonal/>
    </border>
    <border>
      <left style="double">
        <color auto="1"/>
      </left>
      <right style="double">
        <color auto="1"/>
      </right>
      <top/>
      <bottom style="medium">
        <color indexed="64"/>
      </bottom>
      <diagonal/>
    </border>
    <border>
      <left style="double">
        <color auto="1"/>
      </left>
      <right style="thin">
        <color auto="1"/>
      </right>
      <top style="thin">
        <color auto="1"/>
      </top>
      <bottom/>
      <diagonal/>
    </border>
    <border>
      <left style="double">
        <color auto="1"/>
      </left>
      <right style="medium">
        <color indexed="64"/>
      </right>
      <top/>
      <bottom/>
      <diagonal/>
    </border>
    <border>
      <left style="thin">
        <color auto="1"/>
      </left>
      <right/>
      <top style="medium">
        <color indexed="64"/>
      </top>
      <bottom style="medium">
        <color indexed="64"/>
      </bottom>
      <diagonal/>
    </border>
    <border>
      <left style="medium">
        <color auto="1"/>
      </left>
      <right style="thin">
        <color auto="1"/>
      </right>
      <top style="double">
        <color indexed="64"/>
      </top>
      <bottom/>
      <diagonal/>
    </border>
    <border>
      <left style="medium">
        <color indexed="64"/>
      </left>
      <right style="thin">
        <color indexed="64"/>
      </right>
      <top style="medium">
        <color indexed="64"/>
      </top>
      <bottom style="medium">
        <color indexed="64"/>
      </bottom>
      <diagonal/>
    </border>
    <border>
      <left style="thin">
        <color auto="1"/>
      </left>
      <right style="double">
        <color auto="1"/>
      </right>
      <top style="medium">
        <color indexed="64"/>
      </top>
      <bottom style="thin">
        <color auto="1"/>
      </bottom>
      <diagonal/>
    </border>
    <border>
      <left/>
      <right style="thin">
        <color auto="1"/>
      </right>
      <top style="medium">
        <color indexed="64"/>
      </top>
      <bottom/>
      <diagonal/>
    </border>
    <border>
      <left style="thin">
        <color auto="1"/>
      </left>
      <right style="thin">
        <color auto="1"/>
      </right>
      <top style="medium">
        <color indexed="64"/>
      </top>
      <bottom/>
      <diagonal/>
    </border>
    <border>
      <left style="double">
        <color auto="1"/>
      </left>
      <right style="thin">
        <color auto="1"/>
      </right>
      <top style="medium">
        <color auto="1"/>
      </top>
      <bottom style="thin">
        <color auto="1"/>
      </bottom>
      <diagonal/>
    </border>
    <border>
      <left style="double">
        <color auto="1"/>
      </left>
      <right style="double">
        <color auto="1"/>
      </right>
      <top style="double">
        <color auto="1"/>
      </top>
      <bottom/>
      <diagonal/>
    </border>
    <border>
      <left style="thin">
        <color auto="1"/>
      </left>
      <right style="thin">
        <color auto="1"/>
      </right>
      <top style="double">
        <color auto="1"/>
      </top>
      <bottom/>
      <diagonal/>
    </border>
    <border>
      <left style="double">
        <color auto="1"/>
      </left>
      <right style="medium">
        <color indexed="64"/>
      </right>
      <top style="double">
        <color auto="1"/>
      </top>
      <bottom/>
      <diagonal/>
    </border>
    <border>
      <left style="double">
        <color auto="1"/>
      </left>
      <right style="medium">
        <color indexed="64"/>
      </right>
      <top/>
      <bottom style="medium">
        <color indexed="64"/>
      </bottom>
      <diagonal/>
    </border>
    <border>
      <left style="thin">
        <color auto="1"/>
      </left>
      <right style="double">
        <color auto="1"/>
      </right>
      <top style="thin">
        <color auto="1"/>
      </top>
      <bottom style="thin">
        <color auto="1"/>
      </bottom>
      <diagonal/>
    </border>
    <border>
      <left style="thin">
        <color auto="1"/>
      </left>
      <right style="double">
        <color auto="1"/>
      </right>
      <top style="double">
        <color auto="1"/>
      </top>
      <bottom/>
      <diagonal/>
    </border>
    <border>
      <left/>
      <right style="thin">
        <color auto="1"/>
      </right>
      <top style="medium">
        <color indexed="64"/>
      </top>
      <bottom style="medium">
        <color indexed="64"/>
      </bottom>
      <diagonal/>
    </border>
    <border>
      <left style="medium">
        <color auto="1"/>
      </left>
      <right style="thin">
        <color auto="1"/>
      </right>
      <top style="thin">
        <color auto="1"/>
      </top>
      <bottom style="medium">
        <color auto="1"/>
      </bottom>
      <diagonal/>
    </border>
    <border>
      <left style="thin">
        <color auto="1"/>
      </left>
      <right style="double">
        <color auto="1"/>
      </right>
      <top style="thin">
        <color auto="1"/>
      </top>
      <bottom style="medium">
        <color auto="1"/>
      </bottom>
      <diagonal/>
    </border>
    <border>
      <left style="medium">
        <color indexed="64"/>
      </left>
      <right style="thin">
        <color indexed="64"/>
      </right>
      <top style="medium">
        <color indexed="64"/>
      </top>
      <bottom style="thin">
        <color auto="1"/>
      </bottom>
      <diagonal/>
    </border>
    <border>
      <left/>
      <right style="double">
        <color indexed="64"/>
      </right>
      <top style="medium">
        <color indexed="64"/>
      </top>
      <bottom style="thin">
        <color auto="1"/>
      </bottom>
      <diagonal/>
    </border>
    <border>
      <left/>
      <right/>
      <top style="thin">
        <color auto="1"/>
      </top>
      <bottom style="medium">
        <color auto="1"/>
      </bottom>
      <diagonal/>
    </border>
    <border>
      <left style="double">
        <color auto="1"/>
      </left>
      <right style="medium">
        <color indexed="64"/>
      </right>
      <top style="medium">
        <color indexed="64"/>
      </top>
      <bottom/>
      <diagonal/>
    </border>
    <border>
      <left style="medium">
        <color auto="1"/>
      </left>
      <right/>
      <top style="medium">
        <color indexed="64"/>
      </top>
      <bottom style="medium">
        <color indexed="64"/>
      </bottom>
      <diagonal/>
    </border>
    <border>
      <left style="medium">
        <color indexed="64"/>
      </left>
      <right/>
      <top style="medium">
        <color indexed="64"/>
      </top>
      <bottom style="double">
        <color indexed="64"/>
      </bottom>
      <diagonal/>
    </border>
    <border>
      <left style="thin">
        <color auto="1"/>
      </left>
      <right/>
      <top style="medium">
        <color indexed="64"/>
      </top>
      <bottom style="double">
        <color indexed="64"/>
      </bottom>
      <diagonal/>
    </border>
    <border>
      <left/>
      <right style="thin">
        <color auto="1"/>
      </right>
      <top style="medium">
        <color indexed="64"/>
      </top>
      <bottom style="double">
        <color indexed="64"/>
      </bottom>
      <diagonal/>
    </border>
    <border>
      <left style="thin">
        <color auto="1"/>
      </left>
      <right style="thin">
        <color auto="1"/>
      </right>
      <top style="medium">
        <color indexed="64"/>
      </top>
      <bottom style="double">
        <color indexed="64"/>
      </bottom>
      <diagonal/>
    </border>
    <border>
      <left style="thin">
        <color auto="1"/>
      </left>
      <right style="double">
        <color auto="1"/>
      </right>
      <top style="medium">
        <color indexed="64"/>
      </top>
      <bottom style="double">
        <color indexed="64"/>
      </bottom>
      <diagonal/>
    </border>
    <border>
      <left style="double">
        <color auto="1"/>
      </left>
      <right style="medium">
        <color indexed="64"/>
      </right>
      <top style="medium">
        <color indexed="64"/>
      </top>
      <bottom style="double">
        <color indexed="64"/>
      </bottom>
      <diagonal/>
    </border>
    <border>
      <left/>
      <right style="medium">
        <color auto="1"/>
      </right>
      <top style="double">
        <color auto="1"/>
      </top>
      <bottom style="medium">
        <color indexed="64"/>
      </bottom>
      <diagonal/>
    </border>
    <border>
      <left/>
      <right/>
      <top style="medium">
        <color indexed="64"/>
      </top>
      <bottom style="double">
        <color auto="1"/>
      </bottom>
      <diagonal/>
    </border>
    <border>
      <left/>
      <right style="medium">
        <color indexed="64"/>
      </right>
      <top style="medium">
        <color indexed="64"/>
      </top>
      <bottom style="double">
        <color auto="1"/>
      </bottom>
      <diagonal/>
    </border>
  </borders>
  <cellStyleXfs count="4">
    <xf numFmtId="0" fontId="0" fillId="0" borderId="0"/>
    <xf numFmtId="0" fontId="2" fillId="0" borderId="0"/>
    <xf numFmtId="0" fontId="1" fillId="0" borderId="0"/>
    <xf numFmtId="0" fontId="3" fillId="0" borderId="0"/>
  </cellStyleXfs>
  <cellXfs count="695">
    <xf numFmtId="0" fontId="0" fillId="0" borderId="0" xfId="0"/>
    <xf numFmtId="0" fontId="5" fillId="0" borderId="0" xfId="0" applyFont="1" applyProtection="1">
      <protection locked="0"/>
    </xf>
    <xf numFmtId="0" fontId="13" fillId="0" borderId="0" xfId="0" applyFont="1"/>
    <xf numFmtId="0" fontId="18" fillId="0" borderId="0" xfId="3" applyFont="1"/>
    <xf numFmtId="3" fontId="20" fillId="3" borderId="63" xfId="3" applyNumberFormat="1" applyFont="1" applyFill="1" applyBorder="1" applyAlignment="1">
      <alignment horizontal="center" vertical="center"/>
    </xf>
    <xf numFmtId="0" fontId="18" fillId="0" borderId="0" xfId="3" applyFont="1" applyAlignment="1">
      <alignment vertical="center"/>
    </xf>
    <xf numFmtId="0" fontId="22" fillId="0" borderId="0" xfId="3" applyFont="1" applyAlignment="1">
      <alignment vertical="center"/>
    </xf>
    <xf numFmtId="0" fontId="18" fillId="0" borderId="0" xfId="3" applyFont="1" applyAlignment="1">
      <alignment horizontal="center"/>
    </xf>
    <xf numFmtId="0" fontId="5" fillId="0" borderId="0" xfId="0" applyFont="1" applyAlignment="1" applyProtection="1">
      <alignment vertical="center"/>
      <protection locked="0"/>
    </xf>
    <xf numFmtId="0" fontId="20" fillId="3" borderId="64" xfId="3" applyFont="1" applyFill="1" applyBorder="1" applyAlignment="1">
      <alignment horizontal="center" vertical="center"/>
    </xf>
    <xf numFmtId="2" fontId="20" fillId="3" borderId="21" xfId="3" applyNumberFormat="1" applyFont="1" applyFill="1" applyBorder="1" applyAlignment="1">
      <alignment horizontal="center" vertical="center"/>
    </xf>
    <xf numFmtId="0" fontId="14" fillId="11" borderId="63" xfId="0" applyFont="1" applyFill="1" applyBorder="1" applyAlignment="1">
      <alignment vertical="center" wrapText="1"/>
    </xf>
    <xf numFmtId="0" fontId="12" fillId="16" borderId="37" xfId="3" applyFont="1" applyFill="1" applyBorder="1" applyAlignment="1">
      <alignment horizontal="center" vertical="center"/>
    </xf>
    <xf numFmtId="0" fontId="12" fillId="16" borderId="62" xfId="3" applyFont="1" applyFill="1" applyBorder="1" applyAlignment="1">
      <alignment horizontal="center" vertical="center"/>
    </xf>
    <xf numFmtId="0" fontId="12" fillId="16" borderId="86" xfId="3" applyFont="1" applyFill="1" applyBorder="1" applyAlignment="1">
      <alignment horizontal="center" vertical="center"/>
    </xf>
    <xf numFmtId="0" fontId="12" fillId="16" borderId="87" xfId="3" applyFont="1" applyFill="1" applyBorder="1" applyAlignment="1">
      <alignment horizontal="center" vertical="center"/>
    </xf>
    <xf numFmtId="0" fontId="12" fillId="16" borderId="74" xfId="3" applyFont="1" applyFill="1" applyBorder="1" applyAlignment="1">
      <alignment horizontal="center" vertical="center" wrapText="1"/>
    </xf>
    <xf numFmtId="0" fontId="12" fillId="16" borderId="75" xfId="3" applyFont="1" applyFill="1" applyBorder="1" applyAlignment="1">
      <alignment horizontal="center" vertical="center" wrapText="1"/>
    </xf>
    <xf numFmtId="0" fontId="12" fillId="16" borderId="60" xfId="3" applyFont="1" applyFill="1" applyBorder="1" applyAlignment="1">
      <alignment horizontal="center" vertical="center"/>
    </xf>
    <xf numFmtId="0" fontId="20" fillId="17" borderId="91" xfId="3" applyFont="1" applyFill="1" applyBorder="1" applyAlignment="1">
      <alignment horizontal="center" vertical="center"/>
    </xf>
    <xf numFmtId="4" fontId="27" fillId="19" borderId="23" xfId="3" applyNumberFormat="1" applyFont="1" applyFill="1" applyBorder="1" applyAlignment="1">
      <alignment horizontal="center" vertical="center"/>
    </xf>
    <xf numFmtId="4" fontId="27" fillId="19" borderId="53" xfId="3" applyNumberFormat="1" applyFont="1" applyFill="1" applyBorder="1" applyAlignment="1">
      <alignment horizontal="center" vertical="center"/>
    </xf>
    <xf numFmtId="0" fontId="12" fillId="16" borderId="61" xfId="3" applyFont="1" applyFill="1" applyBorder="1" applyAlignment="1">
      <alignment horizontal="center" vertical="center"/>
    </xf>
    <xf numFmtId="0" fontId="19" fillId="0" borderId="18" xfId="3" applyFont="1" applyBorder="1" applyAlignment="1">
      <alignment horizontal="center" vertical="center"/>
    </xf>
    <xf numFmtId="0" fontId="20" fillId="3" borderId="21" xfId="3" applyFont="1" applyFill="1" applyBorder="1" applyAlignment="1">
      <alignment horizontal="center" vertical="center"/>
    </xf>
    <xf numFmtId="0" fontId="20" fillId="0" borderId="64" xfId="3" applyFont="1" applyBorder="1" applyAlignment="1">
      <alignment horizontal="center" vertical="center"/>
    </xf>
    <xf numFmtId="0" fontId="17" fillId="10" borderId="62" xfId="3" applyFont="1" applyFill="1" applyBorder="1" applyAlignment="1">
      <alignment horizontal="center" vertical="center"/>
    </xf>
    <xf numFmtId="0" fontId="11" fillId="0" borderId="69" xfId="0" applyFont="1" applyBorder="1" applyAlignment="1">
      <alignment vertical="center" wrapText="1"/>
    </xf>
    <xf numFmtId="0" fontId="11" fillId="0" borderId="36" xfId="0" applyFont="1" applyBorder="1" applyAlignment="1">
      <alignment vertical="center" wrapText="1"/>
    </xf>
    <xf numFmtId="0" fontId="11" fillId="0" borderId="32" xfId="0" applyFont="1" applyBorder="1" applyAlignment="1">
      <alignment vertical="center" wrapText="1"/>
    </xf>
    <xf numFmtId="0" fontId="11" fillId="0" borderId="28" xfId="0" applyFont="1" applyBorder="1" applyAlignment="1">
      <alignment vertical="center" wrapText="1"/>
    </xf>
    <xf numFmtId="0" fontId="11" fillId="0" borderId="76" xfId="0" applyFont="1" applyBorder="1" applyAlignment="1">
      <alignment vertical="center" wrapText="1"/>
    </xf>
    <xf numFmtId="0" fontId="11" fillId="0" borderId="7" xfId="0" applyFont="1" applyBorder="1" applyAlignment="1">
      <alignment vertical="center" wrapText="1"/>
    </xf>
    <xf numFmtId="0" fontId="11" fillId="0" borderId="17" xfId="0" applyFont="1" applyBorder="1" applyAlignment="1">
      <alignment vertical="center" wrapText="1"/>
    </xf>
    <xf numFmtId="0" fontId="16" fillId="0" borderId="70" xfId="3" applyFont="1" applyBorder="1" applyAlignment="1">
      <alignment horizontal="left" vertical="center" wrapText="1"/>
    </xf>
    <xf numFmtId="0" fontId="11" fillId="0" borderId="68" xfId="0" applyFont="1" applyBorder="1" applyAlignment="1">
      <alignment vertical="center" wrapText="1"/>
    </xf>
    <xf numFmtId="0" fontId="20" fillId="18" borderId="21" xfId="3" applyFont="1" applyFill="1" applyBorder="1" applyAlignment="1">
      <alignment horizontal="center" vertical="center"/>
    </xf>
    <xf numFmtId="0" fontId="20" fillId="18" borderId="84" xfId="3" applyFont="1" applyFill="1" applyBorder="1" applyAlignment="1">
      <alignment horizontal="center" vertical="center"/>
    </xf>
    <xf numFmtId="0" fontId="11" fillId="0" borderId="31" xfId="0" applyFont="1" applyBorder="1" applyAlignment="1">
      <alignment vertical="center" wrapText="1"/>
    </xf>
    <xf numFmtId="0" fontId="11" fillId="0" borderId="9" xfId="0" applyFont="1" applyBorder="1" applyAlignment="1">
      <alignment vertical="center" wrapText="1"/>
    </xf>
    <xf numFmtId="0" fontId="12" fillId="16" borderId="101" xfId="3" applyFont="1" applyFill="1" applyBorder="1" applyAlignment="1">
      <alignment horizontal="center" vertical="center" wrapText="1"/>
    </xf>
    <xf numFmtId="0" fontId="11" fillId="0" borderId="36" xfId="0" applyFont="1" applyFill="1" applyBorder="1" applyAlignment="1">
      <alignment vertical="center" wrapText="1"/>
    </xf>
    <xf numFmtId="3" fontId="12" fillId="0" borderId="15" xfId="3" applyNumberFormat="1" applyFont="1" applyBorder="1" applyAlignment="1">
      <alignment horizontal="center" vertical="center"/>
    </xf>
    <xf numFmtId="3" fontId="12" fillId="0" borderId="16" xfId="3" applyNumberFormat="1" applyFont="1" applyBorder="1" applyAlignment="1">
      <alignment horizontal="center" vertical="center"/>
    </xf>
    <xf numFmtId="3" fontId="12" fillId="0" borderId="51" xfId="3" applyNumberFormat="1" applyFont="1" applyBorder="1" applyAlignment="1">
      <alignment horizontal="center" vertical="center"/>
    </xf>
    <xf numFmtId="0" fontId="12" fillId="3" borderId="19" xfId="3" applyFont="1" applyFill="1" applyBorder="1" applyAlignment="1">
      <alignment horizontal="center" vertical="center"/>
    </xf>
    <xf numFmtId="0" fontId="12" fillId="3" borderId="20" xfId="3" applyFont="1" applyFill="1" applyBorder="1" applyAlignment="1">
      <alignment horizontal="center" vertical="center"/>
    </xf>
    <xf numFmtId="3" fontId="12" fillId="3" borderId="52" xfId="3" applyNumberFormat="1" applyFont="1" applyFill="1" applyBorder="1" applyAlignment="1">
      <alignment horizontal="center" vertical="center"/>
    </xf>
    <xf numFmtId="9" fontId="12" fillId="0" borderId="22" xfId="3" applyNumberFormat="1" applyFont="1" applyBorder="1" applyAlignment="1">
      <alignment horizontal="center" vertical="center"/>
    </xf>
    <xf numFmtId="9" fontId="12" fillId="0" borderId="23" xfId="3" applyNumberFormat="1" applyFont="1" applyBorder="1" applyAlignment="1">
      <alignment horizontal="center" vertical="center"/>
    </xf>
    <xf numFmtId="3" fontId="12" fillId="0" borderId="15" xfId="3" applyNumberFormat="1" applyFont="1" applyFill="1" applyBorder="1" applyAlignment="1">
      <alignment horizontal="center" vertical="center"/>
    </xf>
    <xf numFmtId="0" fontId="14" fillId="3" borderId="60" xfId="3" applyFont="1" applyFill="1" applyBorder="1" applyAlignment="1">
      <alignment horizontal="center" vertical="center"/>
    </xf>
    <xf numFmtId="0" fontId="14" fillId="3" borderId="37" xfId="3" applyFont="1" applyFill="1" applyBorder="1" applyAlignment="1">
      <alignment horizontal="center" vertical="center"/>
    </xf>
    <xf numFmtId="0" fontId="14" fillId="5" borderId="60" xfId="3" applyFont="1" applyFill="1" applyBorder="1" applyAlignment="1">
      <alignment horizontal="center" vertical="center"/>
    </xf>
    <xf numFmtId="0" fontId="14" fillId="5" borderId="37" xfId="3" applyFont="1" applyFill="1" applyBorder="1" applyAlignment="1">
      <alignment horizontal="center" vertical="center"/>
    </xf>
    <xf numFmtId="0" fontId="14" fillId="5" borderId="62" xfId="3" applyFont="1" applyFill="1" applyBorder="1" applyAlignment="1">
      <alignment horizontal="center" vertical="center"/>
    </xf>
    <xf numFmtId="0" fontId="12" fillId="3" borderId="22" xfId="3" applyFont="1" applyFill="1" applyBorder="1" applyAlignment="1">
      <alignment horizontal="center" vertical="center"/>
    </xf>
    <xf numFmtId="4" fontId="12" fillId="3" borderId="20" xfId="3" applyNumberFormat="1" applyFont="1" applyFill="1" applyBorder="1" applyAlignment="1">
      <alignment horizontal="center" vertical="center"/>
    </xf>
    <xf numFmtId="4" fontId="12" fillId="3" borderId="52" xfId="3" applyNumberFormat="1" applyFont="1" applyFill="1" applyBorder="1" applyAlignment="1">
      <alignment horizontal="center" vertical="center"/>
    </xf>
    <xf numFmtId="2" fontId="12" fillId="4" borderId="16" xfId="3" applyNumberFormat="1" applyFont="1" applyFill="1" applyBorder="1" applyAlignment="1">
      <alignment horizontal="center" vertical="center"/>
    </xf>
    <xf numFmtId="4" fontId="14" fillId="7" borderId="51" xfId="3" applyNumberFormat="1" applyFont="1" applyFill="1" applyBorder="1" applyAlignment="1">
      <alignment horizontal="center" vertical="center"/>
    </xf>
    <xf numFmtId="2" fontId="12" fillId="4" borderId="20" xfId="3" applyNumberFormat="1" applyFont="1" applyFill="1" applyBorder="1" applyAlignment="1">
      <alignment horizontal="center" vertical="center"/>
    </xf>
    <xf numFmtId="4" fontId="14" fillId="7" borderId="52" xfId="3" applyNumberFormat="1" applyFont="1" applyFill="1" applyBorder="1" applyAlignment="1">
      <alignment horizontal="center" vertical="center"/>
    </xf>
    <xf numFmtId="4" fontId="12" fillId="18" borderId="20" xfId="3" applyNumberFormat="1" applyFont="1" applyFill="1" applyBorder="1" applyAlignment="1">
      <alignment horizontal="center" vertical="center"/>
    </xf>
    <xf numFmtId="4" fontId="14" fillId="17" borderId="52" xfId="3" applyNumberFormat="1" applyFont="1" applyFill="1" applyBorder="1" applyAlignment="1">
      <alignment horizontal="center" vertical="center"/>
    </xf>
    <xf numFmtId="3" fontId="12" fillId="18" borderId="99" xfId="3" applyNumberFormat="1" applyFont="1" applyFill="1" applyBorder="1" applyAlignment="1">
      <alignment horizontal="center" vertical="center"/>
    </xf>
    <xf numFmtId="3" fontId="12" fillId="18" borderId="71" xfId="3" applyNumberFormat="1" applyFont="1" applyFill="1" applyBorder="1" applyAlignment="1">
      <alignment horizontal="center" vertical="center"/>
    </xf>
    <xf numFmtId="2" fontId="12" fillId="0" borderId="20" xfId="3" applyNumberFormat="1" applyFont="1" applyBorder="1" applyAlignment="1">
      <alignment horizontal="center" vertical="center"/>
    </xf>
    <xf numFmtId="4" fontId="12" fillId="17" borderId="20" xfId="3" applyNumberFormat="1" applyFont="1" applyFill="1" applyBorder="1" applyAlignment="1">
      <alignment horizontal="center" vertical="center"/>
    </xf>
    <xf numFmtId="0" fontId="12" fillId="17" borderId="104" xfId="3" applyFont="1" applyFill="1" applyBorder="1" applyAlignment="1">
      <alignment horizontal="center" vertical="center"/>
    </xf>
    <xf numFmtId="0" fontId="12" fillId="17" borderId="23" xfId="3" applyFont="1" applyFill="1" applyBorder="1" applyAlignment="1">
      <alignment horizontal="center" vertical="center"/>
    </xf>
    <xf numFmtId="0" fontId="14" fillId="17" borderId="53" xfId="3" applyFont="1" applyFill="1" applyBorder="1" applyAlignment="1">
      <alignment horizontal="center" vertical="center"/>
    </xf>
    <xf numFmtId="2" fontId="12" fillId="0" borderId="16" xfId="3" applyNumberFormat="1" applyFont="1" applyBorder="1" applyAlignment="1">
      <alignment horizontal="center" vertical="center"/>
    </xf>
    <xf numFmtId="4" fontId="12" fillId="0" borderId="51" xfId="3" applyNumberFormat="1" applyFont="1" applyFill="1" applyBorder="1" applyAlignment="1">
      <alignment horizontal="center" vertical="center"/>
    </xf>
    <xf numFmtId="4" fontId="12" fillId="0" borderId="52" xfId="3" applyNumberFormat="1" applyFont="1" applyFill="1" applyBorder="1" applyAlignment="1">
      <alignment horizontal="center" vertical="center"/>
    </xf>
    <xf numFmtId="2" fontId="12" fillId="0" borderId="23" xfId="3" applyNumberFormat="1" applyFont="1" applyBorder="1" applyAlignment="1">
      <alignment horizontal="center" vertical="center"/>
    </xf>
    <xf numFmtId="4" fontId="12" fillId="0" borderId="53" xfId="3" applyNumberFormat="1" applyFont="1" applyFill="1" applyBorder="1" applyAlignment="1">
      <alignment horizontal="center" vertical="center"/>
    </xf>
    <xf numFmtId="4" fontId="12" fillId="17" borderId="90" xfId="3" applyNumberFormat="1" applyFont="1" applyFill="1" applyBorder="1" applyAlignment="1">
      <alignment horizontal="center" vertical="center"/>
    </xf>
    <xf numFmtId="4" fontId="14" fillId="17" borderId="88" xfId="3" applyNumberFormat="1" applyFont="1" applyFill="1" applyBorder="1" applyAlignment="1">
      <alignment horizontal="center" vertical="center"/>
    </xf>
    <xf numFmtId="1" fontId="12" fillId="17" borderId="97" xfId="3" applyNumberFormat="1" applyFont="1" applyFill="1" applyBorder="1" applyAlignment="1">
      <alignment horizontal="center" vertical="center"/>
    </xf>
    <xf numFmtId="1" fontId="12" fillId="17" borderId="37" xfId="3" applyNumberFormat="1" applyFont="1" applyFill="1" applyBorder="1" applyAlignment="1">
      <alignment horizontal="center" vertical="center"/>
    </xf>
    <xf numFmtId="1" fontId="14" fillId="17" borderId="62" xfId="3" applyNumberFormat="1" applyFont="1" applyFill="1" applyBorder="1" applyAlignment="1">
      <alignment horizontal="center" vertical="center"/>
    </xf>
    <xf numFmtId="1" fontId="12" fillId="17" borderId="89" xfId="3" applyNumberFormat="1" applyFont="1" applyFill="1" applyBorder="1" applyAlignment="1">
      <alignment horizontal="center" vertical="center"/>
    </xf>
    <xf numFmtId="1" fontId="12" fillId="17" borderId="90" xfId="3" applyNumberFormat="1" applyFont="1" applyFill="1" applyBorder="1" applyAlignment="1">
      <alignment horizontal="center" vertical="center"/>
    </xf>
    <xf numFmtId="1" fontId="14" fillId="17" borderId="88" xfId="3" applyNumberFormat="1" applyFont="1" applyFill="1" applyBorder="1" applyAlignment="1">
      <alignment horizontal="center" vertical="center"/>
    </xf>
    <xf numFmtId="4" fontId="12" fillId="0" borderId="56" xfId="3" applyNumberFormat="1" applyFont="1" applyFill="1" applyBorder="1" applyAlignment="1">
      <alignment horizontal="center" vertical="center"/>
    </xf>
    <xf numFmtId="4" fontId="12" fillId="4" borderId="37" xfId="3" applyNumberFormat="1" applyFont="1" applyFill="1" applyBorder="1" applyAlignment="1">
      <alignment horizontal="center" vertical="center"/>
    </xf>
    <xf numFmtId="4" fontId="12" fillId="4" borderId="62" xfId="3" applyNumberFormat="1" applyFont="1" applyFill="1" applyBorder="1" applyAlignment="1">
      <alignment horizontal="center" vertical="center"/>
    </xf>
    <xf numFmtId="4" fontId="27" fillId="19" borderId="37" xfId="3" applyNumberFormat="1" applyFont="1" applyFill="1" applyBorder="1" applyAlignment="1">
      <alignment horizontal="center" vertical="center"/>
    </xf>
    <xf numFmtId="4" fontId="27" fillId="19" borderId="61" xfId="3" applyNumberFormat="1" applyFont="1" applyFill="1" applyBorder="1" applyAlignment="1">
      <alignment horizontal="center" vertical="center"/>
    </xf>
    <xf numFmtId="4" fontId="12" fillId="19" borderId="62" xfId="3" applyNumberFormat="1" applyFont="1" applyFill="1" applyBorder="1" applyAlignment="1">
      <alignment horizontal="center" vertical="center"/>
    </xf>
    <xf numFmtId="0" fontId="27" fillId="19" borderId="73" xfId="3" applyFont="1" applyFill="1" applyBorder="1" applyAlignment="1">
      <alignment horizontal="center" vertical="center"/>
    </xf>
    <xf numFmtId="0" fontId="18" fillId="0" borderId="0" xfId="3" applyFont="1" applyAlignment="1"/>
    <xf numFmtId="0" fontId="25" fillId="0" borderId="69" xfId="3" applyFont="1" applyBorder="1" applyAlignment="1">
      <alignment horizontal="center" vertical="center" wrapText="1"/>
    </xf>
    <xf numFmtId="0" fontId="25" fillId="0" borderId="36" xfId="3" applyFont="1" applyBorder="1" applyAlignment="1">
      <alignment horizontal="center" vertical="center" wrapText="1"/>
    </xf>
    <xf numFmtId="0" fontId="25" fillId="0" borderId="70" xfId="3" applyFont="1" applyBorder="1" applyAlignment="1">
      <alignment horizontal="center" vertical="center" wrapText="1"/>
    </xf>
    <xf numFmtId="4" fontId="12" fillId="4" borderId="25" xfId="3" applyNumberFormat="1" applyFont="1" applyFill="1" applyBorder="1" applyAlignment="1">
      <alignment horizontal="center" vertical="center"/>
    </xf>
    <xf numFmtId="4" fontId="14" fillId="7" borderId="56" xfId="3" applyNumberFormat="1" applyFont="1" applyFill="1" applyBorder="1" applyAlignment="1">
      <alignment horizontal="center" vertical="center"/>
    </xf>
    <xf numFmtId="0" fontId="12" fillId="17" borderId="109" xfId="3" applyFont="1" applyFill="1" applyBorder="1" applyAlignment="1">
      <alignment horizontal="center" vertical="center" wrapText="1"/>
    </xf>
    <xf numFmtId="0" fontId="12" fillId="16" borderId="23" xfId="3" applyFont="1" applyFill="1" applyBorder="1" applyAlignment="1">
      <alignment horizontal="center" vertical="center"/>
    </xf>
    <xf numFmtId="0" fontId="12" fillId="16" borderId="59" xfId="3" applyFont="1" applyFill="1" applyBorder="1" applyAlignment="1">
      <alignment horizontal="center" vertical="center"/>
    </xf>
    <xf numFmtId="0" fontId="20" fillId="18" borderId="64" xfId="3" applyFont="1" applyFill="1" applyBorder="1" applyAlignment="1">
      <alignment horizontal="center" vertical="center"/>
    </xf>
    <xf numFmtId="0" fontId="12" fillId="16" borderId="65" xfId="3" applyFont="1" applyFill="1" applyBorder="1" applyAlignment="1">
      <alignment horizontal="center" vertical="center"/>
    </xf>
    <xf numFmtId="0" fontId="12" fillId="16" borderId="85" xfId="3" applyFont="1" applyFill="1" applyBorder="1" applyAlignment="1">
      <alignment horizontal="center" vertical="center"/>
    </xf>
    <xf numFmtId="2" fontId="20" fillId="3" borderId="81" xfId="3" applyNumberFormat="1" applyFont="1" applyFill="1" applyBorder="1" applyAlignment="1">
      <alignment horizontal="center" vertical="center"/>
    </xf>
    <xf numFmtId="3" fontId="12" fillId="3" borderId="24" xfId="3" applyNumberFormat="1" applyFont="1" applyFill="1" applyBorder="1" applyAlignment="1">
      <alignment horizontal="center" vertical="center"/>
    </xf>
    <xf numFmtId="4" fontId="12" fillId="3" borderId="25" xfId="3" applyNumberFormat="1" applyFont="1" applyFill="1" applyBorder="1" applyAlignment="1">
      <alignment horizontal="center" vertical="center"/>
    </xf>
    <xf numFmtId="4" fontId="12" fillId="3" borderId="56" xfId="3" applyNumberFormat="1" applyFont="1" applyFill="1" applyBorder="1" applyAlignment="1">
      <alignment horizontal="center" vertical="center"/>
    </xf>
    <xf numFmtId="0" fontId="17" fillId="10" borderId="23" xfId="3" applyFont="1" applyFill="1" applyBorder="1" applyAlignment="1">
      <alignment horizontal="center" vertical="center"/>
    </xf>
    <xf numFmtId="0" fontId="17" fillId="10" borderId="53" xfId="3" applyFont="1" applyFill="1" applyBorder="1" applyAlignment="1">
      <alignment horizontal="center" vertical="center"/>
    </xf>
    <xf numFmtId="0" fontId="12" fillId="16" borderId="22" xfId="3" applyFont="1" applyFill="1" applyBorder="1" applyAlignment="1">
      <alignment horizontal="center" vertical="center"/>
    </xf>
    <xf numFmtId="0" fontId="12" fillId="17" borderId="63" xfId="3" applyFont="1" applyFill="1" applyBorder="1" applyAlignment="1">
      <alignment horizontal="center" vertical="center"/>
    </xf>
    <xf numFmtId="0" fontId="18" fillId="0" borderId="45" xfId="3" applyFont="1" applyBorder="1" applyAlignment="1">
      <alignment horizontal="center"/>
    </xf>
    <xf numFmtId="0" fontId="18" fillId="0" borderId="46" xfId="3" applyFont="1" applyBorder="1" applyAlignment="1"/>
    <xf numFmtId="0" fontId="18" fillId="0" borderId="46" xfId="3" applyFont="1" applyBorder="1" applyAlignment="1">
      <alignment horizontal="center"/>
    </xf>
    <xf numFmtId="0" fontId="20" fillId="18" borderId="63" xfId="3" applyFont="1" applyFill="1" applyBorder="1" applyAlignment="1">
      <alignment horizontal="center" vertical="center"/>
    </xf>
    <xf numFmtId="0" fontId="18" fillId="0" borderId="75" xfId="3" applyFont="1" applyBorder="1" applyAlignment="1">
      <alignment horizontal="center" vertical="center" wrapText="1"/>
    </xf>
    <xf numFmtId="0" fontId="18" fillId="0" borderId="10" xfId="3" applyFont="1" applyBorder="1" applyAlignment="1">
      <alignment horizontal="center" vertical="center" wrapText="1"/>
    </xf>
    <xf numFmtId="0" fontId="20" fillId="17" borderId="63" xfId="3" applyFont="1" applyFill="1" applyBorder="1" applyAlignment="1">
      <alignment horizontal="center" vertical="center"/>
    </xf>
    <xf numFmtId="3" fontId="12" fillId="17" borderId="37" xfId="3" applyNumberFormat="1" applyFont="1" applyFill="1" applyBorder="1" applyAlignment="1">
      <alignment horizontal="center" vertical="center"/>
    </xf>
    <xf numFmtId="0" fontId="19" fillId="3" borderId="60" xfId="3" applyFont="1" applyFill="1" applyBorder="1" applyAlignment="1">
      <alignment horizontal="center" vertical="center"/>
    </xf>
    <xf numFmtId="0" fontId="19" fillId="3" borderId="37" xfId="3" applyFont="1" applyFill="1" applyBorder="1" applyAlignment="1">
      <alignment horizontal="center" vertical="center"/>
    </xf>
    <xf numFmtId="0" fontId="15" fillId="0" borderId="0" xfId="3" applyFont="1" applyBorder="1" applyAlignment="1"/>
    <xf numFmtId="0" fontId="18" fillId="0" borderId="0" xfId="3" applyFont="1" applyBorder="1"/>
    <xf numFmtId="0" fontId="11" fillId="0" borderId="32" xfId="3" applyFont="1" applyBorder="1" applyAlignment="1">
      <alignment vertical="center"/>
    </xf>
    <xf numFmtId="0" fontId="11" fillId="0" borderId="7" xfId="3" applyFont="1" applyBorder="1" applyAlignment="1">
      <alignment vertical="center"/>
    </xf>
    <xf numFmtId="0" fontId="11" fillId="0" borderId="31" xfId="3" applyFont="1" applyBorder="1" applyAlignment="1">
      <alignment vertical="center"/>
    </xf>
    <xf numFmtId="0" fontId="11" fillId="0" borderId="9" xfId="3" applyFont="1" applyBorder="1" applyAlignment="1">
      <alignment vertical="center"/>
    </xf>
    <xf numFmtId="0" fontId="11" fillId="0" borderId="30" xfId="3" applyFont="1" applyBorder="1" applyAlignment="1">
      <alignment vertical="center"/>
    </xf>
    <xf numFmtId="0" fontId="11" fillId="0" borderId="107" xfId="3" applyFont="1" applyBorder="1" applyAlignment="1">
      <alignment vertical="center"/>
    </xf>
    <xf numFmtId="4" fontId="12" fillId="4" borderId="24" xfId="3" applyNumberFormat="1" applyFont="1" applyFill="1" applyBorder="1" applyAlignment="1">
      <alignment horizontal="center" vertical="center"/>
    </xf>
    <xf numFmtId="4" fontId="12" fillId="4" borderId="19" xfId="3" applyNumberFormat="1" applyFont="1" applyFill="1" applyBorder="1" applyAlignment="1">
      <alignment horizontal="center" vertical="center"/>
    </xf>
    <xf numFmtId="4" fontId="27" fillId="0" borderId="20" xfId="0" applyNumberFormat="1" applyFont="1" applyBorder="1" applyAlignment="1">
      <alignment horizontal="center" vertical="center"/>
    </xf>
    <xf numFmtId="4" fontId="12" fillId="4" borderId="65" xfId="3" applyNumberFormat="1" applyFont="1" applyFill="1" applyBorder="1" applyAlignment="1">
      <alignment horizontal="center" vertical="center"/>
    </xf>
    <xf numFmtId="2" fontId="12" fillId="4" borderId="14" xfId="3" applyNumberFormat="1" applyFont="1" applyFill="1" applyBorder="1" applyAlignment="1">
      <alignment horizontal="center" vertical="center"/>
    </xf>
    <xf numFmtId="0" fontId="11" fillId="0" borderId="12" xfId="3" applyFont="1" applyBorder="1" applyAlignment="1">
      <alignment vertical="center"/>
    </xf>
    <xf numFmtId="4" fontId="12" fillId="17" borderId="37" xfId="3" applyNumberFormat="1" applyFont="1" applyFill="1" applyBorder="1" applyAlignment="1">
      <alignment horizontal="center" vertical="center"/>
    </xf>
    <xf numFmtId="4" fontId="12" fillId="17" borderId="97" xfId="3" applyNumberFormat="1" applyFont="1" applyFill="1" applyBorder="1" applyAlignment="1">
      <alignment horizontal="center" vertical="center"/>
    </xf>
    <xf numFmtId="4" fontId="14" fillId="17" borderId="62" xfId="3" applyNumberFormat="1" applyFont="1" applyFill="1" applyBorder="1" applyAlignment="1">
      <alignment horizontal="center" vertical="center"/>
    </xf>
    <xf numFmtId="0" fontId="14" fillId="0" borderId="1" xfId="3" applyFont="1" applyBorder="1" applyAlignment="1">
      <alignment vertical="center"/>
    </xf>
    <xf numFmtId="1" fontId="12" fillId="17" borderId="62" xfId="3" applyNumberFormat="1" applyFont="1" applyFill="1" applyBorder="1" applyAlignment="1">
      <alignment horizontal="center" vertical="center"/>
    </xf>
    <xf numFmtId="0" fontId="11" fillId="0" borderId="6" xfId="0" applyFont="1" applyBorder="1" applyAlignment="1">
      <alignment vertical="center"/>
    </xf>
    <xf numFmtId="0" fontId="11" fillId="0" borderId="11" xfId="0" applyFont="1" applyBorder="1" applyAlignment="1">
      <alignment vertical="center"/>
    </xf>
    <xf numFmtId="0" fontId="11" fillId="0" borderId="11" xfId="0" applyFont="1" applyBorder="1" applyAlignment="1">
      <alignment horizontal="left" vertical="center"/>
    </xf>
    <xf numFmtId="0" fontId="11" fillId="0" borderId="58" xfId="0" applyFont="1" applyBorder="1" applyAlignment="1">
      <alignment vertical="center"/>
    </xf>
    <xf numFmtId="0" fontId="11" fillId="0" borderId="11" xfId="3" applyFont="1" applyBorder="1" applyAlignment="1">
      <alignment horizontal="left" vertical="center"/>
    </xf>
    <xf numFmtId="0" fontId="11" fillId="0" borderId="11" xfId="3" applyFont="1" applyFill="1" applyBorder="1" applyAlignment="1">
      <alignment horizontal="left" vertical="center"/>
    </xf>
    <xf numFmtId="0" fontId="26" fillId="0" borderId="11" xfId="0" applyFont="1" applyBorder="1" applyAlignment="1">
      <alignment horizontal="left" vertical="center"/>
    </xf>
    <xf numFmtId="0" fontId="11" fillId="0" borderId="29" xfId="0" applyFont="1" applyBorder="1" applyAlignment="1">
      <alignment vertical="center"/>
    </xf>
    <xf numFmtId="0" fontId="18" fillId="0" borderId="48" xfId="3" applyFont="1" applyBorder="1" applyAlignment="1">
      <alignment horizontal="center" vertical="center" wrapText="1"/>
    </xf>
    <xf numFmtId="0" fontId="18" fillId="0" borderId="2" xfId="3" applyFont="1" applyBorder="1" applyAlignment="1">
      <alignment horizontal="center"/>
    </xf>
    <xf numFmtId="0" fontId="18" fillId="0" borderId="47" xfId="3" applyFont="1" applyBorder="1" applyAlignment="1">
      <alignment horizontal="center"/>
    </xf>
    <xf numFmtId="0" fontId="20" fillId="3" borderId="37" xfId="3" applyFont="1" applyFill="1" applyBorder="1" applyAlignment="1">
      <alignment horizontal="center" vertical="center"/>
    </xf>
    <xf numFmtId="0" fontId="16" fillId="0" borderId="17" xfId="0" applyFont="1" applyBorder="1" applyAlignment="1">
      <alignment vertical="center" wrapText="1"/>
    </xf>
    <xf numFmtId="0" fontId="12" fillId="5" borderId="37" xfId="3" applyFont="1" applyFill="1" applyBorder="1" applyAlignment="1">
      <alignment horizontal="center" vertical="center"/>
    </xf>
    <xf numFmtId="0" fontId="19" fillId="3" borderId="81" xfId="3" applyFont="1" applyFill="1" applyBorder="1" applyAlignment="1">
      <alignment horizontal="center" vertical="center"/>
    </xf>
    <xf numFmtId="3" fontId="12" fillId="3" borderId="25" xfId="3" applyNumberFormat="1" applyFont="1" applyFill="1" applyBorder="1" applyAlignment="1">
      <alignment horizontal="center" vertical="center"/>
    </xf>
    <xf numFmtId="3" fontId="12" fillId="3" borderId="56" xfId="3" applyNumberFormat="1" applyFont="1" applyFill="1" applyBorder="1" applyAlignment="1">
      <alignment horizontal="center" vertical="center"/>
    </xf>
    <xf numFmtId="4" fontId="12" fillId="0" borderId="51" xfId="3" applyNumberFormat="1" applyFont="1" applyBorder="1" applyAlignment="1">
      <alignment horizontal="center" vertical="center"/>
    </xf>
    <xf numFmtId="4" fontId="12" fillId="0" borderId="52" xfId="3" applyNumberFormat="1" applyFont="1" applyBorder="1" applyAlignment="1">
      <alignment horizontal="center" vertical="center"/>
    </xf>
    <xf numFmtId="0" fontId="27" fillId="19" borderId="63" xfId="3" applyFont="1" applyFill="1" applyBorder="1" applyAlignment="1">
      <alignment horizontal="center" vertical="center"/>
    </xf>
    <xf numFmtId="4" fontId="12" fillId="17" borderId="89" xfId="3" applyNumberFormat="1" applyFont="1" applyFill="1" applyBorder="1" applyAlignment="1">
      <alignment horizontal="center" vertical="center"/>
    </xf>
    <xf numFmtId="4" fontId="27" fillId="19" borderId="22" xfId="3" applyNumberFormat="1" applyFont="1" applyFill="1" applyBorder="1" applyAlignment="1">
      <alignment horizontal="center" vertical="center"/>
    </xf>
    <xf numFmtId="0" fontId="16" fillId="0" borderId="45" xfId="3" applyFont="1" applyBorder="1" applyAlignment="1">
      <alignment horizontal="left" vertical="center" wrapText="1"/>
    </xf>
    <xf numFmtId="0" fontId="11" fillId="0" borderId="28" xfId="0" applyFont="1" applyBorder="1" applyAlignment="1">
      <alignment horizontal="justify" vertical="center" wrapText="1"/>
    </xf>
    <xf numFmtId="0" fontId="11" fillId="0" borderId="32" xfId="0" applyFont="1" applyBorder="1" applyAlignment="1">
      <alignment horizontal="justify" vertical="center" wrapText="1"/>
    </xf>
    <xf numFmtId="0" fontId="11" fillId="0" borderId="31" xfId="0" applyFont="1" applyBorder="1" applyAlignment="1">
      <alignment horizontal="justify" vertical="center" wrapText="1"/>
    </xf>
    <xf numFmtId="0" fontId="11" fillId="0" borderId="55" xfId="0" applyFont="1" applyBorder="1" applyAlignment="1">
      <alignment vertical="center"/>
    </xf>
    <xf numFmtId="0" fontId="11" fillId="0" borderId="121" xfId="3" applyFont="1" applyBorder="1" applyAlignment="1">
      <alignment vertical="center"/>
    </xf>
    <xf numFmtId="0" fontId="16" fillId="0" borderId="11" xfId="0" applyFont="1" applyBorder="1" applyAlignment="1">
      <alignment vertical="center"/>
    </xf>
    <xf numFmtId="0" fontId="11" fillId="0" borderId="30" xfId="0" applyFont="1" applyBorder="1" applyAlignment="1">
      <alignment vertical="center" wrapText="1"/>
    </xf>
    <xf numFmtId="0" fontId="17" fillId="10" borderId="9" xfId="3" applyFont="1" applyFill="1" applyBorder="1" applyAlignment="1">
      <alignment horizontal="center" vertical="center"/>
    </xf>
    <xf numFmtId="0" fontId="14" fillId="5" borderId="10" xfId="3" applyFont="1" applyFill="1" applyBorder="1" applyAlignment="1">
      <alignment horizontal="center" vertical="center"/>
    </xf>
    <xf numFmtId="0" fontId="14" fillId="3" borderId="10" xfId="3" applyFont="1" applyFill="1" applyBorder="1" applyAlignment="1">
      <alignment horizontal="center" vertical="center"/>
    </xf>
    <xf numFmtId="3" fontId="12" fillId="17" borderId="33" xfId="3" applyNumberFormat="1" applyFont="1" applyFill="1" applyBorder="1" applyAlignment="1">
      <alignment horizontal="center" vertical="center"/>
    </xf>
    <xf numFmtId="1" fontId="12" fillId="17" borderId="122" xfId="3" applyNumberFormat="1" applyFont="1" applyFill="1" applyBorder="1" applyAlignment="1">
      <alignment horizontal="center" vertical="center"/>
    </xf>
    <xf numFmtId="4" fontId="12" fillId="4" borderId="34" xfId="3" applyNumberFormat="1" applyFont="1" applyFill="1" applyBorder="1" applyAlignment="1">
      <alignment horizontal="center" vertical="center"/>
    </xf>
    <xf numFmtId="4" fontId="12" fillId="4" borderId="35" xfId="3" applyNumberFormat="1" applyFont="1" applyFill="1" applyBorder="1" applyAlignment="1">
      <alignment horizontal="center" vertical="center"/>
    </xf>
    <xf numFmtId="4" fontId="12" fillId="18" borderId="35" xfId="3" applyNumberFormat="1" applyFont="1" applyFill="1" applyBorder="1" applyAlignment="1">
      <alignment horizontal="center" vertical="center"/>
    </xf>
    <xf numFmtId="4" fontId="12" fillId="17" borderId="35" xfId="3" applyNumberFormat="1" applyFont="1" applyFill="1" applyBorder="1" applyAlignment="1">
      <alignment horizontal="center" vertical="center"/>
    </xf>
    <xf numFmtId="4" fontId="12" fillId="0" borderId="15" xfId="3" applyNumberFormat="1" applyFont="1" applyBorder="1" applyAlignment="1">
      <alignment horizontal="center" vertical="center"/>
    </xf>
    <xf numFmtId="4" fontId="12" fillId="0" borderId="19" xfId="3" applyNumberFormat="1" applyFont="1" applyBorder="1" applyAlignment="1">
      <alignment horizontal="center" vertical="center"/>
    </xf>
    <xf numFmtId="4" fontId="12" fillId="0" borderId="22" xfId="3" applyNumberFormat="1" applyFont="1" applyBorder="1" applyAlignment="1">
      <alignment horizontal="center" vertical="center"/>
    </xf>
    <xf numFmtId="4" fontId="12" fillId="0" borderId="20" xfId="3" applyNumberFormat="1" applyFont="1" applyBorder="1" applyAlignment="1">
      <alignment horizontal="center" vertical="center"/>
    </xf>
    <xf numFmtId="4" fontId="12" fillId="0" borderId="23" xfId="3" applyNumberFormat="1" applyFont="1" applyBorder="1" applyAlignment="1">
      <alignment horizontal="center" vertical="center"/>
    </xf>
    <xf numFmtId="4" fontId="12" fillId="0" borderId="16" xfId="3" applyNumberFormat="1" applyFont="1" applyBorder="1" applyAlignment="1">
      <alignment horizontal="center" vertical="center"/>
    </xf>
    <xf numFmtId="4" fontId="12" fillId="0" borderId="35" xfId="3" applyNumberFormat="1" applyFont="1" applyBorder="1" applyAlignment="1">
      <alignment horizontal="center" vertical="center"/>
    </xf>
    <xf numFmtId="0" fontId="12" fillId="17" borderId="37" xfId="3" applyNumberFormat="1" applyFont="1" applyFill="1" applyBorder="1" applyAlignment="1">
      <alignment horizontal="center" vertical="center"/>
    </xf>
    <xf numFmtId="0" fontId="12" fillId="16" borderId="37" xfId="3" applyNumberFormat="1" applyFont="1" applyFill="1" applyBorder="1" applyAlignment="1">
      <alignment horizontal="center" vertical="center"/>
    </xf>
    <xf numFmtId="4" fontId="27" fillId="19" borderId="86" xfId="3" applyNumberFormat="1" applyFont="1" applyFill="1" applyBorder="1" applyAlignment="1">
      <alignment horizontal="center" vertical="center"/>
    </xf>
    <xf numFmtId="1" fontId="14" fillId="17" borderId="127" xfId="3" applyNumberFormat="1" applyFont="1" applyFill="1" applyBorder="1" applyAlignment="1">
      <alignment horizontal="center" vertical="center"/>
    </xf>
    <xf numFmtId="1" fontId="12" fillId="3" borderId="23" xfId="3" applyNumberFormat="1" applyFont="1" applyFill="1" applyBorder="1" applyAlignment="1">
      <alignment horizontal="center" vertical="center"/>
    </xf>
    <xf numFmtId="4" fontId="12" fillId="17" borderId="124" xfId="3" applyNumberFormat="1" applyFont="1" applyFill="1" applyBorder="1" applyAlignment="1">
      <alignment horizontal="center" vertical="center"/>
    </xf>
    <xf numFmtId="0" fontId="11" fillId="0" borderId="11" xfId="0" applyFont="1" applyFill="1" applyBorder="1" applyAlignment="1">
      <alignment vertical="center"/>
    </xf>
    <xf numFmtId="3" fontId="12" fillId="0" borderId="8" xfId="3" applyNumberFormat="1" applyFont="1" applyBorder="1" applyAlignment="1">
      <alignment horizontal="center" vertical="center"/>
    </xf>
    <xf numFmtId="3" fontId="12" fillId="3" borderId="43" xfId="3" applyNumberFormat="1" applyFont="1" applyFill="1" applyBorder="1" applyAlignment="1">
      <alignment horizontal="center" vertical="center"/>
    </xf>
    <xf numFmtId="9" fontId="12" fillId="0" borderId="53" xfId="3" applyNumberFormat="1" applyFont="1" applyBorder="1" applyAlignment="1">
      <alignment horizontal="center" vertical="center"/>
    </xf>
    <xf numFmtId="4" fontId="27" fillId="0" borderId="25" xfId="0" applyNumberFormat="1" applyFont="1" applyBorder="1" applyAlignment="1">
      <alignment horizontal="center" vertical="center"/>
    </xf>
    <xf numFmtId="0" fontId="12" fillId="16" borderId="126" xfId="3" applyFont="1" applyFill="1" applyBorder="1" applyAlignment="1">
      <alignment horizontal="center" vertical="center"/>
    </xf>
    <xf numFmtId="4" fontId="27" fillId="0" borderId="14" xfId="0" applyNumberFormat="1" applyFont="1" applyBorder="1" applyAlignment="1">
      <alignment horizontal="center" vertical="center"/>
    </xf>
    <xf numFmtId="2" fontId="12" fillId="4" borderId="123" xfId="3" applyNumberFormat="1" applyFont="1" applyFill="1" applyBorder="1" applyAlignment="1">
      <alignment horizontal="center" vertical="center"/>
    </xf>
    <xf numFmtId="0" fontId="12" fillId="16" borderId="128" xfId="3" applyFont="1" applyFill="1" applyBorder="1" applyAlignment="1">
      <alignment horizontal="center" vertical="center"/>
    </xf>
    <xf numFmtId="4" fontId="12" fillId="4" borderId="128" xfId="3" applyNumberFormat="1" applyFont="1" applyFill="1" applyBorder="1" applyAlignment="1">
      <alignment horizontal="center" vertical="center"/>
    </xf>
    <xf numFmtId="0" fontId="12" fillId="16" borderId="104" xfId="3" applyFont="1" applyFill="1" applyBorder="1" applyAlignment="1">
      <alignment horizontal="center" vertical="center"/>
    </xf>
    <xf numFmtId="0" fontId="12" fillId="16" borderId="68" xfId="3" applyFont="1" applyFill="1" applyBorder="1" applyAlignment="1">
      <alignment horizontal="center" vertical="center"/>
    </xf>
    <xf numFmtId="4" fontId="12" fillId="17" borderId="60" xfId="3" applyNumberFormat="1" applyFont="1" applyFill="1" applyBorder="1" applyAlignment="1">
      <alignment horizontal="center" vertical="center"/>
    </xf>
    <xf numFmtId="4" fontId="12" fillId="4" borderId="60" xfId="3" applyNumberFormat="1" applyFont="1" applyFill="1" applyBorder="1" applyAlignment="1">
      <alignment horizontal="center" vertical="center"/>
    </xf>
    <xf numFmtId="0" fontId="16" fillId="0" borderId="69" xfId="3" applyFont="1" applyBorder="1" applyAlignment="1">
      <alignment horizontal="left" vertical="center" wrapText="1"/>
    </xf>
    <xf numFmtId="0" fontId="16" fillId="0" borderId="36" xfId="3" applyFont="1" applyBorder="1" applyAlignment="1">
      <alignment horizontal="left" vertical="center" wrapText="1"/>
    </xf>
    <xf numFmtId="0" fontId="20" fillId="3" borderId="106" xfId="3" applyFont="1" applyFill="1" applyBorder="1" applyAlignment="1">
      <alignment horizontal="center" vertical="center"/>
    </xf>
    <xf numFmtId="0" fontId="12" fillId="3" borderId="13" xfId="3" applyFont="1" applyFill="1" applyBorder="1" applyAlignment="1">
      <alignment horizontal="center" vertical="center"/>
    </xf>
    <xf numFmtId="0" fontId="20" fillId="3" borderId="63" xfId="3" applyFont="1" applyFill="1" applyBorder="1" applyAlignment="1">
      <alignment horizontal="center" vertical="center"/>
    </xf>
    <xf numFmtId="0" fontId="12" fillId="3" borderId="60" xfId="3" applyFont="1" applyFill="1" applyBorder="1" applyAlignment="1">
      <alignment horizontal="center" vertical="center"/>
    </xf>
    <xf numFmtId="9" fontId="12" fillId="0" borderId="59" xfId="3" applyNumberFormat="1" applyFont="1" applyBorder="1" applyAlignment="1">
      <alignment horizontal="center" vertical="center"/>
    </xf>
    <xf numFmtId="0" fontId="11" fillId="0" borderId="36" xfId="0" applyFont="1" applyBorder="1" applyAlignment="1">
      <alignment vertical="center"/>
    </xf>
    <xf numFmtId="4" fontId="12" fillId="3" borderId="24" xfId="3" applyNumberFormat="1" applyFont="1" applyFill="1" applyBorder="1" applyAlignment="1">
      <alignment horizontal="center" vertical="center"/>
    </xf>
    <xf numFmtId="4" fontId="12" fillId="3" borderId="19" xfId="3" applyNumberFormat="1" applyFont="1" applyFill="1" applyBorder="1" applyAlignment="1">
      <alignment horizontal="center" vertical="center"/>
    </xf>
    <xf numFmtId="3" fontId="12" fillId="17" borderId="100" xfId="3" applyNumberFormat="1" applyFont="1" applyFill="1" applyBorder="1" applyAlignment="1">
      <alignment horizontal="center" vertical="center"/>
    </xf>
    <xf numFmtId="0" fontId="35" fillId="10" borderId="53" xfId="3" applyFont="1" applyFill="1" applyBorder="1" applyAlignment="1">
      <alignment horizontal="center" vertical="center" wrapText="1"/>
    </xf>
    <xf numFmtId="0" fontId="20" fillId="5" borderId="30" xfId="3" applyFont="1" applyFill="1" applyBorder="1" applyAlignment="1">
      <alignment horizontal="center" vertical="center"/>
    </xf>
    <xf numFmtId="0" fontId="20" fillId="5" borderId="32" xfId="3" applyFont="1" applyFill="1" applyBorder="1" applyAlignment="1">
      <alignment horizontal="center" vertical="center"/>
    </xf>
    <xf numFmtId="0" fontId="20" fillId="5" borderId="18" xfId="3" applyFont="1" applyFill="1" applyBorder="1" applyAlignment="1">
      <alignment horizontal="center" vertical="center"/>
    </xf>
    <xf numFmtId="0" fontId="20" fillId="5" borderId="21" xfId="3" applyFont="1" applyFill="1" applyBorder="1" applyAlignment="1">
      <alignment horizontal="center" vertical="center"/>
    </xf>
    <xf numFmtId="0" fontId="20" fillId="5" borderId="64" xfId="3" applyFont="1" applyFill="1" applyBorder="1" applyAlignment="1">
      <alignment horizontal="center" vertical="center"/>
    </xf>
    <xf numFmtId="0" fontId="20" fillId="5" borderId="81" xfId="3" applyFont="1" applyFill="1" applyBorder="1" applyAlignment="1">
      <alignment horizontal="center" vertical="center"/>
    </xf>
    <xf numFmtId="0" fontId="20" fillId="5" borderId="84" xfId="3" applyFont="1" applyFill="1" applyBorder="1" applyAlignment="1">
      <alignment horizontal="center" vertical="center"/>
    </xf>
    <xf numFmtId="0" fontId="20" fillId="5" borderId="83" xfId="3" applyFont="1" applyFill="1" applyBorder="1" applyAlignment="1">
      <alignment horizontal="center" vertical="center"/>
    </xf>
    <xf numFmtId="0" fontId="20" fillId="5" borderId="117" xfId="3" applyFont="1" applyFill="1" applyBorder="1" applyAlignment="1">
      <alignment horizontal="center" vertical="center"/>
    </xf>
    <xf numFmtId="0" fontId="20" fillId="5" borderId="120" xfId="3" applyFont="1" applyFill="1" applyBorder="1" applyAlignment="1">
      <alignment horizontal="center" vertical="center"/>
    </xf>
    <xf numFmtId="0" fontId="20" fillId="5" borderId="106" xfId="3" applyFont="1" applyFill="1" applyBorder="1" applyAlignment="1">
      <alignment horizontal="center" vertical="center"/>
    </xf>
    <xf numFmtId="0" fontId="24" fillId="3" borderId="63" xfId="3" applyFont="1" applyFill="1" applyBorder="1" applyAlignment="1">
      <alignment horizontal="center" vertical="center"/>
    </xf>
    <xf numFmtId="0" fontId="12" fillId="5" borderId="18" xfId="3" applyFont="1" applyFill="1" applyBorder="1" applyAlignment="1">
      <alignment horizontal="center" vertical="center"/>
    </xf>
    <xf numFmtId="0" fontId="12" fillId="5" borderId="81" xfId="3" applyFont="1" applyFill="1" applyBorder="1" applyAlignment="1">
      <alignment horizontal="center" vertical="center"/>
    </xf>
    <xf numFmtId="0" fontId="12" fillId="5" borderId="21" xfId="3" applyFont="1" applyFill="1" applyBorder="1" applyAlignment="1">
      <alignment horizontal="center" vertical="center"/>
    </xf>
    <xf numFmtId="0" fontId="11" fillId="0" borderId="76" xfId="0" applyFont="1" applyBorder="1" applyAlignment="1">
      <alignment horizontal="justify" vertical="center" wrapText="1"/>
    </xf>
    <xf numFmtId="0" fontId="20" fillId="5" borderId="132" xfId="3" applyFont="1" applyFill="1" applyBorder="1" applyAlignment="1">
      <alignment horizontal="center" vertical="center"/>
    </xf>
    <xf numFmtId="0" fontId="11" fillId="0" borderId="26" xfId="0" applyFont="1" applyBorder="1" applyAlignment="1">
      <alignment horizontal="justify" vertical="center" wrapText="1"/>
    </xf>
    <xf numFmtId="4" fontId="12" fillId="0" borderId="14" xfId="3" applyNumberFormat="1" applyFont="1" applyBorder="1" applyAlignment="1">
      <alignment horizontal="center" vertical="center"/>
    </xf>
    <xf numFmtId="4" fontId="12" fillId="0" borderId="15" xfId="3" applyNumberFormat="1" applyFont="1" applyFill="1" applyBorder="1" applyAlignment="1">
      <alignment horizontal="center" vertical="center"/>
    </xf>
    <xf numFmtId="4" fontId="12" fillId="0" borderId="80" xfId="3" applyNumberFormat="1" applyFont="1" applyFill="1" applyBorder="1" applyAlignment="1">
      <alignment horizontal="center" vertical="center"/>
    </xf>
    <xf numFmtId="2" fontId="12" fillId="0" borderId="124" xfId="3" applyNumberFormat="1" applyFont="1" applyFill="1" applyBorder="1" applyAlignment="1">
      <alignment horizontal="center" vertical="center"/>
    </xf>
    <xf numFmtId="2" fontId="12" fillId="0" borderId="72" xfId="3" applyNumberFormat="1" applyFont="1" applyFill="1" applyBorder="1" applyAlignment="1">
      <alignment horizontal="center" vertical="center"/>
    </xf>
    <xf numFmtId="4" fontId="12" fillId="0" borderId="24" xfId="3" applyNumberFormat="1" applyFont="1" applyFill="1" applyBorder="1" applyAlignment="1">
      <alignment horizontal="center" vertical="center"/>
    </xf>
    <xf numFmtId="2" fontId="12" fillId="0" borderId="25" xfId="3" applyNumberFormat="1" applyFont="1" applyFill="1" applyBorder="1" applyAlignment="1">
      <alignment horizontal="center" vertical="center"/>
    </xf>
    <xf numFmtId="4" fontId="12" fillId="0" borderId="19" xfId="3" applyNumberFormat="1" applyFont="1" applyFill="1" applyBorder="1" applyAlignment="1">
      <alignment horizontal="center" vertical="center"/>
    </xf>
    <xf numFmtId="2" fontId="12" fillId="0" borderId="20" xfId="3" applyNumberFormat="1" applyFont="1" applyFill="1" applyBorder="1" applyAlignment="1">
      <alignment horizontal="center" vertical="center"/>
    </xf>
    <xf numFmtId="4" fontId="12" fillId="0" borderId="13" xfId="3" applyNumberFormat="1" applyFont="1" applyFill="1" applyBorder="1" applyAlignment="1">
      <alignment horizontal="center" vertical="center"/>
    </xf>
    <xf numFmtId="2" fontId="12" fillId="0" borderId="14" xfId="3" applyNumberFormat="1" applyFont="1" applyFill="1" applyBorder="1" applyAlignment="1">
      <alignment horizontal="center" vertical="center"/>
    </xf>
    <xf numFmtId="4" fontId="12" fillId="0" borderId="78" xfId="3" applyNumberFormat="1" applyFont="1" applyFill="1" applyBorder="1" applyAlignment="1">
      <alignment horizontal="center" vertical="center"/>
    </xf>
    <xf numFmtId="2" fontId="12" fillId="0" borderId="71" xfId="3" applyNumberFormat="1" applyFont="1" applyFill="1" applyBorder="1" applyAlignment="1">
      <alignment horizontal="center" vertical="center"/>
    </xf>
    <xf numFmtId="4" fontId="12" fillId="0" borderId="79" xfId="3" applyNumberFormat="1" applyFont="1" applyFill="1" applyBorder="1" applyAlignment="1">
      <alignment horizontal="center" vertical="center"/>
    </xf>
    <xf numFmtId="4" fontId="12" fillId="0" borderId="65" xfId="3" applyNumberFormat="1" applyFont="1" applyFill="1" applyBorder="1" applyAlignment="1">
      <alignment horizontal="center" vertical="center"/>
    </xf>
    <xf numFmtId="2" fontId="12" fillId="0" borderId="44" xfId="3" applyNumberFormat="1" applyFont="1" applyFill="1" applyBorder="1" applyAlignment="1">
      <alignment horizontal="center" vertical="center"/>
    </xf>
    <xf numFmtId="2" fontId="12" fillId="0" borderId="118" xfId="3" applyNumberFormat="1" applyFont="1" applyFill="1" applyBorder="1" applyAlignment="1">
      <alignment horizontal="center" vertical="center"/>
    </xf>
    <xf numFmtId="4" fontId="12" fillId="0" borderId="115" xfId="3" applyNumberFormat="1" applyFont="1" applyFill="1" applyBorder="1" applyAlignment="1">
      <alignment horizontal="center" vertical="center"/>
    </xf>
    <xf numFmtId="4" fontId="12" fillId="0" borderId="35" xfId="3" applyNumberFormat="1" applyFont="1" applyFill="1" applyBorder="1" applyAlignment="1">
      <alignment horizontal="center" vertical="center"/>
    </xf>
    <xf numFmtId="4" fontId="12" fillId="0" borderId="133" xfId="3" applyNumberFormat="1" applyFont="1" applyFill="1" applyBorder="1" applyAlignment="1">
      <alignment horizontal="center" vertical="center"/>
    </xf>
    <xf numFmtId="4" fontId="12" fillId="0" borderId="104" xfId="3" applyNumberFormat="1" applyFont="1" applyFill="1" applyBorder="1" applyAlignment="1">
      <alignment horizontal="center" vertical="center"/>
    </xf>
    <xf numFmtId="0" fontId="16" fillId="0" borderId="42" xfId="3" applyFont="1" applyBorder="1" applyAlignment="1">
      <alignment horizontal="left" vertical="center" wrapText="1"/>
    </xf>
    <xf numFmtId="0" fontId="16" fillId="0" borderId="137" xfId="3" applyFont="1" applyBorder="1" applyAlignment="1">
      <alignment horizontal="left" vertical="center" wrapText="1"/>
    </xf>
    <xf numFmtId="2" fontId="12" fillId="4" borderId="118" xfId="3" applyNumberFormat="1" applyFont="1" applyFill="1" applyBorder="1" applyAlignment="1">
      <alignment horizontal="center" vertical="center"/>
    </xf>
    <xf numFmtId="2" fontId="12" fillId="4" borderId="20" xfId="3" applyNumberFormat="1" applyFont="1" applyFill="1" applyBorder="1" applyAlignment="1">
      <alignment horizontal="center" vertical="center"/>
    </xf>
    <xf numFmtId="4" fontId="14" fillId="7" borderId="52" xfId="3" applyNumberFormat="1" applyFont="1" applyFill="1" applyBorder="1" applyAlignment="1">
      <alignment horizontal="center" vertical="center"/>
    </xf>
    <xf numFmtId="4" fontId="12" fillId="0" borderId="52" xfId="3" applyNumberFormat="1" applyFont="1" applyFill="1" applyBorder="1" applyAlignment="1">
      <alignment horizontal="center" vertical="center"/>
    </xf>
    <xf numFmtId="4" fontId="12" fillId="0" borderId="100" xfId="3" applyNumberFormat="1" applyFont="1" applyFill="1" applyBorder="1" applyAlignment="1">
      <alignment horizontal="center" vertical="center"/>
    </xf>
    <xf numFmtId="4" fontId="12" fillId="0" borderId="102" xfId="3" applyNumberFormat="1" applyFont="1" applyFill="1" applyBorder="1" applyAlignment="1">
      <alignment horizontal="center" vertical="center"/>
    </xf>
    <xf numFmtId="2" fontId="12" fillId="4" borderId="25" xfId="3" applyNumberFormat="1" applyFont="1" applyFill="1" applyBorder="1" applyAlignment="1">
      <alignment horizontal="center" vertical="center"/>
    </xf>
    <xf numFmtId="4" fontId="12" fillId="0" borderId="103" xfId="3" applyNumberFormat="1" applyFont="1" applyFill="1" applyBorder="1" applyAlignment="1">
      <alignment horizontal="center" vertical="center"/>
    </xf>
    <xf numFmtId="4" fontId="12" fillId="0" borderId="56" xfId="3" applyNumberFormat="1" applyFont="1" applyFill="1" applyBorder="1" applyAlignment="1">
      <alignment horizontal="center" vertical="center"/>
    </xf>
    <xf numFmtId="4" fontId="14" fillId="7" borderId="56" xfId="3" applyNumberFormat="1" applyFont="1" applyFill="1" applyBorder="1" applyAlignment="1">
      <alignment horizontal="center" vertical="center"/>
    </xf>
    <xf numFmtId="4" fontId="12" fillId="0" borderId="24" xfId="3" applyNumberFormat="1" applyFont="1" applyFill="1" applyBorder="1" applyAlignment="1">
      <alignment horizontal="center" vertical="center"/>
    </xf>
    <xf numFmtId="2" fontId="12" fillId="0" borderId="25" xfId="3" applyNumberFormat="1" applyFont="1" applyFill="1" applyBorder="1" applyAlignment="1">
      <alignment horizontal="center" vertical="center"/>
    </xf>
    <xf numFmtId="2" fontId="12" fillId="0" borderId="20" xfId="3" applyNumberFormat="1" applyFont="1" applyFill="1" applyBorder="1" applyAlignment="1">
      <alignment horizontal="center" vertical="center"/>
    </xf>
    <xf numFmtId="2" fontId="12" fillId="0" borderId="71" xfId="3" applyNumberFormat="1" applyFont="1" applyFill="1" applyBorder="1" applyAlignment="1">
      <alignment horizontal="center" vertical="center"/>
    </xf>
    <xf numFmtId="2" fontId="12" fillId="0" borderId="118" xfId="3" applyNumberFormat="1" applyFont="1" applyFill="1" applyBorder="1" applyAlignment="1">
      <alignment horizontal="center" vertical="center"/>
    </xf>
    <xf numFmtId="4" fontId="12" fillId="0" borderId="35" xfId="3" applyNumberFormat="1" applyFont="1" applyFill="1" applyBorder="1" applyAlignment="1">
      <alignment horizontal="center" vertical="center"/>
    </xf>
    <xf numFmtId="2" fontId="12" fillId="4" borderId="118" xfId="3" applyNumberFormat="1" applyFont="1" applyFill="1" applyBorder="1" applyAlignment="1">
      <alignment horizontal="center" vertical="center"/>
    </xf>
    <xf numFmtId="2" fontId="12" fillId="4" borderId="71" xfId="3" applyNumberFormat="1" applyFont="1" applyFill="1" applyBorder="1" applyAlignment="1">
      <alignment horizontal="center" vertical="center"/>
    </xf>
    <xf numFmtId="4" fontId="12" fillId="0" borderId="139" xfId="3" applyNumberFormat="1" applyFont="1" applyFill="1" applyBorder="1" applyAlignment="1">
      <alignment horizontal="center" vertical="center"/>
    </xf>
    <xf numFmtId="2" fontId="12" fillId="0" borderId="140" xfId="3" applyNumberFormat="1" applyFont="1" applyFill="1" applyBorder="1" applyAlignment="1">
      <alignment horizontal="center" vertical="center"/>
    </xf>
    <xf numFmtId="2" fontId="12" fillId="4" borderId="140" xfId="3" applyNumberFormat="1" applyFont="1" applyFill="1" applyBorder="1" applyAlignment="1">
      <alignment horizontal="center" vertical="center"/>
    </xf>
    <xf numFmtId="4" fontId="12" fillId="0" borderId="141" xfId="3" applyNumberFormat="1" applyFont="1" applyFill="1" applyBorder="1" applyAlignment="1">
      <alignment horizontal="center" vertical="center"/>
    </xf>
    <xf numFmtId="4" fontId="12" fillId="0" borderId="99" xfId="3" applyNumberFormat="1" applyFont="1" applyFill="1" applyBorder="1" applyAlignment="1">
      <alignment horizontal="center" vertical="center"/>
    </xf>
    <xf numFmtId="0" fontId="0" fillId="0" borderId="0" xfId="0"/>
    <xf numFmtId="2" fontId="12" fillId="4" borderId="20" xfId="3" applyNumberFormat="1" applyFont="1" applyFill="1" applyBorder="1" applyAlignment="1">
      <alignment horizontal="center" vertical="center"/>
    </xf>
    <xf numFmtId="2" fontId="12" fillId="4" borderId="25" xfId="3" applyNumberFormat="1" applyFont="1" applyFill="1" applyBorder="1" applyAlignment="1">
      <alignment horizontal="center" vertical="center"/>
    </xf>
    <xf numFmtId="2" fontId="12" fillId="4" borderId="14" xfId="3" applyNumberFormat="1" applyFont="1" applyFill="1" applyBorder="1" applyAlignment="1">
      <alignment horizontal="center" vertical="center"/>
    </xf>
    <xf numFmtId="0" fontId="16" fillId="0" borderId="36" xfId="3" applyFont="1" applyBorder="1" applyAlignment="1">
      <alignment horizontal="left" vertical="center" wrapText="1"/>
    </xf>
    <xf numFmtId="0" fontId="12" fillId="3" borderId="14" xfId="3" applyFont="1" applyFill="1" applyBorder="1" applyAlignment="1">
      <alignment horizontal="center" vertical="center"/>
    </xf>
    <xf numFmtId="0" fontId="12" fillId="3" borderId="12" xfId="3" applyFont="1" applyFill="1" applyBorder="1" applyAlignment="1">
      <alignment horizontal="center" vertical="center"/>
    </xf>
    <xf numFmtId="3" fontId="12" fillId="3" borderId="50" xfId="3" applyNumberFormat="1" applyFont="1" applyFill="1" applyBorder="1" applyAlignment="1">
      <alignment horizontal="center" vertical="center"/>
    </xf>
    <xf numFmtId="0" fontId="12" fillId="3" borderId="37" xfId="3" applyFont="1" applyFill="1" applyBorder="1" applyAlignment="1">
      <alignment horizontal="center" vertical="center"/>
    </xf>
    <xf numFmtId="0" fontId="12" fillId="3" borderId="10" xfId="3" applyFont="1" applyFill="1" applyBorder="1" applyAlignment="1">
      <alignment horizontal="center" vertical="center"/>
    </xf>
    <xf numFmtId="3" fontId="12" fillId="3" borderId="62" xfId="3" applyNumberFormat="1" applyFont="1" applyFill="1" applyBorder="1" applyAlignment="1">
      <alignment horizontal="center" vertical="center"/>
    </xf>
    <xf numFmtId="2" fontId="12" fillId="0" borderId="25" xfId="3" applyNumberFormat="1" applyFont="1" applyFill="1" applyBorder="1" applyAlignment="1">
      <alignment horizontal="center" vertical="center"/>
    </xf>
    <xf numFmtId="2" fontId="12" fillId="0" borderId="20" xfId="3" applyNumberFormat="1" applyFont="1" applyFill="1" applyBorder="1" applyAlignment="1">
      <alignment horizontal="center" vertical="center"/>
    </xf>
    <xf numFmtId="2" fontId="12" fillId="0" borderId="71" xfId="3" applyNumberFormat="1" applyFont="1" applyFill="1" applyBorder="1" applyAlignment="1">
      <alignment horizontal="center" vertical="center"/>
    </xf>
    <xf numFmtId="2" fontId="12" fillId="4" borderId="118" xfId="3" applyNumberFormat="1" applyFont="1" applyFill="1" applyBorder="1" applyAlignment="1">
      <alignment horizontal="center" vertical="center"/>
    </xf>
    <xf numFmtId="2" fontId="12" fillId="4" borderId="44" xfId="3" applyNumberFormat="1" applyFont="1" applyFill="1" applyBorder="1" applyAlignment="1">
      <alignment horizontal="center" vertical="center"/>
    </xf>
    <xf numFmtId="0" fontId="11" fillId="0" borderId="138" xfId="0" applyFont="1" applyFill="1" applyBorder="1" applyAlignment="1">
      <alignment horizontal="justify" vertical="center" wrapText="1"/>
    </xf>
    <xf numFmtId="0" fontId="11" fillId="0" borderId="131" xfId="0" applyFont="1" applyFill="1" applyBorder="1" applyAlignment="1">
      <alignment horizontal="justify" vertical="center" wrapText="1"/>
    </xf>
    <xf numFmtId="0" fontId="11" fillId="0" borderId="26" xfId="0" applyFont="1" applyFill="1" applyBorder="1" applyAlignment="1">
      <alignment horizontal="justify" vertical="center" wrapText="1"/>
    </xf>
    <xf numFmtId="0" fontId="11" fillId="0" borderId="28" xfId="0" applyFont="1" applyFill="1" applyBorder="1" applyAlignment="1">
      <alignment horizontal="justify" vertical="center" wrapText="1"/>
    </xf>
    <xf numFmtId="0" fontId="11" fillId="0" borderId="76" xfId="0" applyFont="1" applyFill="1" applyBorder="1" applyAlignment="1">
      <alignment horizontal="justify" vertical="center" wrapText="1"/>
    </xf>
    <xf numFmtId="0" fontId="11" fillId="0" borderId="125" xfId="0" applyFont="1" applyFill="1" applyBorder="1" applyAlignment="1">
      <alignment horizontal="justify" vertical="center" wrapText="1"/>
    </xf>
    <xf numFmtId="0" fontId="16" fillId="0" borderId="129" xfId="3" applyFont="1" applyFill="1" applyBorder="1" applyAlignment="1">
      <alignment horizontal="left" vertical="center" wrapText="1"/>
    </xf>
    <xf numFmtId="0" fontId="11" fillId="0" borderId="77" xfId="0" applyFont="1" applyFill="1" applyBorder="1" applyAlignment="1">
      <alignment vertical="center" wrapText="1"/>
    </xf>
    <xf numFmtId="0" fontId="11" fillId="0" borderId="82" xfId="0" applyFont="1" applyFill="1" applyBorder="1" applyAlignment="1">
      <alignment vertical="center" wrapText="1"/>
    </xf>
    <xf numFmtId="0" fontId="11" fillId="0" borderId="28" xfId="0" applyFont="1" applyFill="1" applyBorder="1" applyAlignment="1">
      <alignment vertical="center" wrapText="1"/>
    </xf>
    <xf numFmtId="0" fontId="11" fillId="0" borderId="135" xfId="0" applyFont="1" applyFill="1" applyBorder="1" applyAlignment="1">
      <alignment vertical="center" wrapText="1"/>
    </xf>
    <xf numFmtId="0" fontId="11" fillId="0" borderId="26" xfId="0" applyFont="1" applyFill="1" applyBorder="1" applyAlignment="1">
      <alignment horizontal="left" vertical="center" wrapText="1"/>
    </xf>
    <xf numFmtId="4" fontId="12" fillId="0" borderId="134" xfId="3" applyNumberFormat="1" applyFont="1" applyFill="1" applyBorder="1" applyAlignment="1">
      <alignment horizontal="center" vertical="center"/>
    </xf>
    <xf numFmtId="0" fontId="11" fillId="0" borderId="92" xfId="0" applyFont="1" applyBorder="1" applyAlignment="1">
      <alignment horizontal="justify" vertical="center" wrapText="1"/>
    </xf>
    <xf numFmtId="0" fontId="20" fillId="5" borderId="142" xfId="3" applyFont="1" applyFill="1" applyBorder="1" applyAlignment="1">
      <alignment horizontal="center" vertical="center"/>
    </xf>
    <xf numFmtId="4" fontId="12" fillId="0" borderId="66" xfId="3" applyNumberFormat="1" applyFont="1" applyFill="1" applyBorder="1" applyAlignment="1">
      <alignment horizontal="center" vertical="center"/>
    </xf>
    <xf numFmtId="2" fontId="12" fillId="0" borderId="143" xfId="3" applyNumberFormat="1" applyFont="1" applyFill="1" applyBorder="1" applyAlignment="1">
      <alignment horizontal="center" vertical="center"/>
    </xf>
    <xf numFmtId="2" fontId="12" fillId="4" borderId="143" xfId="3" applyNumberFormat="1" applyFont="1" applyFill="1" applyBorder="1" applyAlignment="1">
      <alignment horizontal="center" vertical="center"/>
    </xf>
    <xf numFmtId="4" fontId="12" fillId="0" borderId="144" xfId="3" applyNumberFormat="1" applyFont="1" applyFill="1" applyBorder="1" applyAlignment="1">
      <alignment horizontal="center" vertical="center"/>
    </xf>
    <xf numFmtId="4" fontId="12" fillId="0" borderId="145" xfId="3" applyNumberFormat="1" applyFont="1" applyFill="1" applyBorder="1" applyAlignment="1">
      <alignment horizontal="center" vertical="center"/>
    </xf>
    <xf numFmtId="2" fontId="12" fillId="4" borderId="24" xfId="3" applyNumberFormat="1" applyFont="1" applyFill="1" applyBorder="1" applyAlignment="1">
      <alignment horizontal="center" vertical="center"/>
    </xf>
    <xf numFmtId="2" fontId="12" fillId="0" borderId="25" xfId="3" applyNumberFormat="1" applyFont="1" applyBorder="1" applyAlignment="1">
      <alignment horizontal="center" vertical="center"/>
    </xf>
    <xf numFmtId="4" fontId="12" fillId="0" borderId="13" xfId="3" applyNumberFormat="1" applyFont="1" applyBorder="1" applyAlignment="1">
      <alignment horizontal="center" vertical="center"/>
    </xf>
    <xf numFmtId="0" fontId="11" fillId="0" borderId="11" xfId="0" applyFont="1" applyFill="1" applyBorder="1" applyAlignment="1">
      <alignment horizontal="left" vertical="center"/>
    </xf>
    <xf numFmtId="0" fontId="11" fillId="0" borderId="26" xfId="0" applyFont="1" applyFill="1" applyBorder="1" applyAlignment="1">
      <alignment vertical="center" wrapText="1"/>
    </xf>
    <xf numFmtId="0" fontId="11" fillId="0" borderId="82" xfId="0" applyFont="1" applyFill="1" applyBorder="1" applyAlignment="1">
      <alignment horizontal="justify" vertical="center" wrapText="1"/>
    </xf>
    <xf numFmtId="0" fontId="11" fillId="0" borderId="68" xfId="0" applyFont="1" applyFill="1" applyBorder="1" applyAlignment="1">
      <alignment vertical="center" wrapText="1"/>
    </xf>
    <xf numFmtId="0" fontId="11" fillId="0" borderId="20" xfId="0" applyFont="1" applyFill="1" applyBorder="1" applyAlignment="1">
      <alignment vertical="center" wrapText="1"/>
    </xf>
    <xf numFmtId="4" fontId="12" fillId="0" borderId="20" xfId="3" applyNumberFormat="1" applyFont="1" applyFill="1" applyBorder="1" applyAlignment="1">
      <alignment horizontal="center" vertical="center"/>
    </xf>
    <xf numFmtId="0" fontId="11" fillId="0" borderId="76" xfId="0" applyFont="1" applyFill="1" applyBorder="1" applyAlignment="1">
      <alignment vertical="center" wrapText="1"/>
    </xf>
    <xf numFmtId="3" fontId="18" fillId="0" borderId="0" xfId="3" applyNumberFormat="1" applyFont="1"/>
    <xf numFmtId="2" fontId="20" fillId="3" borderId="64" xfId="3" applyNumberFormat="1" applyFont="1" applyFill="1" applyBorder="1" applyAlignment="1">
      <alignment horizontal="center" vertical="center"/>
    </xf>
    <xf numFmtId="4" fontId="12" fillId="3" borderId="22" xfId="3" applyNumberFormat="1" applyFont="1" applyFill="1" applyBorder="1" applyAlignment="1">
      <alignment horizontal="center" vertical="center"/>
    </xf>
    <xf numFmtId="4" fontId="12" fillId="3" borderId="23" xfId="3" applyNumberFormat="1" applyFont="1" applyFill="1" applyBorder="1" applyAlignment="1">
      <alignment horizontal="center" vertical="center"/>
    </xf>
    <xf numFmtId="4" fontId="12" fillId="3" borderId="53" xfId="3" applyNumberFormat="1" applyFont="1" applyFill="1" applyBorder="1" applyAlignment="1">
      <alignment horizontal="center" vertical="center"/>
    </xf>
    <xf numFmtId="2" fontId="12" fillId="4" borderId="146" xfId="3" applyNumberFormat="1" applyFont="1" applyFill="1" applyBorder="1" applyAlignment="1">
      <alignment horizontal="center" vertical="center"/>
    </xf>
    <xf numFmtId="0" fontId="11" fillId="0" borderId="32" xfId="0" applyFont="1" applyFill="1" applyBorder="1" applyAlignment="1">
      <alignment horizontal="justify" vertical="center" wrapText="1"/>
    </xf>
    <xf numFmtId="0" fontId="26" fillId="0" borderId="11" xfId="0" applyFont="1" applyBorder="1" applyAlignment="1">
      <alignment horizontal="center" vertical="center"/>
    </xf>
    <xf numFmtId="4" fontId="12" fillId="3" borderId="9" xfId="3" applyNumberFormat="1" applyFont="1" applyFill="1" applyBorder="1" applyAlignment="1">
      <alignment horizontal="center" vertical="center"/>
    </xf>
    <xf numFmtId="0" fontId="12" fillId="16" borderId="4" xfId="3" applyFont="1" applyFill="1" applyBorder="1" applyAlignment="1">
      <alignment horizontal="center" vertical="center"/>
    </xf>
    <xf numFmtId="0" fontId="12" fillId="16" borderId="10" xfId="3" applyFont="1" applyFill="1" applyBorder="1" applyAlignment="1">
      <alignment horizontal="center" vertical="center"/>
    </xf>
    <xf numFmtId="4" fontId="12" fillId="4" borderId="10" xfId="3" applyNumberFormat="1" applyFont="1" applyFill="1" applyBorder="1" applyAlignment="1">
      <alignment horizontal="center" vertical="center"/>
    </xf>
    <xf numFmtId="4" fontId="12" fillId="4" borderId="38" xfId="3" applyNumberFormat="1" applyFont="1" applyFill="1" applyBorder="1" applyAlignment="1">
      <alignment horizontal="center" vertical="center"/>
    </xf>
    <xf numFmtId="0" fontId="14" fillId="3" borderId="48" xfId="3" applyFont="1" applyFill="1" applyBorder="1" applyAlignment="1">
      <alignment horizontal="center" vertical="center"/>
    </xf>
    <xf numFmtId="0" fontId="14" fillId="5" borderId="128" xfId="3" applyFont="1" applyFill="1" applyBorder="1" applyAlignment="1">
      <alignment horizontal="center" vertical="center"/>
    </xf>
    <xf numFmtId="0" fontId="17" fillId="10" borderId="128" xfId="3" applyFont="1" applyFill="1" applyBorder="1" applyAlignment="1">
      <alignment horizontal="center" vertical="center"/>
    </xf>
    <xf numFmtId="0" fontId="17" fillId="10" borderId="126" xfId="3" applyFont="1" applyFill="1" applyBorder="1" applyAlignment="1">
      <alignment horizontal="center" vertical="center"/>
    </xf>
    <xf numFmtId="0" fontId="12" fillId="3" borderId="128" xfId="3" applyFont="1" applyFill="1" applyBorder="1" applyAlignment="1">
      <alignment horizontal="center" vertical="center"/>
    </xf>
    <xf numFmtId="3" fontId="12" fillId="17" borderId="128" xfId="3" applyNumberFormat="1" applyFont="1" applyFill="1" applyBorder="1" applyAlignment="1">
      <alignment horizontal="center" vertical="center"/>
    </xf>
    <xf numFmtId="1" fontId="12" fillId="17" borderId="128" xfId="3" applyNumberFormat="1" applyFont="1" applyFill="1" applyBorder="1" applyAlignment="1">
      <alignment horizontal="center" vertical="center"/>
    </xf>
    <xf numFmtId="2" fontId="12" fillId="4" borderId="17" xfId="3" applyNumberFormat="1" applyFont="1" applyFill="1" applyBorder="1" applyAlignment="1">
      <alignment horizontal="center" vertical="center"/>
    </xf>
    <xf numFmtId="2" fontId="12" fillId="4" borderId="147" xfId="3" applyNumberFormat="1" applyFont="1" applyFill="1" applyBorder="1" applyAlignment="1">
      <alignment horizontal="center" vertical="center"/>
    </xf>
    <xf numFmtId="2" fontId="12" fillId="4" borderId="129" xfId="3" applyNumberFormat="1" applyFont="1" applyFill="1" applyBorder="1" applyAlignment="1">
      <alignment horizontal="center" vertical="center"/>
    </xf>
    <xf numFmtId="4" fontId="12" fillId="0" borderId="148" xfId="3" applyNumberFormat="1" applyFont="1" applyFill="1" applyBorder="1" applyAlignment="1">
      <alignment horizontal="center" vertical="center"/>
    </xf>
    <xf numFmtId="2" fontId="12" fillId="4" borderId="72" xfId="3" applyNumberFormat="1" applyFont="1" applyFill="1" applyBorder="1" applyAlignment="1">
      <alignment horizontal="center" vertical="center"/>
    </xf>
    <xf numFmtId="4" fontId="12" fillId="0" borderId="72" xfId="3" applyNumberFormat="1" applyFont="1" applyFill="1" applyBorder="1" applyAlignment="1">
      <alignment horizontal="center" vertical="center"/>
    </xf>
    <xf numFmtId="4" fontId="18" fillId="0" borderId="0" xfId="3" applyNumberFormat="1" applyFont="1"/>
    <xf numFmtId="0" fontId="17" fillId="10" borderId="59" xfId="3" applyFont="1" applyFill="1" applyBorder="1" applyAlignment="1">
      <alignment horizontal="center" vertical="center"/>
    </xf>
    <xf numFmtId="3" fontId="12" fillId="0" borderId="25" xfId="3" applyNumberFormat="1" applyFont="1" applyBorder="1" applyAlignment="1">
      <alignment horizontal="center" vertical="center"/>
    </xf>
    <xf numFmtId="0" fontId="16" fillId="0" borderId="119" xfId="3" applyFont="1" applyBorder="1" applyAlignment="1">
      <alignment horizontal="left" vertical="center" wrapText="1"/>
    </xf>
    <xf numFmtId="0" fontId="11" fillId="0" borderId="36" xfId="0" applyFont="1" applyBorder="1" applyAlignment="1">
      <alignment horizontal="left" vertical="center" wrapText="1"/>
    </xf>
    <xf numFmtId="4" fontId="12" fillId="0" borderId="50" xfId="3" applyNumberFormat="1" applyFont="1" applyBorder="1" applyAlignment="1">
      <alignment horizontal="center" vertical="center"/>
    </xf>
    <xf numFmtId="0" fontId="11" fillId="0" borderId="129" xfId="0" applyFont="1" applyFill="1" applyBorder="1" applyAlignment="1">
      <alignment horizontal="justify" vertical="center" wrapText="1"/>
    </xf>
    <xf numFmtId="4" fontId="18" fillId="0" borderId="0" xfId="3" applyNumberFormat="1" applyFont="1" applyAlignment="1">
      <alignment vertical="center"/>
    </xf>
    <xf numFmtId="2" fontId="12" fillId="4" borderId="28" xfId="3" applyNumberFormat="1" applyFont="1" applyFill="1" applyBorder="1" applyAlignment="1">
      <alignment horizontal="center" vertical="center"/>
    </xf>
    <xf numFmtId="0" fontId="11" fillId="0" borderId="32" xfId="3" applyFont="1" applyFill="1" applyBorder="1" applyAlignment="1">
      <alignment vertical="center"/>
    </xf>
    <xf numFmtId="0" fontId="16" fillId="0" borderId="114" xfId="3" applyFont="1" applyBorder="1" applyAlignment="1">
      <alignment horizontal="left" vertical="center" wrapText="1"/>
    </xf>
    <xf numFmtId="0" fontId="11" fillId="0" borderId="149" xfId="0" applyFont="1" applyBorder="1" applyAlignment="1">
      <alignment vertical="center" wrapText="1"/>
    </xf>
    <xf numFmtId="0" fontId="11" fillId="0" borderId="113" xfId="0" applyFont="1" applyBorder="1" applyAlignment="1">
      <alignment vertical="center" wrapText="1"/>
    </xf>
    <xf numFmtId="0" fontId="20" fillId="5" borderId="113" xfId="3" applyFont="1" applyFill="1" applyBorder="1" applyAlignment="1">
      <alignment horizontal="center" vertical="center"/>
    </xf>
    <xf numFmtId="4" fontId="12" fillId="4" borderId="99" xfId="3" applyNumberFormat="1" applyFont="1" applyFill="1" applyBorder="1" applyAlignment="1">
      <alignment horizontal="center" vertical="center"/>
    </xf>
    <xf numFmtId="2" fontId="12" fillId="4" borderId="150" xfId="3" applyNumberFormat="1" applyFont="1" applyFill="1" applyBorder="1" applyAlignment="1">
      <alignment horizontal="center" vertical="center"/>
    </xf>
    <xf numFmtId="4" fontId="14" fillId="7" borderId="100" xfId="3" applyNumberFormat="1" applyFont="1" applyFill="1" applyBorder="1" applyAlignment="1">
      <alignment horizontal="center" vertical="center"/>
    </xf>
    <xf numFmtId="0" fontId="11" fillId="0" borderId="151" xfId="0" applyFont="1" applyBorder="1" applyAlignment="1">
      <alignment vertical="center" wrapText="1"/>
    </xf>
    <xf numFmtId="0" fontId="11" fillId="0" borderId="152" xfId="0" applyFont="1" applyBorder="1" applyAlignment="1">
      <alignment horizontal="justify" vertical="center" wrapText="1"/>
    </xf>
    <xf numFmtId="0" fontId="20" fillId="5" borderId="152" xfId="3" applyFont="1" applyFill="1" applyBorder="1" applyAlignment="1">
      <alignment horizontal="center" vertical="center"/>
    </xf>
    <xf numFmtId="4" fontId="12" fillId="4" borderId="141" xfId="3" applyNumberFormat="1" applyFont="1" applyFill="1" applyBorder="1" applyAlignment="1">
      <alignment horizontal="center" vertical="center"/>
    </xf>
    <xf numFmtId="2" fontId="12" fillId="4" borderId="138" xfId="3" applyNumberFormat="1" applyFont="1" applyFill="1" applyBorder="1" applyAlignment="1">
      <alignment horizontal="center" vertical="center"/>
    </xf>
    <xf numFmtId="4" fontId="14" fillId="7" borderId="103" xfId="3" applyNumberFormat="1" applyFont="1" applyFill="1" applyBorder="1" applyAlignment="1">
      <alignment horizontal="center" vertical="center"/>
    </xf>
    <xf numFmtId="0" fontId="25" fillId="0" borderId="149" xfId="3" applyFont="1" applyBorder="1" applyAlignment="1">
      <alignment horizontal="center" vertical="center" wrapText="1"/>
    </xf>
    <xf numFmtId="0" fontId="11" fillId="0" borderId="153" xfId="0" applyFont="1" applyBorder="1" applyAlignment="1">
      <alignment vertical="center" wrapText="1"/>
    </xf>
    <xf numFmtId="4" fontId="12" fillId="0" borderId="78" xfId="3" applyNumberFormat="1" applyFont="1" applyBorder="1" applyAlignment="1">
      <alignment horizontal="center" vertical="center"/>
    </xf>
    <xf numFmtId="0" fontId="25" fillId="0" borderId="151" xfId="3" applyFont="1" applyBorder="1" applyAlignment="1">
      <alignment horizontal="center" vertical="center" wrapText="1"/>
    </xf>
    <xf numFmtId="0" fontId="11" fillId="0" borderId="110" xfId="0" applyFont="1" applyBorder="1" applyAlignment="1">
      <alignment vertical="center" wrapText="1"/>
    </xf>
    <xf numFmtId="4" fontId="12" fillId="0" borderId="79" xfId="3" applyNumberFormat="1" applyFont="1" applyBorder="1" applyAlignment="1">
      <alignment horizontal="center" vertical="center"/>
    </xf>
    <xf numFmtId="0" fontId="11" fillId="0" borderId="153" xfId="0" applyFont="1" applyBorder="1" applyAlignment="1">
      <alignment horizontal="justify" vertical="center" wrapText="1"/>
    </xf>
    <xf numFmtId="4" fontId="12" fillId="0" borderId="154" xfId="3" applyNumberFormat="1" applyFont="1" applyFill="1" applyBorder="1" applyAlignment="1">
      <alignment horizontal="center" vertical="center"/>
    </xf>
    <xf numFmtId="0" fontId="11" fillId="0" borderId="77" xfId="0" applyFont="1" applyFill="1" applyBorder="1" applyAlignment="1">
      <alignment horizontal="justify" vertical="center" wrapText="1"/>
    </xf>
    <xf numFmtId="0" fontId="16" fillId="0" borderId="155" xfId="3" applyFont="1" applyBorder="1" applyAlignment="1">
      <alignment horizontal="left" vertical="center" wrapText="1"/>
    </xf>
    <xf numFmtId="0" fontId="11" fillId="0" borderId="135" xfId="0" applyFont="1" applyFill="1" applyBorder="1" applyAlignment="1">
      <alignment horizontal="justify" vertical="center" wrapText="1"/>
    </xf>
    <xf numFmtId="0" fontId="11" fillId="0" borderId="113" xfId="0" applyFont="1" applyBorder="1" applyAlignment="1">
      <alignment horizontal="justify" vertical="center" wrapText="1"/>
    </xf>
    <xf numFmtId="0" fontId="11" fillId="0" borderId="152" xfId="0" applyFont="1" applyBorder="1" applyAlignment="1">
      <alignment vertical="center" wrapText="1"/>
    </xf>
    <xf numFmtId="1" fontId="12" fillId="17" borderId="88" xfId="3" applyNumberFormat="1" applyFont="1" applyFill="1" applyBorder="1" applyAlignment="1">
      <alignment horizontal="center" vertical="center"/>
    </xf>
    <xf numFmtId="0" fontId="12" fillId="16" borderId="156" xfId="3" applyFont="1" applyFill="1" applyBorder="1" applyAlignment="1">
      <alignment horizontal="center" vertical="center" wrapText="1"/>
    </xf>
    <xf numFmtId="0" fontId="12" fillId="16" borderId="159" xfId="3" applyFont="1" applyFill="1" applyBorder="1" applyAlignment="1">
      <alignment horizontal="center" vertical="center"/>
    </xf>
    <xf numFmtId="0" fontId="12" fillId="16" borderId="157" xfId="3" applyFont="1" applyFill="1" applyBorder="1" applyAlignment="1">
      <alignment horizontal="center" vertical="center"/>
    </xf>
    <xf numFmtId="0" fontId="12" fillId="16" borderId="160" xfId="3" applyFont="1" applyFill="1" applyBorder="1" applyAlignment="1">
      <alignment horizontal="center" vertical="center"/>
    </xf>
    <xf numFmtId="0" fontId="12" fillId="16" borderId="161" xfId="3" applyFont="1" applyFill="1" applyBorder="1" applyAlignment="1">
      <alignment horizontal="center" vertical="center"/>
    </xf>
    <xf numFmtId="0" fontId="11" fillId="0" borderId="20" xfId="0" applyFont="1" applyBorder="1" applyAlignment="1">
      <alignment horizontal="justify" vertical="center" wrapText="1"/>
    </xf>
    <xf numFmtId="0" fontId="16" fillId="0" borderId="149" xfId="3" applyFont="1" applyBorder="1" applyAlignment="1">
      <alignment horizontal="left" vertical="center" wrapText="1"/>
    </xf>
    <xf numFmtId="0" fontId="11" fillId="0" borderId="125" xfId="0" applyFont="1" applyBorder="1" applyAlignment="1">
      <alignment vertical="center" wrapText="1"/>
    </xf>
    <xf numFmtId="0" fontId="16" fillId="0" borderId="151" xfId="3" applyFont="1" applyBorder="1" applyAlignment="1">
      <alignment horizontal="left" vertical="center" wrapText="1"/>
    </xf>
    <xf numFmtId="0" fontId="11" fillId="0" borderId="125" xfId="0" applyFont="1" applyFill="1" applyBorder="1" applyAlignment="1">
      <alignment vertical="center" wrapText="1"/>
    </xf>
    <xf numFmtId="0" fontId="11" fillId="0" borderId="98" xfId="0" applyFont="1" applyBorder="1" applyAlignment="1">
      <alignment vertical="center"/>
    </xf>
    <xf numFmtId="0" fontId="11" fillId="0" borderId="113" xfId="3" applyFont="1" applyBorder="1" applyAlignment="1">
      <alignment vertical="center"/>
    </xf>
    <xf numFmtId="0" fontId="12" fillId="5" borderId="84" xfId="3" applyFont="1" applyFill="1" applyBorder="1" applyAlignment="1">
      <alignment horizontal="center" vertical="center"/>
    </xf>
    <xf numFmtId="4" fontId="12" fillId="4" borderId="78" xfId="3" applyNumberFormat="1" applyFont="1" applyFill="1" applyBorder="1" applyAlignment="1">
      <alignment horizontal="center" vertical="center"/>
    </xf>
    <xf numFmtId="4" fontId="27" fillId="0" borderId="71" xfId="0" applyNumberFormat="1" applyFont="1" applyBorder="1" applyAlignment="1">
      <alignment horizontal="center" vertical="center"/>
    </xf>
    <xf numFmtId="4" fontId="12" fillId="4" borderId="71" xfId="3" applyNumberFormat="1" applyFont="1" applyFill="1" applyBorder="1" applyAlignment="1">
      <alignment horizontal="center" vertical="center"/>
    </xf>
    <xf numFmtId="4" fontId="12" fillId="4" borderId="153" xfId="3" applyNumberFormat="1" applyFont="1" applyFill="1" applyBorder="1" applyAlignment="1">
      <alignment horizontal="center" vertical="center"/>
    </xf>
    <xf numFmtId="0" fontId="11" fillId="0" borderId="112" xfId="0" applyFont="1" applyBorder="1" applyAlignment="1">
      <alignment vertical="center"/>
    </xf>
    <xf numFmtId="0" fontId="11" fillId="0" borderId="152" xfId="3" applyFont="1" applyBorder="1" applyAlignment="1">
      <alignment vertical="center"/>
    </xf>
    <xf numFmtId="0" fontId="12" fillId="5" borderId="117" xfId="3" applyFont="1" applyFill="1" applyBorder="1" applyAlignment="1">
      <alignment horizontal="center" vertical="center"/>
    </xf>
    <xf numFmtId="4" fontId="12" fillId="4" borderId="79" xfId="3" applyNumberFormat="1" applyFont="1" applyFill="1" applyBorder="1" applyAlignment="1">
      <alignment horizontal="center" vertical="center"/>
    </xf>
    <xf numFmtId="4" fontId="27" fillId="0" borderId="118" xfId="0" applyNumberFormat="1" applyFont="1" applyBorder="1" applyAlignment="1">
      <alignment horizontal="center" vertical="center"/>
    </xf>
    <xf numFmtId="4" fontId="12" fillId="4" borderId="118" xfId="3" applyNumberFormat="1" applyFont="1" applyFill="1" applyBorder="1" applyAlignment="1">
      <alignment horizontal="center" vertical="center"/>
    </xf>
    <xf numFmtId="4" fontId="12" fillId="4" borderId="110" xfId="3" applyNumberFormat="1" applyFont="1" applyFill="1" applyBorder="1" applyAlignment="1">
      <alignment horizontal="center" vertical="center"/>
    </xf>
    <xf numFmtId="0" fontId="11" fillId="0" borderId="98" xfId="0" applyFont="1" applyFill="1" applyBorder="1" applyAlignment="1">
      <alignment vertical="center"/>
    </xf>
    <xf numFmtId="0" fontId="11" fillId="0" borderId="153" xfId="3" applyFont="1" applyBorder="1" applyAlignment="1">
      <alignment vertical="center"/>
    </xf>
    <xf numFmtId="0" fontId="11" fillId="0" borderId="112" xfId="0" applyFont="1" applyFill="1" applyBorder="1" applyAlignment="1">
      <alignment vertical="center"/>
    </xf>
    <xf numFmtId="0" fontId="11" fillId="0" borderId="110" xfId="3" applyFont="1" applyBorder="1" applyAlignment="1">
      <alignment vertical="center"/>
    </xf>
    <xf numFmtId="0" fontId="8" fillId="7" borderId="75" xfId="0" applyFont="1" applyFill="1" applyBorder="1" applyAlignment="1" applyProtection="1">
      <alignment horizontal="justify" vertical="center" wrapText="1"/>
      <protection locked="0"/>
    </xf>
    <xf numFmtId="0" fontId="8" fillId="7" borderId="10" xfId="0" applyFont="1" applyFill="1" applyBorder="1" applyAlignment="1" applyProtection="1">
      <alignment horizontal="justify" vertical="center" wrapText="1"/>
      <protection locked="0"/>
    </xf>
    <xf numFmtId="0" fontId="8" fillId="7" borderId="48" xfId="0" applyFont="1" applyFill="1" applyBorder="1" applyAlignment="1" applyProtection="1">
      <alignment horizontal="justify" vertical="center" wrapText="1"/>
      <protection locked="0"/>
    </xf>
    <xf numFmtId="0" fontId="6" fillId="7" borderId="28" xfId="0" applyFont="1" applyFill="1" applyBorder="1" applyAlignment="1" applyProtection="1">
      <alignment horizontal="center" vertical="center" wrapText="1"/>
      <protection locked="0"/>
    </xf>
    <xf numFmtId="0" fontId="6" fillId="7" borderId="31" xfId="0" applyFont="1" applyFill="1" applyBorder="1" applyAlignment="1" applyProtection="1">
      <alignment horizontal="center" vertical="center" wrapText="1"/>
      <protection locked="0"/>
    </xf>
    <xf numFmtId="0" fontId="6" fillId="7" borderId="19" xfId="0" applyFont="1" applyFill="1" applyBorder="1" applyAlignment="1" applyProtection="1">
      <alignment horizontal="center" vertical="center" wrapText="1"/>
      <protection locked="0"/>
    </xf>
    <xf numFmtId="4" fontId="7" fillId="7" borderId="28" xfId="0" applyNumberFormat="1" applyFont="1" applyFill="1" applyBorder="1" applyAlignment="1" applyProtection="1">
      <alignment horizontal="center" vertical="center"/>
      <protection locked="0"/>
    </xf>
    <xf numFmtId="4" fontId="7" fillId="7" borderId="31" xfId="0" applyNumberFormat="1" applyFont="1" applyFill="1" applyBorder="1" applyAlignment="1" applyProtection="1">
      <alignment horizontal="center" vertical="center"/>
      <protection locked="0"/>
    </xf>
    <xf numFmtId="4" fontId="7" fillId="7" borderId="43" xfId="0" applyNumberFormat="1" applyFont="1" applyFill="1" applyBorder="1" applyAlignment="1" applyProtection="1">
      <alignment horizontal="center" vertical="center"/>
      <protection locked="0"/>
    </xf>
    <xf numFmtId="0" fontId="6" fillId="7" borderId="20" xfId="0" applyFont="1" applyFill="1" applyBorder="1" applyAlignment="1" applyProtection="1">
      <alignment horizontal="center" vertical="center" wrapText="1"/>
      <protection locked="0"/>
    </xf>
    <xf numFmtId="3" fontId="6" fillId="0" borderId="28" xfId="0" applyNumberFormat="1" applyFont="1" applyFill="1" applyBorder="1" applyAlignment="1" applyProtection="1">
      <alignment horizontal="center" vertical="center"/>
      <protection locked="0"/>
    </xf>
    <xf numFmtId="3" fontId="6" fillId="0" borderId="31" xfId="0" applyNumberFormat="1" applyFont="1" applyFill="1" applyBorder="1" applyAlignment="1" applyProtection="1">
      <alignment horizontal="center" vertical="center"/>
      <protection locked="0"/>
    </xf>
    <xf numFmtId="3" fontId="6" fillId="0" borderId="43" xfId="0" applyNumberFormat="1" applyFont="1" applyFill="1" applyBorder="1" applyAlignment="1" applyProtection="1">
      <alignment horizontal="center" vertical="center"/>
      <protection locked="0"/>
    </xf>
    <xf numFmtId="3" fontId="7" fillId="0" borderId="28" xfId="0" applyNumberFormat="1" applyFont="1" applyFill="1" applyBorder="1" applyAlignment="1" applyProtection="1">
      <alignment horizontal="center" vertical="center"/>
      <protection locked="0"/>
    </xf>
    <xf numFmtId="3" fontId="7" fillId="0" borderId="31" xfId="0" applyNumberFormat="1" applyFont="1" applyFill="1" applyBorder="1" applyAlignment="1" applyProtection="1">
      <alignment horizontal="center" vertical="center"/>
      <protection locked="0"/>
    </xf>
    <xf numFmtId="3" fontId="7" fillId="0" borderId="43" xfId="0" applyNumberFormat="1" applyFont="1" applyFill="1" applyBorder="1" applyAlignment="1" applyProtection="1">
      <alignment horizontal="center" vertical="center"/>
      <protection locked="0"/>
    </xf>
    <xf numFmtId="0" fontId="6" fillId="15" borderId="75" xfId="0" applyFont="1" applyFill="1" applyBorder="1" applyAlignment="1" applyProtection="1">
      <alignment horizontal="center" vertical="top" wrapText="1"/>
      <protection locked="0"/>
    </xf>
    <xf numFmtId="0" fontId="6" fillId="15" borderId="10" xfId="0" applyFont="1" applyFill="1" applyBorder="1" applyAlignment="1" applyProtection="1">
      <alignment horizontal="center" vertical="top" wrapText="1"/>
      <protection locked="0"/>
    </xf>
    <xf numFmtId="0" fontId="6" fillId="15" borderId="48" xfId="0" applyFont="1" applyFill="1" applyBorder="1" applyAlignment="1" applyProtection="1">
      <alignment horizontal="center" vertical="top" wrapText="1"/>
      <protection locked="0"/>
    </xf>
    <xf numFmtId="0" fontId="8" fillId="7" borderId="74" xfId="0" applyFont="1" applyFill="1" applyBorder="1" applyAlignment="1" applyProtection="1">
      <alignment horizontal="left" vertical="center"/>
      <protection locked="0"/>
    </xf>
    <xf numFmtId="0" fontId="8" fillId="7" borderId="37" xfId="0" applyFont="1" applyFill="1" applyBorder="1" applyAlignment="1" applyProtection="1">
      <alignment horizontal="left" vertical="center"/>
      <protection locked="0"/>
    </xf>
    <xf numFmtId="0" fontId="8" fillId="7" borderId="105" xfId="0" applyFont="1" applyFill="1" applyBorder="1" applyAlignment="1" applyProtection="1">
      <alignment horizontal="left" vertical="center"/>
      <protection locked="0"/>
    </xf>
    <xf numFmtId="0" fontId="34" fillId="12" borderId="57" xfId="0" quotePrefix="1" applyFont="1" applyFill="1" applyBorder="1" applyAlignment="1" applyProtection="1">
      <alignment horizontal="center" vertical="center" wrapText="1"/>
      <protection locked="0"/>
    </xf>
    <xf numFmtId="0" fontId="34" fillId="12" borderId="10" xfId="0" quotePrefix="1" applyFont="1" applyFill="1" applyBorder="1" applyAlignment="1" applyProtection="1">
      <alignment horizontal="center" vertical="center" wrapText="1"/>
      <protection locked="0"/>
    </xf>
    <xf numFmtId="0" fontId="34" fillId="12" borderId="48" xfId="0" quotePrefix="1" applyFont="1" applyFill="1" applyBorder="1" applyAlignment="1" applyProtection="1">
      <alignment horizontal="center" vertical="center" wrapText="1"/>
      <protection locked="0"/>
    </xf>
    <xf numFmtId="0" fontId="6" fillId="14" borderId="54" xfId="0" applyFont="1" applyFill="1" applyBorder="1" applyAlignment="1" applyProtection="1">
      <alignment horizontal="center" vertical="center" wrapText="1"/>
      <protection locked="0"/>
    </xf>
    <xf numFmtId="0" fontId="6" fillId="14" borderId="33" xfId="0" applyFont="1" applyFill="1" applyBorder="1" applyAlignment="1" applyProtection="1">
      <alignment horizontal="center" vertical="center" wrapText="1"/>
      <protection locked="0"/>
    </xf>
    <xf numFmtId="0" fontId="6" fillId="14" borderId="66" xfId="0" applyFont="1" applyFill="1" applyBorder="1" applyAlignment="1" applyProtection="1">
      <alignment horizontal="center" vertical="center" wrapText="1"/>
      <protection locked="0"/>
    </xf>
    <xf numFmtId="0" fontId="6" fillId="14" borderId="55" xfId="0" applyFont="1" applyFill="1" applyBorder="1" applyAlignment="1" applyProtection="1">
      <alignment horizontal="center" vertical="center" wrapText="1"/>
      <protection locked="0"/>
    </xf>
    <xf numFmtId="0" fontId="6" fillId="14" borderId="38" xfId="0" applyFont="1" applyFill="1" applyBorder="1" applyAlignment="1" applyProtection="1">
      <alignment horizontal="center" vertical="center" wrapText="1"/>
      <protection locked="0"/>
    </xf>
    <xf numFmtId="0" fontId="6" fillId="14" borderId="24" xfId="0" applyFont="1" applyFill="1" applyBorder="1" applyAlignment="1" applyProtection="1">
      <alignment horizontal="center" vertical="center" wrapText="1"/>
      <protection locked="0"/>
    </xf>
    <xf numFmtId="3" fontId="7" fillId="7" borderId="28" xfId="0" applyNumberFormat="1" applyFont="1" applyFill="1" applyBorder="1" applyAlignment="1" applyProtection="1">
      <alignment horizontal="center" vertical="center"/>
      <protection locked="0"/>
    </xf>
    <xf numFmtId="3" fontId="7" fillId="7" borderId="31" xfId="0" applyNumberFormat="1" applyFont="1" applyFill="1" applyBorder="1" applyAlignment="1" applyProtection="1">
      <alignment horizontal="center" vertical="center"/>
      <protection locked="0"/>
    </xf>
    <xf numFmtId="3" fontId="7" fillId="7" borderId="43" xfId="0" applyNumberFormat="1" applyFont="1" applyFill="1" applyBorder="1" applyAlignment="1" applyProtection="1">
      <alignment horizontal="center" vertical="center"/>
      <protection locked="0"/>
    </xf>
    <xf numFmtId="3" fontId="6" fillId="7" borderId="28" xfId="0" applyNumberFormat="1" applyFont="1" applyFill="1" applyBorder="1" applyAlignment="1" applyProtection="1">
      <alignment horizontal="center" vertical="center"/>
      <protection locked="0"/>
    </xf>
    <xf numFmtId="3" fontId="6" fillId="7" borderId="31" xfId="0" applyNumberFormat="1" applyFont="1" applyFill="1" applyBorder="1" applyAlignment="1" applyProtection="1">
      <alignment horizontal="center" vertical="center"/>
      <protection locked="0"/>
    </xf>
    <xf numFmtId="3" fontId="6" fillId="7" borderId="43" xfId="0" applyNumberFormat="1" applyFont="1" applyFill="1" applyBorder="1" applyAlignment="1" applyProtection="1">
      <alignment horizontal="center" vertical="center"/>
      <protection locked="0"/>
    </xf>
    <xf numFmtId="0" fontId="6" fillId="0" borderId="20" xfId="0" applyFont="1" applyFill="1" applyBorder="1" applyAlignment="1" applyProtection="1">
      <alignment horizontal="center" vertical="center" wrapText="1"/>
      <protection locked="0"/>
    </xf>
    <xf numFmtId="0" fontId="6" fillId="14" borderId="16" xfId="0" applyFont="1" applyFill="1" applyBorder="1" applyAlignment="1" applyProtection="1">
      <alignment horizontal="center" vertical="center" wrapText="1"/>
      <protection locked="0"/>
    </xf>
    <xf numFmtId="0" fontId="6" fillId="14" borderId="67" xfId="0" applyFont="1" applyFill="1" applyBorder="1" applyAlignment="1" applyProtection="1">
      <alignment horizontal="center" vertical="center" wrapText="1"/>
      <protection locked="0"/>
    </xf>
    <xf numFmtId="0" fontId="6" fillId="14" borderId="28" xfId="1" applyFont="1" applyFill="1" applyBorder="1" applyAlignment="1" applyProtection="1">
      <alignment horizontal="center" vertical="center" wrapText="1"/>
      <protection locked="0"/>
    </xf>
    <xf numFmtId="0" fontId="6" fillId="14" borderId="31" xfId="1" applyFont="1" applyFill="1" applyBorder="1" applyAlignment="1" applyProtection="1">
      <alignment horizontal="center" vertical="center" wrapText="1"/>
      <protection locked="0"/>
    </xf>
    <xf numFmtId="0" fontId="6" fillId="14" borderId="43" xfId="1" applyFont="1" applyFill="1" applyBorder="1" applyAlignment="1" applyProtection="1">
      <alignment horizontal="center" vertical="center" wrapText="1"/>
      <protection locked="0"/>
    </xf>
    <xf numFmtId="0" fontId="6" fillId="14" borderId="92" xfId="0" applyFont="1" applyFill="1" applyBorder="1" applyAlignment="1" applyProtection="1">
      <alignment horizontal="center" vertical="center" wrapText="1"/>
      <protection locked="0"/>
    </xf>
    <xf numFmtId="0" fontId="6" fillId="14" borderId="82" xfId="0" applyFont="1" applyFill="1" applyBorder="1" applyAlignment="1" applyProtection="1">
      <alignment horizontal="center" vertical="center" wrapText="1"/>
      <protection locked="0"/>
    </xf>
    <xf numFmtId="0" fontId="6" fillId="14" borderId="0" xfId="0" applyFont="1" applyFill="1" applyBorder="1" applyAlignment="1" applyProtection="1">
      <alignment horizontal="center" vertical="center" wrapText="1"/>
      <protection locked="0"/>
    </xf>
    <xf numFmtId="0" fontId="6" fillId="14" borderId="65" xfId="0" applyFont="1" applyFill="1" applyBorder="1" applyAlignment="1" applyProtection="1">
      <alignment horizontal="center" vertical="center" wrapText="1"/>
      <protection locked="0"/>
    </xf>
    <xf numFmtId="0" fontId="4" fillId="7" borderId="39" xfId="1" applyFont="1" applyFill="1" applyBorder="1" applyAlignment="1" applyProtection="1">
      <alignment horizontal="center" vertical="center"/>
      <protection locked="0"/>
    </xf>
    <xf numFmtId="0" fontId="4" fillId="7" borderId="40" xfId="1" applyFont="1" applyFill="1" applyBorder="1" applyAlignment="1" applyProtection="1">
      <alignment horizontal="center" vertical="center"/>
      <protection locked="0"/>
    </xf>
    <xf numFmtId="0" fontId="4" fillId="7" borderId="41" xfId="1" applyFont="1" applyFill="1" applyBorder="1" applyAlignment="1" applyProtection="1">
      <alignment horizontal="center" vertical="center"/>
      <protection locked="0"/>
    </xf>
    <xf numFmtId="0" fontId="32" fillId="7" borderId="1" xfId="1" applyFont="1" applyFill="1" applyBorder="1" applyAlignment="1" applyProtection="1">
      <alignment horizontal="center" vertical="center"/>
      <protection locked="0"/>
    </xf>
    <xf numFmtId="0" fontId="32" fillId="7" borderId="0" xfId="1" applyFont="1" applyFill="1" applyBorder="1" applyAlignment="1" applyProtection="1">
      <alignment horizontal="center" vertical="center"/>
      <protection locked="0"/>
    </xf>
    <xf numFmtId="0" fontId="32" fillId="7" borderId="2" xfId="1" applyFont="1" applyFill="1" applyBorder="1" applyAlignment="1" applyProtection="1">
      <alignment horizontal="center" vertical="center"/>
      <protection locked="0"/>
    </xf>
    <xf numFmtId="0" fontId="4" fillId="7" borderId="1" xfId="1" applyFont="1" applyFill="1" applyBorder="1" applyAlignment="1" applyProtection="1">
      <alignment horizontal="center" vertical="center"/>
      <protection locked="0"/>
    </xf>
    <xf numFmtId="0" fontId="4" fillId="7" borderId="0" xfId="1" applyFont="1" applyFill="1" applyBorder="1" applyAlignment="1" applyProtection="1">
      <alignment horizontal="center" vertical="center"/>
      <protection locked="0"/>
    </xf>
    <xf numFmtId="0" fontId="4" fillId="7" borderId="2" xfId="1" applyFont="1" applyFill="1" applyBorder="1" applyAlignment="1" applyProtection="1">
      <alignment horizontal="center" vertical="center"/>
      <protection locked="0"/>
    </xf>
    <xf numFmtId="0" fontId="33" fillId="7" borderId="75" xfId="1" applyFont="1" applyFill="1" applyBorder="1" applyAlignment="1" applyProtection="1">
      <alignment horizontal="left" vertical="center"/>
      <protection locked="0"/>
    </xf>
    <xf numFmtId="0" fontId="33" fillId="7" borderId="10" xfId="1" applyFont="1" applyFill="1" applyBorder="1" applyAlignment="1" applyProtection="1">
      <alignment horizontal="left" vertical="center"/>
      <protection locked="0"/>
    </xf>
    <xf numFmtId="0" fontId="33" fillId="7" borderId="48" xfId="1" applyFont="1" applyFill="1" applyBorder="1" applyAlignment="1" applyProtection="1">
      <alignment horizontal="left" vertical="center"/>
      <protection locked="0"/>
    </xf>
    <xf numFmtId="0" fontId="33" fillId="13" borderId="54" xfId="1" applyFont="1" applyFill="1" applyBorder="1" applyAlignment="1" applyProtection="1">
      <alignment horizontal="center" vertical="center"/>
      <protection locked="0"/>
    </xf>
    <xf numFmtId="0" fontId="33" fillId="13" borderId="33" xfId="1" applyFont="1" applyFill="1" applyBorder="1" applyAlignment="1" applyProtection="1">
      <alignment horizontal="center" vertical="center"/>
      <protection locked="0"/>
    </xf>
    <xf numFmtId="0" fontId="33" fillId="13" borderId="49" xfId="1" applyFont="1" applyFill="1" applyBorder="1" applyAlignment="1" applyProtection="1">
      <alignment horizontal="center" vertical="center"/>
      <protection locked="0"/>
    </xf>
    <xf numFmtId="0" fontId="33" fillId="7" borderId="58" xfId="1" applyFont="1" applyFill="1" applyBorder="1" applyAlignment="1" applyProtection="1">
      <alignment horizontal="left" vertical="center"/>
      <protection locked="0"/>
    </xf>
    <xf numFmtId="0" fontId="33" fillId="7" borderId="9" xfId="1" applyFont="1" applyFill="1" applyBorder="1" applyAlignment="1" applyProtection="1">
      <alignment horizontal="left" vertical="center"/>
      <protection locked="0"/>
    </xf>
    <xf numFmtId="0" fontId="33" fillId="7" borderId="59" xfId="1" applyFont="1" applyFill="1" applyBorder="1" applyAlignment="1" applyProtection="1">
      <alignment horizontal="left" vertical="center"/>
      <protection locked="0"/>
    </xf>
    <xf numFmtId="0" fontId="9" fillId="0" borderId="45" xfId="0" applyFont="1" applyBorder="1" applyAlignment="1">
      <alignment horizontal="center" vertical="top"/>
    </xf>
    <xf numFmtId="0" fontId="9" fillId="0" borderId="46" xfId="0" applyFont="1" applyBorder="1" applyAlignment="1">
      <alignment horizontal="center" vertical="top"/>
    </xf>
    <xf numFmtId="0" fontId="9" fillId="0" borderId="47" xfId="0" applyFont="1" applyBorder="1" applyAlignment="1">
      <alignment horizontal="center" vertical="top"/>
    </xf>
    <xf numFmtId="0" fontId="6" fillId="7" borderId="58" xfId="0" applyFont="1" applyFill="1" applyBorder="1" applyAlignment="1" applyProtection="1">
      <alignment horizontal="left" vertical="center" wrapText="1"/>
      <protection locked="0"/>
    </xf>
    <xf numFmtId="0" fontId="6" fillId="7" borderId="9" xfId="0" applyFont="1" applyFill="1" applyBorder="1" applyAlignment="1" applyProtection="1">
      <alignment horizontal="left" vertical="center" wrapText="1"/>
      <protection locked="0"/>
    </xf>
    <xf numFmtId="0" fontId="6" fillId="7" borderId="59" xfId="0" applyFont="1" applyFill="1" applyBorder="1" applyAlignment="1" applyProtection="1">
      <alignment horizontal="left" vertical="center" wrapText="1"/>
      <protection locked="0"/>
    </xf>
    <xf numFmtId="0" fontId="8" fillId="7" borderId="57" xfId="0" applyFont="1" applyFill="1" applyBorder="1" applyAlignment="1" applyProtection="1">
      <alignment horizontal="left" vertical="center" wrapText="1"/>
      <protection locked="0"/>
    </xf>
    <xf numFmtId="0" fontId="8" fillId="7" borderId="10" xfId="0" applyFont="1" applyFill="1" applyBorder="1" applyAlignment="1" applyProtection="1">
      <alignment horizontal="left" vertical="center" wrapText="1"/>
      <protection locked="0"/>
    </xf>
    <xf numFmtId="0" fontId="8" fillId="7" borderId="48" xfId="0" applyFont="1" applyFill="1" applyBorder="1" applyAlignment="1" applyProtection="1">
      <alignment horizontal="left" vertical="center" wrapText="1"/>
      <protection locked="0"/>
    </xf>
    <xf numFmtId="0" fontId="10" fillId="0" borderId="1" xfId="0" applyFont="1" applyBorder="1" applyAlignment="1">
      <alignment horizontal="center"/>
    </xf>
    <xf numFmtId="0" fontId="10" fillId="0" borderId="0" xfId="0" applyFont="1" applyBorder="1" applyAlignment="1">
      <alignment horizontal="center"/>
    </xf>
    <xf numFmtId="0" fontId="10" fillId="0" borderId="2" xfId="0" applyFont="1" applyBorder="1" applyAlignment="1">
      <alignment horizontal="center"/>
    </xf>
    <xf numFmtId="0" fontId="9" fillId="0" borderId="1" xfId="0" applyFont="1" applyBorder="1" applyAlignment="1">
      <alignment horizontal="center" vertical="top" wrapText="1"/>
    </xf>
    <xf numFmtId="0" fontId="9" fillId="0" borderId="0" xfId="0" applyFont="1" applyBorder="1" applyAlignment="1">
      <alignment horizontal="center" vertical="top" wrapText="1"/>
    </xf>
    <xf numFmtId="0" fontId="9" fillId="0" borderId="2" xfId="0" applyFont="1" applyBorder="1" applyAlignment="1">
      <alignment horizontal="center" vertical="top" wrapText="1"/>
    </xf>
    <xf numFmtId="0" fontId="10" fillId="6" borderId="1" xfId="0" applyFont="1" applyFill="1" applyBorder="1" applyAlignment="1">
      <alignment horizontal="center" wrapText="1"/>
    </xf>
    <xf numFmtId="0" fontId="10" fillId="6" borderId="0" xfId="0" applyFont="1" applyFill="1" applyBorder="1" applyAlignment="1">
      <alignment horizontal="center" wrapText="1"/>
    </xf>
    <xf numFmtId="0" fontId="10" fillId="0" borderId="0" xfId="0" applyFont="1" applyBorder="1" applyAlignment="1">
      <alignment horizontal="center" wrapText="1"/>
    </xf>
    <xf numFmtId="0" fontId="10" fillId="0" borderId="2" xfId="0" applyFont="1" applyBorder="1" applyAlignment="1">
      <alignment horizontal="center" wrapText="1"/>
    </xf>
    <xf numFmtId="0" fontId="9" fillId="6" borderId="1" xfId="0" applyFont="1" applyFill="1" applyBorder="1" applyAlignment="1">
      <alignment horizontal="center" vertical="top" wrapText="1"/>
    </xf>
    <xf numFmtId="0" fontId="9" fillId="6" borderId="0" xfId="0" applyFont="1" applyFill="1" applyBorder="1" applyAlignment="1">
      <alignment horizontal="center" vertical="top" wrapText="1"/>
    </xf>
    <xf numFmtId="0" fontId="9" fillId="6" borderId="2" xfId="0" applyFont="1" applyFill="1" applyBorder="1" applyAlignment="1">
      <alignment horizontal="center" vertical="top" wrapText="1"/>
    </xf>
    <xf numFmtId="0" fontId="6" fillId="7" borderId="11" xfId="0" applyFont="1" applyFill="1" applyBorder="1" applyAlignment="1" applyProtection="1">
      <alignment horizontal="justify" vertical="center" wrapText="1"/>
      <protection locked="0"/>
    </xf>
    <xf numFmtId="0" fontId="6" fillId="7" borderId="31" xfId="0" applyFont="1" applyFill="1" applyBorder="1" applyAlignment="1" applyProtection="1">
      <alignment horizontal="justify" vertical="center" wrapText="1"/>
      <protection locked="0"/>
    </xf>
    <xf numFmtId="0" fontId="6" fillId="7" borderId="43" xfId="0" applyFont="1" applyFill="1" applyBorder="1" applyAlignment="1" applyProtection="1">
      <alignment horizontal="justify" vertical="center" wrapText="1"/>
      <protection locked="0"/>
    </xf>
    <xf numFmtId="0" fontId="6" fillId="0" borderId="29" xfId="0" applyFont="1" applyFill="1" applyBorder="1" applyAlignment="1" applyProtection="1">
      <alignment horizontal="justify" vertical="center" wrapText="1"/>
      <protection locked="0"/>
    </xf>
    <xf numFmtId="0" fontId="6" fillId="0" borderId="12" xfId="0" applyFont="1" applyFill="1" applyBorder="1" applyAlignment="1" applyProtection="1">
      <alignment horizontal="justify" vertical="center" wrapText="1"/>
      <protection locked="0"/>
    </xf>
    <xf numFmtId="0" fontId="6" fillId="0" borderId="96" xfId="0" applyFont="1" applyFill="1" applyBorder="1" applyAlignment="1" applyProtection="1">
      <alignment horizontal="justify" vertical="center" wrapText="1"/>
      <protection locked="0"/>
    </xf>
    <xf numFmtId="3" fontId="7" fillId="7" borderId="76" xfId="0" applyNumberFormat="1" applyFont="1" applyFill="1" applyBorder="1" applyAlignment="1" applyProtection="1">
      <alignment horizontal="center" vertical="center" wrapText="1"/>
      <protection locked="0"/>
    </xf>
    <xf numFmtId="3" fontId="7" fillId="7" borderId="12" xfId="0" applyNumberFormat="1" applyFont="1" applyFill="1" applyBorder="1" applyAlignment="1" applyProtection="1">
      <alignment horizontal="center" vertical="center" wrapText="1"/>
      <protection locked="0"/>
    </xf>
    <xf numFmtId="3" fontId="7" fillId="7" borderId="96" xfId="0" applyNumberFormat="1" applyFont="1" applyFill="1" applyBorder="1" applyAlignment="1" applyProtection="1">
      <alignment horizontal="center" vertical="center" wrapText="1"/>
      <protection locked="0"/>
    </xf>
    <xf numFmtId="0" fontId="8" fillId="7" borderId="57" xfId="0" applyFont="1" applyFill="1" applyBorder="1" applyAlignment="1" applyProtection="1">
      <alignment horizontal="justify" vertical="center" wrapText="1"/>
      <protection locked="0"/>
    </xf>
    <xf numFmtId="0" fontId="6" fillId="7" borderId="6" xfId="0" applyFont="1" applyFill="1" applyBorder="1" applyAlignment="1" applyProtection="1">
      <alignment horizontal="justify" vertical="center" wrapText="1"/>
      <protection locked="0"/>
    </xf>
    <xf numFmtId="0" fontId="6" fillId="7" borderId="7" xfId="0" applyFont="1" applyFill="1" applyBorder="1" applyAlignment="1" applyProtection="1">
      <alignment horizontal="justify" vertical="center" wrapText="1"/>
      <protection locked="0"/>
    </xf>
    <xf numFmtId="0" fontId="6" fillId="7" borderId="8" xfId="0" applyFont="1" applyFill="1" applyBorder="1" applyAlignment="1" applyProtection="1">
      <alignment horizontal="justify" vertical="center" wrapText="1"/>
      <protection locked="0"/>
    </xf>
    <xf numFmtId="0" fontId="6" fillId="7" borderId="29" xfId="0" applyFont="1" applyFill="1" applyBorder="1" applyAlignment="1" applyProtection="1">
      <alignment horizontal="center" vertical="center" wrapText="1"/>
      <protection locked="0"/>
    </xf>
    <xf numFmtId="0" fontId="6" fillId="7" borderId="12" xfId="0" applyFont="1" applyFill="1" applyBorder="1" applyAlignment="1" applyProtection="1">
      <alignment horizontal="center" vertical="center" wrapText="1"/>
      <protection locked="0"/>
    </xf>
    <xf numFmtId="0" fontId="6" fillId="7" borderId="13" xfId="0" applyFont="1" applyFill="1" applyBorder="1" applyAlignment="1" applyProtection="1">
      <alignment horizontal="center" vertical="center" wrapText="1"/>
      <protection locked="0"/>
    </xf>
    <xf numFmtId="0" fontId="6" fillId="7" borderId="1" xfId="0" applyFont="1" applyFill="1" applyBorder="1" applyAlignment="1" applyProtection="1">
      <alignment horizontal="center" vertical="center" wrapText="1"/>
      <protection locked="0"/>
    </xf>
    <xf numFmtId="0" fontId="6" fillId="7" borderId="0" xfId="0" applyFont="1" applyFill="1" applyBorder="1" applyAlignment="1" applyProtection="1">
      <alignment horizontal="center" vertical="center" wrapText="1"/>
      <protection locked="0"/>
    </xf>
    <xf numFmtId="0" fontId="6" fillId="7" borderId="65" xfId="0" applyFont="1" applyFill="1" applyBorder="1" applyAlignment="1" applyProtection="1">
      <alignment horizontal="center" vertical="center" wrapText="1"/>
      <protection locked="0"/>
    </xf>
    <xf numFmtId="0" fontId="6" fillId="7" borderId="14" xfId="0" applyFont="1" applyFill="1" applyBorder="1" applyAlignment="1" applyProtection="1">
      <alignment horizontal="center" vertical="center" wrapText="1"/>
      <protection locked="0"/>
    </xf>
    <xf numFmtId="0" fontId="4" fillId="0" borderId="11" xfId="3" applyFont="1" applyBorder="1" applyAlignment="1">
      <alignment horizontal="justify" vertical="center" wrapText="1"/>
    </xf>
    <xf numFmtId="0" fontId="4" fillId="0" borderId="31" xfId="3" applyFont="1" applyBorder="1" applyAlignment="1">
      <alignment horizontal="justify" vertical="center" wrapText="1"/>
    </xf>
    <xf numFmtId="0" fontId="4" fillId="0" borderId="43" xfId="3" applyFont="1" applyBorder="1" applyAlignment="1">
      <alignment horizontal="justify" vertical="center" wrapText="1"/>
    </xf>
    <xf numFmtId="0" fontId="23" fillId="0" borderId="11" xfId="3" applyFont="1" applyBorder="1" applyAlignment="1">
      <alignment horizontal="left" vertical="center" wrapText="1"/>
    </xf>
    <xf numFmtId="0" fontId="23" fillId="0" borderId="31" xfId="3" applyFont="1" applyBorder="1" applyAlignment="1">
      <alignment horizontal="left" vertical="center" wrapText="1"/>
    </xf>
    <xf numFmtId="0" fontId="23" fillId="0" borderId="43" xfId="3" applyFont="1" applyBorder="1" applyAlignment="1">
      <alignment horizontal="left" vertical="center" wrapText="1"/>
    </xf>
    <xf numFmtId="0" fontId="11" fillId="0" borderId="75" xfId="3" applyFont="1" applyFill="1" applyBorder="1" applyAlignment="1">
      <alignment horizontal="justify" vertical="center" wrapText="1"/>
    </xf>
    <xf numFmtId="0" fontId="11" fillId="0" borderId="10" xfId="3" applyFont="1" applyFill="1" applyBorder="1" applyAlignment="1">
      <alignment horizontal="justify" vertical="center" wrapText="1"/>
    </xf>
    <xf numFmtId="0" fontId="11" fillId="0" borderId="48" xfId="3" applyFont="1" applyFill="1" applyBorder="1" applyAlignment="1">
      <alignment horizontal="justify" vertical="center" wrapText="1"/>
    </xf>
    <xf numFmtId="0" fontId="11" fillId="17" borderId="75" xfId="0" applyFont="1" applyFill="1" applyBorder="1" applyAlignment="1">
      <alignment horizontal="center" vertical="center" wrapText="1"/>
    </xf>
    <xf numFmtId="0" fontId="11" fillId="17" borderId="93" xfId="0" applyFont="1" applyFill="1" applyBorder="1" applyAlignment="1">
      <alignment horizontal="center" vertical="center" wrapText="1"/>
    </xf>
    <xf numFmtId="0" fontId="16" fillId="0" borderId="39" xfId="3" applyFont="1" applyBorder="1" applyAlignment="1">
      <alignment horizontal="left" vertical="center" wrapText="1"/>
    </xf>
    <xf numFmtId="0" fontId="16" fillId="0" borderId="130" xfId="3" applyFont="1" applyBorder="1" applyAlignment="1">
      <alignment horizontal="left" vertical="center" wrapText="1"/>
    </xf>
    <xf numFmtId="0" fontId="14" fillId="11" borderId="54" xfId="0" applyFont="1" applyFill="1" applyBorder="1" applyAlignment="1">
      <alignment horizontal="center" vertical="center" wrapText="1"/>
    </xf>
    <xf numFmtId="0" fontId="14" fillId="11" borderId="94" xfId="0" applyFont="1" applyFill="1" applyBorder="1" applyAlignment="1">
      <alignment horizontal="center" vertical="center" wrapText="1"/>
    </xf>
    <xf numFmtId="0" fontId="14" fillId="11" borderId="3" xfId="0" applyFont="1" applyFill="1" applyBorder="1" applyAlignment="1">
      <alignment horizontal="center" vertical="center" wrapText="1"/>
    </xf>
    <xf numFmtId="0" fontId="14" fillId="11" borderId="95" xfId="0" applyFont="1" applyFill="1" applyBorder="1" applyAlignment="1">
      <alignment horizontal="center" vertical="center" wrapText="1"/>
    </xf>
    <xf numFmtId="0" fontId="29" fillId="10" borderId="75" xfId="3" applyFont="1" applyFill="1" applyBorder="1" applyAlignment="1">
      <alignment horizontal="center" vertical="center"/>
    </xf>
    <xf numFmtId="0" fontId="29" fillId="10" borderId="10" xfId="3" applyFont="1" applyFill="1" applyBorder="1" applyAlignment="1">
      <alignment horizontal="center" vertical="center"/>
    </xf>
    <xf numFmtId="0" fontId="29" fillId="10" borderId="48" xfId="3" applyFont="1" applyFill="1" applyBorder="1" applyAlignment="1">
      <alignment horizontal="center" vertical="center"/>
    </xf>
    <xf numFmtId="0" fontId="16" fillId="0" borderId="116" xfId="3" applyFont="1" applyBorder="1" applyAlignment="1">
      <alignment horizontal="left" vertical="center" wrapText="1"/>
    </xf>
    <xf numFmtId="0" fontId="16" fillId="0" borderId="119" xfId="3" applyFont="1" applyBorder="1" applyAlignment="1">
      <alignment horizontal="left" vertical="center" wrapText="1"/>
    </xf>
    <xf numFmtId="0" fontId="4" fillId="11" borderId="68" xfId="0" applyFont="1" applyFill="1" applyBorder="1" applyAlignment="1">
      <alignment horizontal="center" vertical="center" wrapText="1"/>
    </xf>
    <xf numFmtId="0" fontId="4" fillId="11" borderId="107" xfId="0" applyFont="1" applyFill="1" applyBorder="1" applyAlignment="1">
      <alignment horizontal="center" vertical="center" wrapText="1"/>
    </xf>
    <xf numFmtId="0" fontId="16" fillId="0" borderId="14" xfId="3" applyFont="1" applyBorder="1" applyAlignment="1">
      <alignment horizontal="left" vertical="center" wrapText="1"/>
    </xf>
    <xf numFmtId="0" fontId="16" fillId="0" borderId="44" xfId="3" applyFont="1" applyBorder="1" applyAlignment="1">
      <alignment horizontal="left" vertical="center" wrapText="1"/>
    </xf>
    <xf numFmtId="0" fontId="16" fillId="0" borderId="86" xfId="3" applyFont="1" applyBorder="1" applyAlignment="1">
      <alignment horizontal="left" vertical="center" wrapText="1"/>
    </xf>
    <xf numFmtId="0" fontId="11" fillId="0" borderId="143" xfId="0" applyFont="1" applyBorder="1" applyAlignment="1">
      <alignment horizontal="left" vertical="center" wrapText="1"/>
    </xf>
    <xf numFmtId="0" fontId="11" fillId="0" borderId="25" xfId="0" applyFont="1" applyBorder="1" applyAlignment="1">
      <alignment horizontal="left" vertical="center" wrapText="1"/>
    </xf>
    <xf numFmtId="0" fontId="12" fillId="21" borderId="156" xfId="0" applyFont="1" applyFill="1" applyBorder="1" applyAlignment="1">
      <alignment horizontal="center" vertical="center" wrapText="1"/>
    </xf>
    <xf numFmtId="0" fontId="12" fillId="21" borderId="163" xfId="0" applyFont="1" applyFill="1" applyBorder="1" applyAlignment="1">
      <alignment horizontal="center" vertical="center" wrapText="1"/>
    </xf>
    <xf numFmtId="0" fontId="12" fillId="21" borderId="164" xfId="0" applyFont="1" applyFill="1" applyBorder="1" applyAlignment="1">
      <alignment horizontal="center" vertical="center" wrapText="1"/>
    </xf>
    <xf numFmtId="0" fontId="16" fillId="17" borderId="74" xfId="3" applyFont="1" applyFill="1" applyBorder="1" applyAlignment="1">
      <alignment horizontal="center" wrapText="1"/>
    </xf>
    <xf numFmtId="0" fontId="16" fillId="17" borderId="61" xfId="3" applyFont="1" applyFill="1" applyBorder="1" applyAlignment="1">
      <alignment horizontal="center" wrapText="1"/>
    </xf>
    <xf numFmtId="0" fontId="29" fillId="12" borderId="75" xfId="1" applyFont="1" applyFill="1" applyBorder="1" applyAlignment="1">
      <alignment horizontal="center" vertical="center"/>
    </xf>
    <xf numFmtId="0" fontId="29" fillId="12" borderId="10" xfId="1" applyFont="1" applyFill="1" applyBorder="1" applyAlignment="1">
      <alignment horizontal="center" vertical="center"/>
    </xf>
    <xf numFmtId="0" fontId="29" fillId="12" borderId="48" xfId="1" applyFont="1" applyFill="1" applyBorder="1" applyAlignment="1">
      <alignment horizontal="center" vertical="center"/>
    </xf>
    <xf numFmtId="0" fontId="12" fillId="20" borderId="11" xfId="0" applyFont="1" applyFill="1" applyBorder="1" applyAlignment="1">
      <alignment horizontal="left" vertical="center" wrapText="1"/>
    </xf>
    <xf numFmtId="0" fontId="12" fillId="20" borderId="31" xfId="0" applyFont="1" applyFill="1" applyBorder="1" applyAlignment="1">
      <alignment horizontal="left" vertical="center" wrapText="1"/>
    </xf>
    <xf numFmtId="0" fontId="12" fillId="20" borderId="43" xfId="0" applyFont="1" applyFill="1" applyBorder="1" applyAlignment="1">
      <alignment horizontal="left" vertical="center" wrapText="1"/>
    </xf>
    <xf numFmtId="0" fontId="12" fillId="20" borderId="75" xfId="0" applyFont="1" applyFill="1" applyBorder="1" applyAlignment="1">
      <alignment horizontal="left" vertical="center" wrapText="1"/>
    </xf>
    <xf numFmtId="0" fontId="12" fillId="20" borderId="10" xfId="0" applyFont="1" applyFill="1" applyBorder="1" applyAlignment="1">
      <alignment horizontal="left" vertical="center" wrapText="1"/>
    </xf>
    <xf numFmtId="0" fontId="12" fillId="20" borderId="48" xfId="0" applyFont="1" applyFill="1" applyBorder="1" applyAlignment="1">
      <alignment horizontal="left" vertical="center" wrapText="1"/>
    </xf>
    <xf numFmtId="0" fontId="11" fillId="17" borderId="11" xfId="0" applyFont="1" applyFill="1" applyBorder="1" applyAlignment="1">
      <alignment horizontal="center" vertical="center" wrapText="1"/>
    </xf>
    <xf numFmtId="0" fontId="11" fillId="17" borderId="32" xfId="0" applyFont="1" applyFill="1" applyBorder="1" applyAlignment="1">
      <alignment horizontal="center" vertical="center" wrapText="1"/>
    </xf>
    <xf numFmtId="0" fontId="11" fillId="17" borderId="58" xfId="0" applyFont="1" applyFill="1" applyBorder="1" applyAlignment="1">
      <alignment horizontal="center" vertical="center" wrapText="1"/>
    </xf>
    <xf numFmtId="0" fontId="11" fillId="17" borderId="107" xfId="0" applyFont="1" applyFill="1" applyBorder="1" applyAlignment="1">
      <alignment horizontal="center" vertical="center" wrapText="1"/>
    </xf>
    <xf numFmtId="0" fontId="12" fillId="20" borderId="38" xfId="0" applyFont="1" applyFill="1" applyBorder="1" applyAlignment="1">
      <alignment horizontal="left" vertical="center" wrapText="1"/>
    </xf>
    <xf numFmtId="0" fontId="12" fillId="11" borderId="58" xfId="3" applyFont="1" applyFill="1" applyBorder="1" applyAlignment="1">
      <alignment horizontal="center" vertical="center"/>
    </xf>
    <xf numFmtId="0" fontId="12" fillId="11" borderId="9" xfId="3" applyFont="1" applyFill="1" applyBorder="1" applyAlignment="1">
      <alignment horizontal="center" vertical="center"/>
    </xf>
    <xf numFmtId="0" fontId="12" fillId="11" borderId="107" xfId="3" applyFont="1" applyFill="1" applyBorder="1" applyAlignment="1">
      <alignment horizontal="center" vertical="center"/>
    </xf>
    <xf numFmtId="0" fontId="29" fillId="10" borderId="58" xfId="3" applyFont="1" applyFill="1" applyBorder="1" applyAlignment="1">
      <alignment horizontal="center" vertical="center"/>
    </xf>
    <xf numFmtId="0" fontId="29" fillId="10" borderId="9" xfId="3" applyFont="1" applyFill="1" applyBorder="1" applyAlignment="1">
      <alignment horizontal="center" vertical="center"/>
    </xf>
    <xf numFmtId="0" fontId="29" fillId="10" borderId="22" xfId="3" applyFont="1" applyFill="1" applyBorder="1" applyAlignment="1">
      <alignment horizontal="center" vertical="center"/>
    </xf>
    <xf numFmtId="0" fontId="12" fillId="0" borderId="54" xfId="0" applyFont="1" applyFill="1" applyBorder="1" applyAlignment="1">
      <alignment horizontal="center" vertical="center" wrapText="1"/>
    </xf>
    <xf numFmtId="0" fontId="12" fillId="0" borderId="33"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2" fillId="0" borderId="0" xfId="0" applyFont="1" applyFill="1" applyBorder="1" applyAlignment="1">
      <alignment horizontal="center" vertical="center" wrapText="1"/>
    </xf>
    <xf numFmtId="0" fontId="12" fillId="0" borderId="3" xfId="0" applyFont="1" applyFill="1" applyBorder="1" applyAlignment="1">
      <alignment horizontal="center" vertical="center" wrapText="1"/>
    </xf>
    <xf numFmtId="0" fontId="12" fillId="0" borderId="4" xfId="0" applyFont="1" applyFill="1" applyBorder="1" applyAlignment="1">
      <alignment horizontal="center" vertical="center" wrapText="1"/>
    </xf>
    <xf numFmtId="0" fontId="14" fillId="0" borderId="54" xfId="3" applyFont="1" applyBorder="1" applyAlignment="1">
      <alignment horizontal="center" vertical="center" wrapText="1"/>
    </xf>
    <xf numFmtId="0" fontId="14" fillId="0" borderId="33" xfId="3" applyFont="1" applyBorder="1" applyAlignment="1">
      <alignment horizontal="center" vertical="center" wrapText="1"/>
    </xf>
    <xf numFmtId="0" fontId="14" fillId="0" borderId="1" xfId="3" applyFont="1" applyBorder="1" applyAlignment="1">
      <alignment horizontal="center" vertical="center" wrapText="1"/>
    </xf>
    <xf numFmtId="0" fontId="14" fillId="0" borderId="0" xfId="3" applyFont="1" applyBorder="1" applyAlignment="1">
      <alignment horizontal="center" vertical="center" wrapText="1"/>
    </xf>
    <xf numFmtId="0" fontId="14" fillId="0" borderId="3" xfId="3" applyFont="1" applyBorder="1" applyAlignment="1">
      <alignment horizontal="center" vertical="center" wrapText="1"/>
    </xf>
    <xf numFmtId="0" fontId="14" fillId="0" borderId="4" xfId="3" applyFont="1" applyBorder="1" applyAlignment="1">
      <alignment horizontal="center" vertical="center" wrapText="1"/>
    </xf>
    <xf numFmtId="0" fontId="31" fillId="0" borderId="1" xfId="3" applyFont="1" applyBorder="1" applyAlignment="1">
      <alignment horizontal="center"/>
    </xf>
    <xf numFmtId="0" fontId="31" fillId="0" borderId="0" xfId="3" applyFont="1" applyBorder="1" applyAlignment="1">
      <alignment horizontal="center"/>
    </xf>
    <xf numFmtId="0" fontId="31" fillId="0" borderId="2" xfId="3" applyFont="1" applyBorder="1" applyAlignment="1">
      <alignment horizontal="center"/>
    </xf>
    <xf numFmtId="0" fontId="11" fillId="17" borderId="108" xfId="0" applyFont="1" applyFill="1" applyBorder="1" applyAlignment="1">
      <alignment horizontal="center" vertical="center" wrapText="1"/>
    </xf>
    <xf numFmtId="0" fontId="11" fillId="17" borderId="109" xfId="0" applyFont="1" applyFill="1" applyBorder="1" applyAlignment="1">
      <alignment horizontal="center" vertical="center" wrapText="1"/>
    </xf>
    <xf numFmtId="0" fontId="16" fillId="0" borderId="114" xfId="3" applyFont="1" applyBorder="1" applyAlignment="1">
      <alignment horizontal="left" vertical="center" wrapText="1"/>
    </xf>
    <xf numFmtId="0" fontId="16" fillId="0" borderId="42" xfId="3" applyFont="1" applyBorder="1" applyAlignment="1">
      <alignment horizontal="left" vertical="center" wrapText="1"/>
    </xf>
    <xf numFmtId="0" fontId="14" fillId="11" borderId="61" xfId="0" applyFont="1" applyFill="1" applyBorder="1" applyAlignment="1">
      <alignment horizontal="center" vertical="center" wrapText="1"/>
    </xf>
    <xf numFmtId="0" fontId="14" fillId="11" borderId="60" xfId="0" applyFont="1" applyFill="1" applyBorder="1" applyAlignment="1">
      <alignment horizontal="center" vertical="center" wrapText="1"/>
    </xf>
    <xf numFmtId="0" fontId="14" fillId="11" borderId="157" xfId="0" applyFont="1" applyFill="1" applyBorder="1" applyAlignment="1">
      <alignment horizontal="center" vertical="center" wrapText="1"/>
    </xf>
    <xf numFmtId="0" fontId="14" fillId="11" borderId="158" xfId="0" applyFont="1" applyFill="1" applyBorder="1" applyAlignment="1">
      <alignment horizontal="center" vertical="center" wrapText="1"/>
    </xf>
    <xf numFmtId="0" fontId="22" fillId="0" borderId="75" xfId="3" applyFont="1" applyBorder="1" applyAlignment="1">
      <alignment horizontal="center" vertical="center" wrapText="1"/>
    </xf>
    <xf numFmtId="0" fontId="22" fillId="0" borderId="10" xfId="3" applyFont="1" applyBorder="1" applyAlignment="1">
      <alignment horizontal="center" vertical="center" wrapText="1"/>
    </xf>
    <xf numFmtId="0" fontId="22" fillId="0" borderId="48" xfId="3" applyFont="1" applyBorder="1" applyAlignment="1">
      <alignment horizontal="center" vertical="center" wrapText="1"/>
    </xf>
    <xf numFmtId="0" fontId="16" fillId="0" borderId="136" xfId="3" applyFont="1" applyBorder="1" applyAlignment="1">
      <alignment horizontal="left" vertical="center" wrapText="1"/>
    </xf>
    <xf numFmtId="0" fontId="23" fillId="7" borderId="6" xfId="3" applyFont="1" applyFill="1" applyBorder="1" applyAlignment="1">
      <alignment horizontal="justify" vertical="center" wrapText="1"/>
    </xf>
    <xf numFmtId="0" fontId="23" fillId="7" borderId="7" xfId="3" applyFont="1" applyFill="1" applyBorder="1" applyAlignment="1">
      <alignment horizontal="justify" vertical="center" wrapText="1"/>
    </xf>
    <xf numFmtId="0" fontId="23" fillId="7" borderId="8" xfId="3" applyFont="1" applyFill="1" applyBorder="1" applyAlignment="1">
      <alignment horizontal="justify" vertical="center" wrapText="1"/>
    </xf>
    <xf numFmtId="0" fontId="30" fillId="0" borderId="1" xfId="3" applyFont="1" applyBorder="1" applyAlignment="1">
      <alignment horizontal="center"/>
    </xf>
    <xf numFmtId="0" fontId="30" fillId="0" borderId="0" xfId="3" applyFont="1" applyBorder="1" applyAlignment="1">
      <alignment horizontal="center"/>
    </xf>
    <xf numFmtId="0" fontId="30" fillId="0" borderId="2" xfId="3" applyFont="1" applyBorder="1" applyAlignment="1">
      <alignment horizontal="center"/>
    </xf>
    <xf numFmtId="0" fontId="11" fillId="0" borderId="75" xfId="0" applyFont="1" applyFill="1" applyBorder="1" applyAlignment="1">
      <alignment horizontal="justify" vertical="center" wrapText="1"/>
    </xf>
    <xf numFmtId="0" fontId="11" fillId="0" borderId="10" xfId="0" applyFont="1" applyFill="1" applyBorder="1" applyAlignment="1">
      <alignment horizontal="justify" vertical="center" wrapText="1"/>
    </xf>
    <xf numFmtId="0" fontId="11" fillId="0" borderId="48" xfId="0" applyFont="1" applyFill="1" applyBorder="1" applyAlignment="1">
      <alignment horizontal="justify" vertical="center" wrapText="1"/>
    </xf>
    <xf numFmtId="0" fontId="12" fillId="21" borderId="75" xfId="0" applyFont="1" applyFill="1" applyBorder="1" applyAlignment="1">
      <alignment horizontal="center" vertical="center" wrapText="1"/>
    </xf>
    <xf numFmtId="0" fontId="12" fillId="21" borderId="10" xfId="0" applyFont="1" applyFill="1" applyBorder="1" applyAlignment="1">
      <alignment horizontal="center" vertical="center" wrapText="1"/>
    </xf>
    <xf numFmtId="0" fontId="12" fillId="21" borderId="48" xfId="0" applyFont="1" applyFill="1" applyBorder="1" applyAlignment="1">
      <alignment horizontal="center" vertical="center" wrapText="1"/>
    </xf>
    <xf numFmtId="0" fontId="12" fillId="11" borderId="68" xfId="0" applyFont="1" applyFill="1" applyBorder="1" applyAlignment="1">
      <alignment horizontal="center" vertical="center" wrapText="1"/>
    </xf>
    <xf numFmtId="0" fontId="12" fillId="11" borderId="107" xfId="0" applyFont="1" applyFill="1" applyBorder="1" applyAlignment="1">
      <alignment horizontal="center" vertical="center" wrapText="1"/>
    </xf>
    <xf numFmtId="0" fontId="23" fillId="2" borderId="39" xfId="0" applyFont="1" applyFill="1" applyBorder="1" applyAlignment="1">
      <alignment horizontal="center" wrapText="1"/>
    </xf>
    <xf numFmtId="0" fontId="23" fillId="2" borderId="40" xfId="0" applyFont="1" applyFill="1" applyBorder="1" applyAlignment="1">
      <alignment horizontal="center" wrapText="1"/>
    </xf>
    <xf numFmtId="0" fontId="23" fillId="2" borderId="41" xfId="0" applyFont="1" applyFill="1" applyBorder="1" applyAlignment="1">
      <alignment horizontal="center" wrapText="1"/>
    </xf>
    <xf numFmtId="0" fontId="23" fillId="2" borderId="1" xfId="0" applyFont="1" applyFill="1" applyBorder="1" applyAlignment="1">
      <alignment horizontal="center" wrapText="1"/>
    </xf>
    <xf numFmtId="0" fontId="23" fillId="2" borderId="0" xfId="0" applyFont="1" applyFill="1" applyBorder="1" applyAlignment="1">
      <alignment horizontal="center" wrapText="1"/>
    </xf>
    <xf numFmtId="0" fontId="23" fillId="2" borderId="2" xfId="0" applyFont="1" applyFill="1" applyBorder="1" applyAlignment="1">
      <alignment horizontal="center" wrapText="1"/>
    </xf>
    <xf numFmtId="0" fontId="23" fillId="0" borderId="3" xfId="0" applyFont="1" applyBorder="1" applyAlignment="1">
      <alignment horizontal="center" wrapText="1"/>
    </xf>
    <xf numFmtId="0" fontId="23" fillId="0" borderId="4" xfId="0" applyFont="1" applyBorder="1" applyAlignment="1">
      <alignment horizontal="center" wrapText="1"/>
    </xf>
    <xf numFmtId="0" fontId="23" fillId="0" borderId="5" xfId="0" applyFont="1" applyBorder="1" applyAlignment="1">
      <alignment horizontal="center" wrapText="1"/>
    </xf>
    <xf numFmtId="0" fontId="28" fillId="8" borderId="75" xfId="0" applyFont="1" applyFill="1" applyBorder="1" applyAlignment="1">
      <alignment horizontal="center" vertical="center" wrapText="1"/>
    </xf>
    <xf numFmtId="0" fontId="28" fillId="8" borderId="10" xfId="0" applyFont="1" applyFill="1" applyBorder="1" applyAlignment="1">
      <alignment horizontal="center" vertical="center" wrapText="1"/>
    </xf>
    <xf numFmtId="0" fontId="28" fillId="8" borderId="48" xfId="0" applyFont="1" applyFill="1" applyBorder="1" applyAlignment="1">
      <alignment horizontal="center" vertical="center" wrapText="1"/>
    </xf>
    <xf numFmtId="0" fontId="23" fillId="8" borderId="75" xfId="0" applyFont="1" applyFill="1" applyBorder="1" applyAlignment="1">
      <alignment horizontal="center" vertical="center" wrapText="1"/>
    </xf>
    <xf numFmtId="0" fontId="23" fillId="8" borderId="10" xfId="0" applyFont="1" applyFill="1" applyBorder="1" applyAlignment="1">
      <alignment horizontal="center" vertical="center" wrapText="1"/>
    </xf>
    <xf numFmtId="0" fontId="23" fillId="8" borderId="48" xfId="0" applyFont="1" applyFill="1" applyBorder="1" applyAlignment="1">
      <alignment horizontal="center" vertical="center" wrapText="1"/>
    </xf>
    <xf numFmtId="0" fontId="12" fillId="0" borderId="6" xfId="0" applyFont="1" applyBorder="1" applyAlignment="1">
      <alignment horizontal="left" vertical="center" wrapText="1"/>
    </xf>
    <xf numFmtId="0" fontId="12" fillId="0" borderId="7" xfId="0" applyFont="1" applyBorder="1" applyAlignment="1">
      <alignment horizontal="left" vertical="center" wrapText="1"/>
    </xf>
    <xf numFmtId="0" fontId="12" fillId="0" borderId="8" xfId="0" applyFont="1" applyBorder="1" applyAlignment="1">
      <alignment horizontal="left" vertical="center" wrapText="1"/>
    </xf>
    <xf numFmtId="0" fontId="21" fillId="0" borderId="58" xfId="0" applyFont="1" applyBorder="1" applyAlignment="1">
      <alignment horizontal="left" vertical="center" wrapText="1"/>
    </xf>
    <xf numFmtId="0" fontId="21" fillId="0" borderId="9" xfId="0" applyFont="1" applyBorder="1" applyAlignment="1">
      <alignment horizontal="left" vertical="center" wrapText="1"/>
    </xf>
    <xf numFmtId="0" fontId="21" fillId="0" borderId="59" xfId="0" applyFont="1" applyBorder="1" applyAlignment="1">
      <alignment horizontal="left" vertical="center" wrapText="1"/>
    </xf>
    <xf numFmtId="0" fontId="29" fillId="9" borderId="54" xfId="0" applyFont="1" applyFill="1" applyBorder="1" applyAlignment="1">
      <alignment horizontal="center" vertical="center" wrapText="1"/>
    </xf>
    <xf numFmtId="0" fontId="29" fillId="9" borderId="33" xfId="0" applyFont="1" applyFill="1" applyBorder="1" applyAlignment="1">
      <alignment horizontal="center" vertical="center" wrapText="1"/>
    </xf>
    <xf numFmtId="0" fontId="29" fillId="9" borderId="49" xfId="0" applyFont="1" applyFill="1" applyBorder="1" applyAlignment="1">
      <alignment horizontal="center" vertical="center" wrapText="1"/>
    </xf>
    <xf numFmtId="0" fontId="12" fillId="20" borderId="6" xfId="0" applyFont="1" applyFill="1" applyBorder="1" applyAlignment="1">
      <alignment horizontal="left" vertical="center" wrapText="1"/>
    </xf>
    <xf numFmtId="0" fontId="12" fillId="20" borderId="7" xfId="0" applyFont="1" applyFill="1" applyBorder="1" applyAlignment="1">
      <alignment horizontal="left" vertical="center" wrapText="1"/>
    </xf>
    <xf numFmtId="0" fontId="12" fillId="20" borderId="8" xfId="0" applyFont="1" applyFill="1" applyBorder="1" applyAlignment="1">
      <alignment horizontal="left" vertical="center" wrapText="1"/>
    </xf>
    <xf numFmtId="0" fontId="14" fillId="0" borderId="75" xfId="3" applyFont="1" applyFill="1" applyBorder="1" applyAlignment="1">
      <alignment horizontal="center" vertical="center"/>
    </xf>
    <xf numFmtId="0" fontId="14" fillId="0" borderId="10" xfId="3" applyFont="1" applyFill="1" applyBorder="1" applyAlignment="1">
      <alignment horizontal="center" vertical="center"/>
    </xf>
    <xf numFmtId="0" fontId="14" fillId="11" borderId="68" xfId="0" applyFont="1" applyFill="1" applyBorder="1" applyAlignment="1">
      <alignment horizontal="center" vertical="center" wrapText="1"/>
    </xf>
    <xf numFmtId="0" fontId="14" fillId="11" borderId="107" xfId="0" applyFont="1" applyFill="1" applyBorder="1" applyAlignment="1">
      <alignment horizontal="center" vertical="center" wrapText="1"/>
    </xf>
    <xf numFmtId="0" fontId="14" fillId="0" borderId="75" xfId="3" applyFont="1" applyFill="1" applyBorder="1" applyAlignment="1">
      <alignment horizontal="center" vertical="center" wrapText="1"/>
    </xf>
    <xf numFmtId="0" fontId="14" fillId="0" borderId="10" xfId="3" applyFont="1" applyFill="1" applyBorder="1" applyAlignment="1">
      <alignment horizontal="center" vertical="center" wrapText="1"/>
    </xf>
    <xf numFmtId="0" fontId="29" fillId="10" borderId="60" xfId="3" applyFont="1" applyFill="1" applyBorder="1" applyAlignment="1">
      <alignment horizontal="center" vertical="center"/>
    </xf>
    <xf numFmtId="0" fontId="12" fillId="20" borderId="112" xfId="0" applyFont="1" applyFill="1" applyBorder="1" applyAlignment="1">
      <alignment horizontal="left" vertical="center" wrapText="1"/>
    </xf>
    <xf numFmtId="0" fontId="12" fillId="20" borderId="110" xfId="0" applyFont="1" applyFill="1" applyBorder="1" applyAlignment="1">
      <alignment horizontal="left" vertical="center" wrapText="1"/>
    </xf>
    <xf numFmtId="0" fontId="12" fillId="20" borderId="111" xfId="0" applyFont="1" applyFill="1" applyBorder="1" applyAlignment="1">
      <alignment horizontal="left" vertical="center" wrapText="1"/>
    </xf>
    <xf numFmtId="0" fontId="12" fillId="0" borderId="94" xfId="0" applyFont="1" applyFill="1" applyBorder="1" applyAlignment="1">
      <alignment horizontal="center" vertical="center" wrapText="1"/>
    </xf>
    <xf numFmtId="0" fontId="14" fillId="0" borderId="93" xfId="3" applyFont="1" applyFill="1" applyBorder="1" applyAlignment="1">
      <alignment horizontal="center" vertical="center" wrapText="1"/>
    </xf>
    <xf numFmtId="0" fontId="11" fillId="17" borderId="98" xfId="0" applyFont="1" applyFill="1" applyBorder="1" applyAlignment="1">
      <alignment horizontal="center" vertical="center" wrapText="1"/>
    </xf>
    <xf numFmtId="0" fontId="11" fillId="17" borderId="113" xfId="0" applyFont="1" applyFill="1" applyBorder="1" applyAlignment="1">
      <alignment horizontal="center" vertical="center" wrapText="1"/>
    </xf>
    <xf numFmtId="0" fontId="12" fillId="0" borderId="55" xfId="0" applyFont="1" applyFill="1" applyBorder="1" applyAlignment="1">
      <alignment horizontal="center" vertical="center" wrapText="1"/>
    </xf>
    <xf numFmtId="0" fontId="12" fillId="0" borderId="38" xfId="0" applyFont="1" applyFill="1" applyBorder="1" applyAlignment="1">
      <alignment horizontal="center" vertical="center" wrapText="1"/>
    </xf>
    <xf numFmtId="0" fontId="14" fillId="0" borderId="58" xfId="3" applyFont="1" applyBorder="1" applyAlignment="1">
      <alignment horizontal="center" vertical="center" wrapText="1"/>
    </xf>
    <xf numFmtId="0" fontId="14" fillId="0" borderId="9" xfId="3" applyFont="1" applyBorder="1" applyAlignment="1">
      <alignment horizontal="center" vertical="center" wrapText="1"/>
    </xf>
    <xf numFmtId="0" fontId="12" fillId="0" borderId="1" xfId="0" applyFont="1" applyBorder="1" applyAlignment="1">
      <alignment horizontal="center" vertical="center" wrapText="1"/>
    </xf>
    <xf numFmtId="0" fontId="12" fillId="0" borderId="0" xfId="0" applyFont="1" applyBorder="1" applyAlignment="1">
      <alignment horizontal="center" vertical="center" wrapText="1"/>
    </xf>
    <xf numFmtId="0" fontId="14" fillId="0" borderId="11" xfId="3" applyFont="1" applyBorder="1" applyAlignment="1">
      <alignment horizontal="center" vertical="center" wrapText="1"/>
    </xf>
    <xf numFmtId="0" fontId="14" fillId="0" borderId="32" xfId="3" applyFont="1" applyBorder="1" applyAlignment="1">
      <alignment horizontal="center" vertical="center" wrapText="1"/>
    </xf>
    <xf numFmtId="0" fontId="11" fillId="0" borderId="42" xfId="0" applyFont="1" applyBorder="1" applyAlignment="1">
      <alignment horizontal="left" vertical="center" wrapText="1"/>
    </xf>
    <xf numFmtId="0" fontId="11" fillId="0" borderId="119" xfId="0" applyFont="1" applyBorder="1" applyAlignment="1">
      <alignment horizontal="left" vertical="center" wrapText="1"/>
    </xf>
    <xf numFmtId="0" fontId="11" fillId="0" borderId="114" xfId="0" applyFont="1" applyBorder="1" applyAlignment="1">
      <alignment horizontal="left" vertical="center" wrapText="1"/>
    </xf>
    <xf numFmtId="0" fontId="11" fillId="0" borderId="136" xfId="0" applyFont="1" applyBorder="1" applyAlignment="1">
      <alignment horizontal="left" vertical="center" wrapText="1"/>
    </xf>
    <xf numFmtId="0" fontId="32" fillId="0" borderId="75" xfId="3" applyFont="1" applyBorder="1" applyAlignment="1">
      <alignment horizontal="justify" vertical="center" wrapText="1"/>
    </xf>
    <xf numFmtId="0" fontId="32" fillId="0" borderId="10" xfId="3" applyFont="1" applyBorder="1" applyAlignment="1">
      <alignment horizontal="justify" vertical="center" wrapText="1"/>
    </xf>
    <xf numFmtId="0" fontId="32" fillId="0" borderId="48" xfId="3" applyFont="1" applyBorder="1" applyAlignment="1">
      <alignment horizontal="justify" vertical="center" wrapText="1"/>
    </xf>
    <xf numFmtId="0" fontId="12" fillId="20" borderId="108" xfId="0" applyFont="1" applyFill="1" applyBorder="1" applyAlignment="1">
      <alignment horizontal="left" vertical="center" wrapText="1"/>
    </xf>
    <xf numFmtId="0" fontId="12" fillId="20" borderId="122" xfId="0" applyFont="1" applyFill="1" applyBorder="1" applyAlignment="1">
      <alignment horizontal="left" vertical="center" wrapText="1"/>
    </xf>
    <xf numFmtId="0" fontId="12" fillId="20" borderId="162" xfId="0" applyFont="1" applyFill="1" applyBorder="1" applyAlignment="1">
      <alignment horizontal="left" vertical="center" wrapText="1"/>
    </xf>
    <xf numFmtId="0" fontId="12" fillId="21" borderId="6" xfId="0" applyFont="1" applyFill="1" applyBorder="1" applyAlignment="1">
      <alignment horizontal="center" vertical="center" wrapText="1"/>
    </xf>
    <xf numFmtId="0" fontId="12" fillId="21" borderId="7" xfId="0" applyFont="1" applyFill="1" applyBorder="1" applyAlignment="1">
      <alignment horizontal="center" vertical="center" wrapText="1"/>
    </xf>
    <xf numFmtId="0" fontId="12" fillId="21" borderId="8" xfId="0" applyFont="1" applyFill="1" applyBorder="1" applyAlignment="1">
      <alignment horizontal="center" vertical="center" wrapText="1"/>
    </xf>
    <xf numFmtId="0" fontId="27" fillId="19" borderId="75" xfId="3" applyFont="1" applyFill="1" applyBorder="1" applyAlignment="1">
      <alignment horizontal="center" vertical="center"/>
    </xf>
    <xf numFmtId="0" fontId="27" fillId="19" borderId="93" xfId="3" applyFont="1" applyFill="1" applyBorder="1" applyAlignment="1">
      <alignment horizontal="center" vertical="center"/>
    </xf>
    <xf numFmtId="0" fontId="4" fillId="0" borderId="55" xfId="3" applyFont="1" applyFill="1" applyBorder="1" applyAlignment="1">
      <alignment horizontal="justify" vertical="center" wrapText="1"/>
    </xf>
    <xf numFmtId="0" fontId="32" fillId="0" borderId="38" xfId="3" applyFont="1" applyFill="1" applyBorder="1" applyAlignment="1">
      <alignment horizontal="justify" vertical="center" wrapText="1"/>
    </xf>
    <xf numFmtId="0" fontId="32" fillId="0" borderId="27" xfId="3" applyFont="1" applyFill="1" applyBorder="1" applyAlignment="1">
      <alignment horizontal="justify" vertical="center" wrapText="1"/>
    </xf>
    <xf numFmtId="0" fontId="12" fillId="20" borderId="55" xfId="0" applyFont="1" applyFill="1" applyBorder="1" applyAlignment="1">
      <alignment horizontal="left" vertical="center" wrapText="1"/>
    </xf>
    <xf numFmtId="0" fontId="12" fillId="20" borderId="27" xfId="0" applyFont="1" applyFill="1" applyBorder="1" applyAlignment="1">
      <alignment horizontal="left" vertical="center" wrapText="1"/>
    </xf>
    <xf numFmtId="0" fontId="16" fillId="17" borderId="108" xfId="3" applyFont="1" applyFill="1" applyBorder="1" applyAlignment="1">
      <alignment horizontal="center" vertical="center" wrapText="1"/>
    </xf>
    <xf numFmtId="0" fontId="16" fillId="17" borderId="109" xfId="3" applyFont="1" applyFill="1" applyBorder="1" applyAlignment="1">
      <alignment horizontal="center" vertical="center" wrapText="1"/>
    </xf>
    <xf numFmtId="0" fontId="27" fillId="19" borderId="3" xfId="3" applyFont="1" applyFill="1" applyBorder="1" applyAlignment="1">
      <alignment horizontal="center" vertical="center"/>
    </xf>
    <xf numFmtId="0" fontId="27" fillId="19" borderId="95" xfId="3" applyFont="1" applyFill="1" applyBorder="1" applyAlignment="1">
      <alignment horizontal="center" vertical="center"/>
    </xf>
  </cellXfs>
  <cellStyles count="4">
    <cellStyle name="Normal" xfId="0" builtinId="0"/>
    <cellStyle name="Normal 2" xfId="3" xr:uid="{BB8E9F22-9F10-4D9D-9B5C-941A6D48AFCA}"/>
    <cellStyle name="Normal 4" xfId="2" xr:uid="{026F969E-CCC2-424B-949C-6C67BB4C556C}"/>
    <cellStyle name="TableStyleLight1 2" xfId="1" xr:uid="{A70F7E09-7AE2-4943-AB8A-F65FFF210B72}"/>
  </cellStyles>
  <dxfs count="0"/>
  <tableStyles count="0" defaultTableStyle="TableStyleMedium2" defaultPivotStyle="PivotStyleLight16"/>
  <colors>
    <mruColors>
      <color rgb="FFFFCCFF"/>
      <color rgb="FFC4D79B"/>
      <color rgb="FF4F622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44178</xdr:colOff>
      <xdr:row>0</xdr:row>
      <xdr:rowOff>113981</xdr:rowOff>
    </xdr:from>
    <xdr:to>
      <xdr:col>11</xdr:col>
      <xdr:colOff>562436</xdr:colOff>
      <xdr:row>53</xdr:row>
      <xdr:rowOff>74221</xdr:rowOff>
    </xdr:to>
    <xdr:pic>
      <xdr:nvPicPr>
        <xdr:cNvPr id="3" name="Imagem 2">
          <a:extLst>
            <a:ext uri="{FF2B5EF4-FFF2-40B4-BE49-F238E27FC236}">
              <a16:creationId xmlns:a16="http://schemas.microsoft.com/office/drawing/2014/main" id="{DFD7CD1F-5DDA-49C0-93CD-3D04A8C2940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4178" y="113981"/>
          <a:ext cx="7185758" cy="979449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298450</xdr:colOff>
      <xdr:row>0</xdr:row>
      <xdr:rowOff>103187</xdr:rowOff>
    </xdr:from>
    <xdr:to>
      <xdr:col>11</xdr:col>
      <xdr:colOff>175392</xdr:colOff>
      <xdr:row>2</xdr:row>
      <xdr:rowOff>212000</xdr:rowOff>
    </xdr:to>
    <xdr:pic>
      <xdr:nvPicPr>
        <xdr:cNvPr id="2" name="Imagem 1">
          <a:extLst>
            <a:ext uri="{FF2B5EF4-FFF2-40B4-BE49-F238E27FC236}">
              <a16:creationId xmlns:a16="http://schemas.microsoft.com/office/drawing/2014/main" id="{0281469C-0E5B-46B2-8E13-9C06EE44D86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061200" y="103187"/>
          <a:ext cx="638942" cy="727938"/>
        </a:xfrm>
        <a:prstGeom prst="rect">
          <a:avLst/>
        </a:prstGeom>
      </xdr:spPr>
    </xdr:pic>
    <xdr:clientData/>
  </xdr:twoCellAnchor>
  <xdr:twoCellAnchor editAs="oneCell">
    <xdr:from>
      <xdr:col>0</xdr:col>
      <xdr:colOff>227014</xdr:colOff>
      <xdr:row>0</xdr:row>
      <xdr:rowOff>59532</xdr:rowOff>
    </xdr:from>
    <xdr:to>
      <xdr:col>2</xdr:col>
      <xdr:colOff>154644</xdr:colOff>
      <xdr:row>2</xdr:row>
      <xdr:rowOff>220204</xdr:rowOff>
    </xdr:to>
    <xdr:pic>
      <xdr:nvPicPr>
        <xdr:cNvPr id="3" name="Imagem 2">
          <a:extLst>
            <a:ext uri="{FF2B5EF4-FFF2-40B4-BE49-F238E27FC236}">
              <a16:creationId xmlns:a16="http://schemas.microsoft.com/office/drawing/2014/main" id="{5B1A834B-B529-4CBB-98E2-EAF3942CECB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bwMode="auto">
        <a:xfrm>
          <a:off x="227014" y="59532"/>
          <a:ext cx="1153974" cy="779797"/>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152742</xdr:colOff>
      <xdr:row>0</xdr:row>
      <xdr:rowOff>85725</xdr:rowOff>
    </xdr:from>
    <xdr:to>
      <xdr:col>1</xdr:col>
      <xdr:colOff>95251</xdr:colOff>
      <xdr:row>2</xdr:row>
      <xdr:rowOff>231321</xdr:rowOff>
    </xdr:to>
    <xdr:pic>
      <xdr:nvPicPr>
        <xdr:cNvPr id="2" name="Imagem 1">
          <a:extLst>
            <a:ext uri="{FF2B5EF4-FFF2-40B4-BE49-F238E27FC236}">
              <a16:creationId xmlns:a16="http://schemas.microsoft.com/office/drawing/2014/main" id="{E594736E-7255-4388-9C5C-3F57D5DEE52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52742" y="85725"/>
          <a:ext cx="976652" cy="771525"/>
        </a:xfrm>
        <a:prstGeom prst="rect">
          <a:avLst/>
        </a:prstGeom>
        <a:noFill/>
        <a:ln>
          <a:noFill/>
        </a:ln>
      </xdr:spPr>
    </xdr:pic>
    <xdr:clientData/>
  </xdr:twoCellAnchor>
  <xdr:twoCellAnchor editAs="oneCell">
    <xdr:from>
      <xdr:col>11</xdr:col>
      <xdr:colOff>163907</xdr:colOff>
      <xdr:row>0</xdr:row>
      <xdr:rowOff>67015</xdr:rowOff>
    </xdr:from>
    <xdr:to>
      <xdr:col>11</xdr:col>
      <xdr:colOff>867317</xdr:colOff>
      <xdr:row>2</xdr:row>
      <xdr:rowOff>244928</xdr:rowOff>
    </xdr:to>
    <xdr:pic>
      <xdr:nvPicPr>
        <xdr:cNvPr id="3" name="Imagem 2">
          <a:extLst>
            <a:ext uri="{FF2B5EF4-FFF2-40B4-BE49-F238E27FC236}">
              <a16:creationId xmlns:a16="http://schemas.microsoft.com/office/drawing/2014/main" id="{B54754D8-10A1-4E4C-AEAB-673D0B9AD24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280943" y="67015"/>
          <a:ext cx="703410" cy="803842"/>
        </a:xfrm>
        <a:prstGeom prst="rect">
          <a:avLst/>
        </a:prstGeom>
      </xdr:spPr>
    </xdr:pic>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943681-3351-4959-ADE7-07A53BE1B985}">
  <sheetPr>
    <pageSetUpPr fitToPage="1"/>
  </sheetPr>
  <dimension ref="A1"/>
  <sheetViews>
    <sheetView view="pageBreakPreview" topLeftCell="A31" zoomScale="70" zoomScaleNormal="70" zoomScaleSheetLayoutView="70" zoomScalePageLayoutView="60" workbookViewId="0">
      <selection activeCell="O44" sqref="O44"/>
    </sheetView>
  </sheetViews>
  <sheetFormatPr defaultRowHeight="15" x14ac:dyDescent="0.25"/>
  <sheetData/>
  <printOptions horizontalCentered="1" verticalCentered="1"/>
  <pageMargins left="0" right="0" top="0" bottom="0" header="0" footer="0"/>
  <pageSetup paperSize="9" scale="91"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2B9EE5-55BF-4AA0-84E4-D730E7A99914}">
  <dimension ref="A1:M36"/>
  <sheetViews>
    <sheetView view="pageBreakPreview" topLeftCell="A28" zoomScaleNormal="100" zoomScaleSheetLayoutView="100" zoomScalePageLayoutView="80" workbookViewId="0">
      <selection activeCell="Q31" sqref="Q31"/>
    </sheetView>
  </sheetViews>
  <sheetFormatPr defaultRowHeight="15" x14ac:dyDescent="0.25"/>
  <cols>
    <col min="1" max="1" width="7.5703125" style="1" customWidth="1"/>
    <col min="2" max="2" width="10.140625" style="1" customWidth="1"/>
    <col min="3" max="3" width="6.28515625" style="1" customWidth="1"/>
    <col min="4" max="4" width="4" style="1" customWidth="1"/>
    <col min="5" max="5" width="2.5703125" style="1" customWidth="1"/>
    <col min="6" max="6" width="8.7109375" style="1" customWidth="1"/>
    <col min="7" max="7" width="8.85546875" style="1" customWidth="1"/>
    <col min="8" max="8" width="11.7109375" style="1" customWidth="1"/>
    <col min="9" max="9" width="28.28515625" style="1" customWidth="1"/>
    <col min="10" max="10" width="16.42578125" style="1" customWidth="1"/>
    <col min="11" max="11" width="11.42578125" style="1" customWidth="1"/>
    <col min="12" max="12" width="4.5703125" style="1" customWidth="1"/>
    <col min="13" max="16384" width="9.140625" style="1"/>
  </cols>
  <sheetData>
    <row r="1" spans="1:12" ht="24.75" customHeight="1" x14ac:dyDescent="0.25">
      <c r="A1" s="467" t="s">
        <v>0</v>
      </c>
      <c r="B1" s="468"/>
      <c r="C1" s="468"/>
      <c r="D1" s="468"/>
      <c r="E1" s="468"/>
      <c r="F1" s="468"/>
      <c r="G1" s="468"/>
      <c r="H1" s="468"/>
      <c r="I1" s="468"/>
      <c r="J1" s="468"/>
      <c r="K1" s="468"/>
      <c r="L1" s="469"/>
    </row>
    <row r="2" spans="1:12" ht="24.75" customHeight="1" x14ac:dyDescent="0.25">
      <c r="A2" s="470" t="s">
        <v>27</v>
      </c>
      <c r="B2" s="471"/>
      <c r="C2" s="471"/>
      <c r="D2" s="471"/>
      <c r="E2" s="471"/>
      <c r="F2" s="471"/>
      <c r="G2" s="471"/>
      <c r="H2" s="471"/>
      <c r="I2" s="471"/>
      <c r="J2" s="471"/>
      <c r="K2" s="471"/>
      <c r="L2" s="472"/>
    </row>
    <row r="3" spans="1:12" ht="24.75" customHeight="1" thickBot="1" x14ac:dyDescent="0.3">
      <c r="A3" s="473" t="s">
        <v>8</v>
      </c>
      <c r="B3" s="474"/>
      <c r="C3" s="474"/>
      <c r="D3" s="474"/>
      <c r="E3" s="474"/>
      <c r="F3" s="474"/>
      <c r="G3" s="474"/>
      <c r="H3" s="474"/>
      <c r="I3" s="474"/>
      <c r="J3" s="474"/>
      <c r="K3" s="474"/>
      <c r="L3" s="475"/>
    </row>
    <row r="4" spans="1:12" ht="21.75" customHeight="1" thickTop="1" thickBot="1" x14ac:dyDescent="0.3">
      <c r="A4" s="476" t="s">
        <v>188</v>
      </c>
      <c r="B4" s="477"/>
      <c r="C4" s="477"/>
      <c r="D4" s="477"/>
      <c r="E4" s="477"/>
      <c r="F4" s="477"/>
      <c r="G4" s="477"/>
      <c r="H4" s="477"/>
      <c r="I4" s="477"/>
      <c r="J4" s="477"/>
      <c r="K4" s="477"/>
      <c r="L4" s="478"/>
    </row>
    <row r="5" spans="1:12" ht="21.75" customHeight="1" thickTop="1" thickBot="1" x14ac:dyDescent="0.3">
      <c r="A5" s="482" t="s">
        <v>667</v>
      </c>
      <c r="B5" s="483"/>
      <c r="C5" s="483"/>
      <c r="D5" s="483"/>
      <c r="E5" s="483"/>
      <c r="F5" s="483"/>
      <c r="G5" s="483"/>
      <c r="H5" s="483"/>
      <c r="I5" s="483"/>
      <c r="J5" s="483"/>
      <c r="K5" s="483"/>
      <c r="L5" s="484"/>
    </row>
    <row r="6" spans="1:12" ht="20.100000000000001" customHeight="1" thickTop="1" thickBot="1" x14ac:dyDescent="0.3">
      <c r="A6" s="479" t="s">
        <v>30</v>
      </c>
      <c r="B6" s="480"/>
      <c r="C6" s="480"/>
      <c r="D6" s="480"/>
      <c r="E6" s="480"/>
      <c r="F6" s="480"/>
      <c r="G6" s="480"/>
      <c r="H6" s="480"/>
      <c r="I6" s="480"/>
      <c r="J6" s="480"/>
      <c r="K6" s="480"/>
      <c r="L6" s="481"/>
    </row>
    <row r="7" spans="1:12" ht="18" customHeight="1" thickTop="1" x14ac:dyDescent="0.25">
      <c r="A7" s="445" t="s">
        <v>18</v>
      </c>
      <c r="B7" s="446"/>
      <c r="C7" s="446"/>
      <c r="D7" s="446"/>
      <c r="E7" s="447"/>
      <c r="F7" s="463" t="s">
        <v>16</v>
      </c>
      <c r="G7" s="446"/>
      <c r="H7" s="446"/>
      <c r="I7" s="447"/>
      <c r="J7" s="458" t="s">
        <v>19</v>
      </c>
      <c r="K7" s="458"/>
      <c r="L7" s="459"/>
    </row>
    <row r="8" spans="1:12" ht="17.100000000000001" customHeight="1" x14ac:dyDescent="0.25">
      <c r="A8" s="448"/>
      <c r="B8" s="449"/>
      <c r="C8" s="449"/>
      <c r="D8" s="449"/>
      <c r="E8" s="450"/>
      <c r="F8" s="464"/>
      <c r="G8" s="465"/>
      <c r="H8" s="465"/>
      <c r="I8" s="466"/>
      <c r="J8" s="460" t="s">
        <v>431</v>
      </c>
      <c r="K8" s="461"/>
      <c r="L8" s="462"/>
    </row>
    <row r="9" spans="1:12" ht="24.95" customHeight="1" x14ac:dyDescent="0.25">
      <c r="A9" s="520" t="s">
        <v>8</v>
      </c>
      <c r="B9" s="521"/>
      <c r="C9" s="521"/>
      <c r="D9" s="521"/>
      <c r="E9" s="522"/>
      <c r="F9" s="429" t="s">
        <v>548</v>
      </c>
      <c r="G9" s="429"/>
      <c r="H9" s="429"/>
      <c r="I9" s="429"/>
      <c r="J9" s="454" t="s">
        <v>547</v>
      </c>
      <c r="K9" s="455"/>
      <c r="L9" s="456"/>
    </row>
    <row r="10" spans="1:12" ht="24.95" customHeight="1" x14ac:dyDescent="0.25">
      <c r="A10" s="523"/>
      <c r="B10" s="524"/>
      <c r="C10" s="524"/>
      <c r="D10" s="524"/>
      <c r="E10" s="525"/>
      <c r="F10" s="429" t="s">
        <v>549</v>
      </c>
      <c r="G10" s="429"/>
      <c r="H10" s="429"/>
      <c r="I10" s="429"/>
      <c r="J10" s="451" t="s">
        <v>547</v>
      </c>
      <c r="K10" s="452"/>
      <c r="L10" s="453"/>
    </row>
    <row r="11" spans="1:12" ht="24.95" customHeight="1" x14ac:dyDescent="0.25">
      <c r="A11" s="523"/>
      <c r="B11" s="524"/>
      <c r="C11" s="524"/>
      <c r="D11" s="524"/>
      <c r="E11" s="525"/>
      <c r="F11" s="429" t="s">
        <v>429</v>
      </c>
      <c r="G11" s="429"/>
      <c r="H11" s="429"/>
      <c r="I11" s="429"/>
      <c r="J11" s="430">
        <v>5</v>
      </c>
      <c r="K11" s="431"/>
      <c r="L11" s="432"/>
    </row>
    <row r="12" spans="1:12" ht="24.95" customHeight="1" x14ac:dyDescent="0.25">
      <c r="A12" s="523"/>
      <c r="B12" s="524"/>
      <c r="C12" s="524"/>
      <c r="D12" s="524"/>
      <c r="E12" s="525"/>
      <c r="F12" s="429" t="s">
        <v>430</v>
      </c>
      <c r="G12" s="429"/>
      <c r="H12" s="429"/>
      <c r="I12" s="429"/>
      <c r="J12" s="433">
        <v>78</v>
      </c>
      <c r="K12" s="434"/>
      <c r="L12" s="435"/>
    </row>
    <row r="13" spans="1:12" ht="24.95" customHeight="1" x14ac:dyDescent="0.25">
      <c r="A13" s="523"/>
      <c r="B13" s="524"/>
      <c r="C13" s="524"/>
      <c r="D13" s="524"/>
      <c r="E13" s="525"/>
      <c r="F13" s="429" t="s">
        <v>118</v>
      </c>
      <c r="G13" s="429"/>
      <c r="H13" s="429"/>
      <c r="I13" s="429"/>
      <c r="J13" s="454">
        <f>'Relatório Analítico '!K25</f>
        <v>127</v>
      </c>
      <c r="K13" s="455"/>
      <c r="L13" s="456"/>
    </row>
    <row r="14" spans="1:12" ht="24.95" customHeight="1" x14ac:dyDescent="0.25">
      <c r="A14" s="523"/>
      <c r="B14" s="524"/>
      <c r="C14" s="524"/>
      <c r="D14" s="524"/>
      <c r="E14" s="525"/>
      <c r="F14" s="429" t="s">
        <v>119</v>
      </c>
      <c r="G14" s="429"/>
      <c r="H14" s="429"/>
      <c r="I14" s="429"/>
      <c r="J14" s="430">
        <v>406</v>
      </c>
      <c r="K14" s="431"/>
      <c r="L14" s="432"/>
    </row>
    <row r="15" spans="1:12" ht="24.95" customHeight="1" x14ac:dyDescent="0.25">
      <c r="A15" s="523"/>
      <c r="B15" s="524"/>
      <c r="C15" s="524"/>
      <c r="D15" s="524"/>
      <c r="E15" s="525"/>
      <c r="F15" s="429" t="s">
        <v>189</v>
      </c>
      <c r="G15" s="429"/>
      <c r="H15" s="429"/>
      <c r="I15" s="429"/>
      <c r="J15" s="426">
        <f>'Relatório Analítico '!K30</f>
        <v>159772.22</v>
      </c>
      <c r="K15" s="427"/>
      <c r="L15" s="428"/>
    </row>
    <row r="16" spans="1:12" ht="24.95" customHeight="1" x14ac:dyDescent="0.25">
      <c r="A16" s="523"/>
      <c r="B16" s="524"/>
      <c r="C16" s="524"/>
      <c r="D16" s="524"/>
      <c r="E16" s="525"/>
      <c r="F16" s="423" t="s">
        <v>115</v>
      </c>
      <c r="G16" s="424"/>
      <c r="H16" s="424"/>
      <c r="I16" s="425"/>
      <c r="J16" s="430">
        <v>1</v>
      </c>
      <c r="K16" s="431"/>
      <c r="L16" s="432"/>
    </row>
    <row r="17" spans="1:13" ht="24.95" customHeight="1" x14ac:dyDescent="0.25">
      <c r="A17" s="523"/>
      <c r="B17" s="524"/>
      <c r="C17" s="524"/>
      <c r="D17" s="524"/>
      <c r="E17" s="525"/>
      <c r="F17" s="429" t="s">
        <v>190</v>
      </c>
      <c r="G17" s="429"/>
      <c r="H17" s="429"/>
      <c r="I17" s="429"/>
      <c r="J17" s="426">
        <f>'Relatório Analítico '!K29</f>
        <v>148748.34999999995</v>
      </c>
      <c r="K17" s="427"/>
      <c r="L17" s="428"/>
    </row>
    <row r="18" spans="1:13" ht="24.95" customHeight="1" x14ac:dyDescent="0.25">
      <c r="A18" s="523"/>
      <c r="B18" s="524"/>
      <c r="C18" s="524"/>
      <c r="D18" s="524"/>
      <c r="E18" s="525"/>
      <c r="F18" s="457" t="s">
        <v>191</v>
      </c>
      <c r="G18" s="457"/>
      <c r="H18" s="457"/>
      <c r="I18" s="457"/>
      <c r="J18" s="454">
        <v>61</v>
      </c>
      <c r="K18" s="455"/>
      <c r="L18" s="456"/>
    </row>
    <row r="19" spans="1:13" ht="24.95" customHeight="1" x14ac:dyDescent="0.25">
      <c r="A19" s="523"/>
      <c r="B19" s="524"/>
      <c r="C19" s="524"/>
      <c r="D19" s="524"/>
      <c r="E19" s="525"/>
      <c r="F19" s="429" t="s">
        <v>192</v>
      </c>
      <c r="G19" s="429"/>
      <c r="H19" s="429"/>
      <c r="I19" s="429"/>
      <c r="J19" s="430">
        <v>12</v>
      </c>
      <c r="K19" s="431"/>
      <c r="L19" s="432"/>
    </row>
    <row r="20" spans="1:13" ht="33.75" customHeight="1" thickBot="1" x14ac:dyDescent="0.3">
      <c r="A20" s="523"/>
      <c r="B20" s="524"/>
      <c r="C20" s="524"/>
      <c r="D20" s="524"/>
      <c r="E20" s="525"/>
      <c r="F20" s="526" t="s">
        <v>116</v>
      </c>
      <c r="G20" s="526"/>
      <c r="H20" s="526"/>
      <c r="I20" s="526"/>
      <c r="J20" s="513" t="s">
        <v>193</v>
      </c>
      <c r="K20" s="514"/>
      <c r="L20" s="515"/>
    </row>
    <row r="21" spans="1:13" ht="18.75" customHeight="1" thickTop="1" thickBot="1" x14ac:dyDescent="0.3">
      <c r="A21" s="439" t="s">
        <v>544</v>
      </c>
      <c r="B21" s="440"/>
      <c r="C21" s="440"/>
      <c r="D21" s="440"/>
      <c r="E21" s="440"/>
      <c r="F21" s="440"/>
      <c r="G21" s="440"/>
      <c r="H21" s="440"/>
      <c r="I21" s="440"/>
      <c r="J21" s="440"/>
      <c r="K21" s="440"/>
      <c r="L21" s="441"/>
    </row>
    <row r="22" spans="1:13" ht="18" customHeight="1" thickTop="1" thickBot="1" x14ac:dyDescent="0.3">
      <c r="A22" s="442" t="s">
        <v>194</v>
      </c>
      <c r="B22" s="443"/>
      <c r="C22" s="443"/>
      <c r="D22" s="443"/>
      <c r="E22" s="443"/>
      <c r="F22" s="443"/>
      <c r="G22" s="443"/>
      <c r="H22" s="443"/>
      <c r="I22" s="443"/>
      <c r="J22" s="443"/>
      <c r="K22" s="443"/>
      <c r="L22" s="444"/>
    </row>
    <row r="23" spans="1:13" ht="60.75" customHeight="1" thickTop="1" x14ac:dyDescent="0.25">
      <c r="A23" s="517" t="s">
        <v>669</v>
      </c>
      <c r="B23" s="518"/>
      <c r="C23" s="518"/>
      <c r="D23" s="518"/>
      <c r="E23" s="518"/>
      <c r="F23" s="518"/>
      <c r="G23" s="518"/>
      <c r="H23" s="518"/>
      <c r="I23" s="518"/>
      <c r="J23" s="518"/>
      <c r="K23" s="518"/>
      <c r="L23" s="519"/>
    </row>
    <row r="24" spans="1:13" ht="87" customHeight="1" x14ac:dyDescent="0.25">
      <c r="A24" s="507" t="s">
        <v>670</v>
      </c>
      <c r="B24" s="508"/>
      <c r="C24" s="508"/>
      <c r="D24" s="508"/>
      <c r="E24" s="508"/>
      <c r="F24" s="508"/>
      <c r="G24" s="508"/>
      <c r="H24" s="508"/>
      <c r="I24" s="508"/>
      <c r="J24" s="508"/>
      <c r="K24" s="508"/>
      <c r="L24" s="509"/>
    </row>
    <row r="25" spans="1:13" ht="43.5" customHeight="1" thickBot="1" x14ac:dyDescent="0.3">
      <c r="A25" s="510" t="s">
        <v>668</v>
      </c>
      <c r="B25" s="511"/>
      <c r="C25" s="511"/>
      <c r="D25" s="511"/>
      <c r="E25" s="511"/>
      <c r="F25" s="511"/>
      <c r="G25" s="511"/>
      <c r="H25" s="511"/>
      <c r="I25" s="511"/>
      <c r="J25" s="511"/>
      <c r="K25" s="511"/>
      <c r="L25" s="512"/>
    </row>
    <row r="26" spans="1:13" ht="19.5" customHeight="1" thickTop="1" thickBot="1" x14ac:dyDescent="0.3">
      <c r="A26" s="436" t="s">
        <v>117</v>
      </c>
      <c r="B26" s="437"/>
      <c r="C26" s="437"/>
      <c r="D26" s="437"/>
      <c r="E26" s="437"/>
      <c r="F26" s="437"/>
      <c r="G26" s="437"/>
      <c r="H26" s="437"/>
      <c r="I26" s="437"/>
      <c r="J26" s="437"/>
      <c r="K26" s="437"/>
      <c r="L26" s="438"/>
    </row>
    <row r="27" spans="1:13" ht="234" customHeight="1" thickTop="1" thickBot="1" x14ac:dyDescent="0.3">
      <c r="A27" s="516" t="s">
        <v>672</v>
      </c>
      <c r="B27" s="421"/>
      <c r="C27" s="421"/>
      <c r="D27" s="421"/>
      <c r="E27" s="421"/>
      <c r="F27" s="421"/>
      <c r="G27" s="421"/>
      <c r="H27" s="421"/>
      <c r="I27" s="421"/>
      <c r="J27" s="421"/>
      <c r="K27" s="421"/>
      <c r="L27" s="422"/>
      <c r="M27" s="8"/>
    </row>
    <row r="28" spans="1:13" ht="135.75" customHeight="1" thickTop="1" thickBot="1" x14ac:dyDescent="0.3">
      <c r="A28" s="420" t="s">
        <v>671</v>
      </c>
      <c r="B28" s="421"/>
      <c r="C28" s="421"/>
      <c r="D28" s="421"/>
      <c r="E28" s="421"/>
      <c r="F28" s="421"/>
      <c r="G28" s="421"/>
      <c r="H28" s="421"/>
      <c r="I28" s="421"/>
      <c r="J28" s="421"/>
      <c r="K28" s="421"/>
      <c r="L28" s="422"/>
      <c r="M28" s="8"/>
    </row>
    <row r="29" spans="1:13" ht="10.5" customHeight="1" thickTop="1" thickBot="1" x14ac:dyDescent="0.3">
      <c r="A29" s="488"/>
      <c r="B29" s="489"/>
      <c r="C29" s="489"/>
      <c r="D29" s="489"/>
      <c r="E29" s="489"/>
      <c r="F29" s="489"/>
      <c r="G29" s="489"/>
      <c r="H29" s="489"/>
      <c r="I29" s="489"/>
      <c r="J29" s="489"/>
      <c r="K29" s="489"/>
      <c r="L29" s="490"/>
    </row>
    <row r="30" spans="1:13" ht="18" customHeight="1" thickTop="1" thickBot="1" x14ac:dyDescent="0.3">
      <c r="A30" s="491" t="s">
        <v>666</v>
      </c>
      <c r="B30" s="492"/>
      <c r="C30" s="492"/>
      <c r="D30" s="492"/>
      <c r="E30" s="492"/>
      <c r="F30" s="492"/>
      <c r="G30" s="492"/>
      <c r="H30" s="492"/>
      <c r="I30" s="492"/>
      <c r="J30" s="492"/>
      <c r="K30" s="492"/>
      <c r="L30" s="493"/>
    </row>
    <row r="31" spans="1:13" customFormat="1" ht="61.5" customHeight="1" thickTop="1" x14ac:dyDescent="0.25">
      <c r="A31" s="494" t="s">
        <v>28</v>
      </c>
      <c r="B31" s="495"/>
      <c r="C31" s="495"/>
      <c r="D31" s="495"/>
      <c r="E31" s="495"/>
      <c r="F31" s="495"/>
      <c r="G31" s="495"/>
      <c r="H31" s="495" t="s">
        <v>20</v>
      </c>
      <c r="I31" s="495"/>
      <c r="J31" s="495"/>
      <c r="K31" s="495"/>
      <c r="L31" s="496"/>
    </row>
    <row r="32" spans="1:13" customFormat="1" ht="17.25" customHeight="1" x14ac:dyDescent="0.25">
      <c r="A32" s="497" t="s">
        <v>29</v>
      </c>
      <c r="B32" s="498"/>
      <c r="C32" s="498"/>
      <c r="D32" s="498"/>
      <c r="E32" s="498"/>
      <c r="F32" s="498"/>
      <c r="G32" s="498"/>
      <c r="H32" s="498" t="s">
        <v>21</v>
      </c>
      <c r="I32" s="498"/>
      <c r="J32" s="498"/>
      <c r="K32" s="498"/>
      <c r="L32" s="499"/>
    </row>
    <row r="33" spans="1:12" customFormat="1" ht="62.25" customHeight="1" x14ac:dyDescent="0.25">
      <c r="A33" s="500" t="s">
        <v>22</v>
      </c>
      <c r="B33" s="501"/>
      <c r="C33" s="501"/>
      <c r="D33" s="501"/>
      <c r="E33" s="501"/>
      <c r="F33" s="501"/>
      <c r="G33" s="501"/>
      <c r="H33" s="502" t="s">
        <v>23</v>
      </c>
      <c r="I33" s="502"/>
      <c r="J33" s="502"/>
      <c r="K33" s="502"/>
      <c r="L33" s="503"/>
    </row>
    <row r="34" spans="1:12" customFormat="1" ht="16.5" customHeight="1" x14ac:dyDescent="0.25">
      <c r="A34" s="504" t="s">
        <v>215</v>
      </c>
      <c r="B34" s="505"/>
      <c r="C34" s="505"/>
      <c r="D34" s="505"/>
      <c r="E34" s="505"/>
      <c r="F34" s="505"/>
      <c r="G34" s="505"/>
      <c r="H34" s="505" t="s">
        <v>24</v>
      </c>
      <c r="I34" s="505"/>
      <c r="J34" s="505"/>
      <c r="K34" s="505"/>
      <c r="L34" s="506"/>
    </row>
    <row r="35" spans="1:12" customFormat="1" ht="56.25" customHeight="1" x14ac:dyDescent="0.25">
      <c r="A35" s="494" t="s">
        <v>25</v>
      </c>
      <c r="B35" s="495"/>
      <c r="C35" s="495"/>
      <c r="D35" s="495"/>
      <c r="E35" s="495"/>
      <c r="F35" s="495"/>
      <c r="G35" s="495"/>
      <c r="H35" s="495"/>
      <c r="I35" s="495"/>
      <c r="J35" s="495"/>
      <c r="K35" s="495"/>
      <c r="L35" s="496"/>
    </row>
    <row r="36" spans="1:12" customFormat="1" ht="16.5" customHeight="1" thickBot="1" x14ac:dyDescent="0.3">
      <c r="A36" s="485" t="s">
        <v>26</v>
      </c>
      <c r="B36" s="486"/>
      <c r="C36" s="486"/>
      <c r="D36" s="486"/>
      <c r="E36" s="486"/>
      <c r="F36" s="486"/>
      <c r="G36" s="486"/>
      <c r="H36" s="486"/>
      <c r="I36" s="486"/>
      <c r="J36" s="486"/>
      <c r="K36" s="486"/>
      <c r="L36" s="487"/>
    </row>
  </sheetData>
  <mergeCells count="55">
    <mergeCell ref="A24:L24"/>
    <mergeCell ref="A25:L25"/>
    <mergeCell ref="J18:L18"/>
    <mergeCell ref="J20:L20"/>
    <mergeCell ref="A27:L27"/>
    <mergeCell ref="A23:L23"/>
    <mergeCell ref="A9:E20"/>
    <mergeCell ref="F20:I20"/>
    <mergeCell ref="J19:L19"/>
    <mergeCell ref="F19:I19"/>
    <mergeCell ref="A36:L36"/>
    <mergeCell ref="A29:L29"/>
    <mergeCell ref="A30:L30"/>
    <mergeCell ref="A31:G31"/>
    <mergeCell ref="H31:L31"/>
    <mergeCell ref="A32:G32"/>
    <mergeCell ref="H32:L32"/>
    <mergeCell ref="A33:G33"/>
    <mergeCell ref="H33:L33"/>
    <mergeCell ref="A34:G34"/>
    <mergeCell ref="H34:L34"/>
    <mergeCell ref="A35:L35"/>
    <mergeCell ref="A1:L1"/>
    <mergeCell ref="A2:L2"/>
    <mergeCell ref="A3:L3"/>
    <mergeCell ref="A4:L4"/>
    <mergeCell ref="A6:L6"/>
    <mergeCell ref="A5:L5"/>
    <mergeCell ref="A7:E8"/>
    <mergeCell ref="J10:L10"/>
    <mergeCell ref="J13:L13"/>
    <mergeCell ref="J16:L16"/>
    <mergeCell ref="F18:I18"/>
    <mergeCell ref="J17:L17"/>
    <mergeCell ref="F9:I9"/>
    <mergeCell ref="J7:L7"/>
    <mergeCell ref="J8:L8"/>
    <mergeCell ref="J9:L9"/>
    <mergeCell ref="F7:I8"/>
    <mergeCell ref="A28:L28"/>
    <mergeCell ref="F16:I16"/>
    <mergeCell ref="J15:L15"/>
    <mergeCell ref="F15:I15"/>
    <mergeCell ref="F10:I10"/>
    <mergeCell ref="F13:I13"/>
    <mergeCell ref="F14:I14"/>
    <mergeCell ref="J14:L14"/>
    <mergeCell ref="F11:I11"/>
    <mergeCell ref="F12:I12"/>
    <mergeCell ref="J11:L11"/>
    <mergeCell ref="J12:L12"/>
    <mergeCell ref="A26:L26"/>
    <mergeCell ref="A21:L21"/>
    <mergeCell ref="A22:L22"/>
    <mergeCell ref="F17:I17"/>
  </mergeCells>
  <printOptions horizontalCentered="1"/>
  <pageMargins left="0.35433070866141736" right="0.27559055118110237" top="0.37" bottom="0.33" header="0.23" footer="0.2"/>
  <pageSetup paperSize="9" scale="8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80AF8A-D886-4BFA-89CA-12FE45DABB35}">
  <sheetPr>
    <tabColor theme="6" tint="-0.499984740745262"/>
    <pageSetUpPr fitToPage="1"/>
  </sheetPr>
  <dimension ref="A1:N620"/>
  <sheetViews>
    <sheetView tabSelected="1" view="pageBreakPreview" topLeftCell="A610" zoomScale="70" zoomScaleNormal="70" zoomScaleSheetLayoutView="70" zoomScalePageLayoutView="33" workbookViewId="0">
      <selection activeCell="Q613" sqref="Q613"/>
    </sheetView>
  </sheetViews>
  <sheetFormatPr defaultRowHeight="14.25" x14ac:dyDescent="0.2"/>
  <cols>
    <col min="1" max="1" width="15.42578125" style="7" customWidth="1"/>
    <col min="2" max="2" width="41.28515625" style="92" customWidth="1"/>
    <col min="3" max="3" width="5.5703125" style="7" customWidth="1"/>
    <col min="4" max="8" width="12.7109375" style="7" bestFit="1" customWidth="1"/>
    <col min="9" max="9" width="12.28515625" style="7" customWidth="1"/>
    <col min="10" max="11" width="14.42578125" style="7" customWidth="1"/>
    <col min="12" max="12" width="16.140625" style="7" customWidth="1"/>
    <col min="13" max="13" width="9.140625" style="3"/>
    <col min="14" max="14" width="13.28515625" style="3" customWidth="1"/>
    <col min="15" max="16384" width="9.140625" style="3"/>
  </cols>
  <sheetData>
    <row r="1" spans="1:12" s="2" customFormat="1" ht="24.75" customHeight="1" x14ac:dyDescent="0.25">
      <c r="A1" s="622" t="s">
        <v>0</v>
      </c>
      <c r="B1" s="623"/>
      <c r="C1" s="623"/>
      <c r="D1" s="623"/>
      <c r="E1" s="623"/>
      <c r="F1" s="623"/>
      <c r="G1" s="623"/>
      <c r="H1" s="623"/>
      <c r="I1" s="623"/>
      <c r="J1" s="623"/>
      <c r="K1" s="623"/>
      <c r="L1" s="624"/>
    </row>
    <row r="2" spans="1:12" s="2" customFormat="1" ht="24.75" customHeight="1" x14ac:dyDescent="0.25">
      <c r="A2" s="625" t="s">
        <v>17</v>
      </c>
      <c r="B2" s="626"/>
      <c r="C2" s="626"/>
      <c r="D2" s="626"/>
      <c r="E2" s="626"/>
      <c r="F2" s="626"/>
      <c r="G2" s="626"/>
      <c r="H2" s="626"/>
      <c r="I2" s="626"/>
      <c r="J2" s="626"/>
      <c r="K2" s="626"/>
      <c r="L2" s="627"/>
    </row>
    <row r="3" spans="1:12" s="2" customFormat="1" ht="24.75" customHeight="1" thickBot="1" x14ac:dyDescent="0.3">
      <c r="A3" s="628" t="s">
        <v>8</v>
      </c>
      <c r="B3" s="629"/>
      <c r="C3" s="629"/>
      <c r="D3" s="629"/>
      <c r="E3" s="629"/>
      <c r="F3" s="629"/>
      <c r="G3" s="629"/>
      <c r="H3" s="629"/>
      <c r="I3" s="629"/>
      <c r="J3" s="629"/>
      <c r="K3" s="629"/>
      <c r="L3" s="630"/>
    </row>
    <row r="4" spans="1:12" s="2" customFormat="1" ht="24.95" customHeight="1" thickTop="1" x14ac:dyDescent="0.2">
      <c r="A4" s="637" t="s">
        <v>188</v>
      </c>
      <c r="B4" s="638"/>
      <c r="C4" s="638"/>
      <c r="D4" s="638"/>
      <c r="E4" s="638"/>
      <c r="F4" s="638"/>
      <c r="G4" s="638"/>
      <c r="H4" s="638"/>
      <c r="I4" s="638"/>
      <c r="J4" s="638"/>
      <c r="K4" s="638"/>
      <c r="L4" s="639"/>
    </row>
    <row r="5" spans="1:12" s="2" customFormat="1" ht="24.95" customHeight="1" thickBot="1" x14ac:dyDescent="0.25">
      <c r="A5" s="640" t="s">
        <v>663</v>
      </c>
      <c r="B5" s="641"/>
      <c r="C5" s="641"/>
      <c r="D5" s="641"/>
      <c r="E5" s="641"/>
      <c r="F5" s="641"/>
      <c r="G5" s="641"/>
      <c r="H5" s="641"/>
      <c r="I5" s="641"/>
      <c r="J5" s="641"/>
      <c r="K5" s="641"/>
      <c r="L5" s="642"/>
    </row>
    <row r="6" spans="1:12" s="2" customFormat="1" ht="24.75" customHeight="1" thickTop="1" thickBot="1" x14ac:dyDescent="0.25">
      <c r="A6" s="631" t="s">
        <v>1</v>
      </c>
      <c r="B6" s="632"/>
      <c r="C6" s="632"/>
      <c r="D6" s="632"/>
      <c r="E6" s="632"/>
      <c r="F6" s="632"/>
      <c r="G6" s="632"/>
      <c r="H6" s="632"/>
      <c r="I6" s="632"/>
      <c r="J6" s="632"/>
      <c r="K6" s="632"/>
      <c r="L6" s="633"/>
    </row>
    <row r="7" spans="1:12" s="2" customFormat="1" ht="24.75" customHeight="1" thickTop="1" thickBot="1" x14ac:dyDescent="0.25">
      <c r="A7" s="634" t="s">
        <v>2</v>
      </c>
      <c r="B7" s="635"/>
      <c r="C7" s="635"/>
      <c r="D7" s="635"/>
      <c r="E7" s="635"/>
      <c r="F7" s="635"/>
      <c r="G7" s="635"/>
      <c r="H7" s="635"/>
      <c r="I7" s="635"/>
      <c r="J7" s="635"/>
      <c r="K7" s="635"/>
      <c r="L7" s="636"/>
    </row>
    <row r="8" spans="1:12" s="2" customFormat="1" ht="39.75" customHeight="1" thickTop="1" thickBot="1" x14ac:dyDescent="0.25">
      <c r="A8" s="643" t="s">
        <v>3</v>
      </c>
      <c r="B8" s="644"/>
      <c r="C8" s="644"/>
      <c r="D8" s="644"/>
      <c r="E8" s="644"/>
      <c r="F8" s="644"/>
      <c r="G8" s="644"/>
      <c r="H8" s="644"/>
      <c r="I8" s="644"/>
      <c r="J8" s="644"/>
      <c r="K8" s="644"/>
      <c r="L8" s="645"/>
    </row>
    <row r="9" spans="1:12" s="2" customFormat="1" ht="24.95" customHeight="1" thickTop="1" x14ac:dyDescent="0.2">
      <c r="A9" s="646" t="s">
        <v>274</v>
      </c>
      <c r="B9" s="647"/>
      <c r="C9" s="647"/>
      <c r="D9" s="647"/>
      <c r="E9" s="647"/>
      <c r="F9" s="647"/>
      <c r="G9" s="647"/>
      <c r="H9" s="647"/>
      <c r="I9" s="647"/>
      <c r="J9" s="647"/>
      <c r="K9" s="647"/>
      <c r="L9" s="648"/>
    </row>
    <row r="10" spans="1:12" ht="30.95" customHeight="1" thickBot="1" x14ac:dyDescent="0.25">
      <c r="A10" s="578" t="s">
        <v>9</v>
      </c>
      <c r="B10" s="579"/>
      <c r="C10" s="580"/>
      <c r="D10" s="108">
        <v>2019</v>
      </c>
      <c r="E10" s="108" t="s">
        <v>496</v>
      </c>
      <c r="F10" s="108" t="s">
        <v>497</v>
      </c>
      <c r="G10" s="108" t="s">
        <v>498</v>
      </c>
      <c r="H10" s="108" t="s">
        <v>499</v>
      </c>
      <c r="I10" s="108" t="s">
        <v>500</v>
      </c>
      <c r="J10" s="171" t="s">
        <v>501</v>
      </c>
      <c r="K10" s="108" t="s">
        <v>653</v>
      </c>
      <c r="L10" s="356" t="s">
        <v>4</v>
      </c>
    </row>
    <row r="11" spans="1:12" ht="24.95" customHeight="1" thickTop="1" x14ac:dyDescent="0.2">
      <c r="A11" s="581" t="s">
        <v>542</v>
      </c>
      <c r="B11" s="582"/>
      <c r="C11" s="23" t="s">
        <v>5</v>
      </c>
      <c r="D11" s="42">
        <v>86</v>
      </c>
      <c r="E11" s="43" t="s">
        <v>541</v>
      </c>
      <c r="F11" s="43" t="s">
        <v>541</v>
      </c>
      <c r="G11" s="43" t="s">
        <v>541</v>
      </c>
      <c r="H11" s="43" t="s">
        <v>541</v>
      </c>
      <c r="I11" s="43" t="s">
        <v>541</v>
      </c>
      <c r="J11" s="43" t="s">
        <v>541</v>
      </c>
      <c r="K11" s="357" t="s">
        <v>541</v>
      </c>
      <c r="L11" s="194">
        <v>86</v>
      </c>
    </row>
    <row r="12" spans="1:12" ht="24.95" customHeight="1" x14ac:dyDescent="0.2">
      <c r="A12" s="583"/>
      <c r="B12" s="584"/>
      <c r="C12" s="24" t="s">
        <v>6</v>
      </c>
      <c r="D12" s="45">
        <v>77</v>
      </c>
      <c r="E12" s="46" t="s">
        <v>541</v>
      </c>
      <c r="F12" s="46" t="s">
        <v>541</v>
      </c>
      <c r="G12" s="46" t="s">
        <v>541</v>
      </c>
      <c r="H12" s="46" t="s">
        <v>541</v>
      </c>
      <c r="I12" s="46" t="s">
        <v>541</v>
      </c>
      <c r="J12" s="46" t="s">
        <v>541</v>
      </c>
      <c r="K12" s="46" t="s">
        <v>541</v>
      </c>
      <c r="L12" s="195">
        <v>77</v>
      </c>
    </row>
    <row r="13" spans="1:12" ht="24.95" customHeight="1" thickBot="1" x14ac:dyDescent="0.25">
      <c r="A13" s="585"/>
      <c r="B13" s="586"/>
      <c r="C13" s="25" t="s">
        <v>7</v>
      </c>
      <c r="D13" s="48">
        <v>0.9</v>
      </c>
      <c r="E13" s="49" t="s">
        <v>541</v>
      </c>
      <c r="F13" s="49" t="s">
        <v>541</v>
      </c>
      <c r="G13" s="49" t="s">
        <v>541</v>
      </c>
      <c r="H13" s="49" t="s">
        <v>541</v>
      </c>
      <c r="I13" s="49" t="s">
        <v>541</v>
      </c>
      <c r="J13" s="49" t="s">
        <v>541</v>
      </c>
      <c r="K13" s="49" t="s">
        <v>541</v>
      </c>
      <c r="L13" s="213">
        <v>0.9</v>
      </c>
    </row>
    <row r="14" spans="1:12" ht="24.95" customHeight="1" thickTop="1" x14ac:dyDescent="0.2">
      <c r="A14" s="587" t="s">
        <v>543</v>
      </c>
      <c r="B14" s="588"/>
      <c r="C14" s="23" t="s">
        <v>5</v>
      </c>
      <c r="D14" s="50">
        <v>100</v>
      </c>
      <c r="E14" s="43" t="s">
        <v>541</v>
      </c>
      <c r="F14" s="43" t="s">
        <v>541</v>
      </c>
      <c r="G14" s="43" t="s">
        <v>541</v>
      </c>
      <c r="H14" s="43" t="s">
        <v>541</v>
      </c>
      <c r="I14" s="43" t="s">
        <v>541</v>
      </c>
      <c r="J14" s="43" t="s">
        <v>541</v>
      </c>
      <c r="K14" s="43" t="s">
        <v>541</v>
      </c>
      <c r="L14" s="44">
        <f>SUM(D14:K14)</f>
        <v>100</v>
      </c>
    </row>
    <row r="15" spans="1:12" ht="24.95" customHeight="1" x14ac:dyDescent="0.2">
      <c r="A15" s="589"/>
      <c r="B15" s="590"/>
      <c r="C15" s="24" t="s">
        <v>6</v>
      </c>
      <c r="D15" s="45">
        <v>102</v>
      </c>
      <c r="E15" s="46" t="s">
        <v>541</v>
      </c>
      <c r="F15" s="46" t="s">
        <v>541</v>
      </c>
      <c r="G15" s="46" t="s">
        <v>541</v>
      </c>
      <c r="H15" s="46" t="s">
        <v>541</v>
      </c>
      <c r="I15" s="46" t="s">
        <v>541</v>
      </c>
      <c r="J15" s="46" t="s">
        <v>541</v>
      </c>
      <c r="K15" s="46" t="s">
        <v>541</v>
      </c>
      <c r="L15" s="47">
        <f>SUM(D15:K15)</f>
        <v>102</v>
      </c>
    </row>
    <row r="16" spans="1:12" ht="24.95" customHeight="1" thickBot="1" x14ac:dyDescent="0.25">
      <c r="A16" s="591"/>
      <c r="B16" s="592"/>
      <c r="C16" s="25" t="s">
        <v>7</v>
      </c>
      <c r="D16" s="48">
        <v>1.02</v>
      </c>
      <c r="E16" s="49" t="s">
        <v>541</v>
      </c>
      <c r="F16" s="49" t="s">
        <v>541</v>
      </c>
      <c r="G16" s="49" t="s">
        <v>541</v>
      </c>
      <c r="H16" s="49" t="s">
        <v>541</v>
      </c>
      <c r="I16" s="49" t="s">
        <v>541</v>
      </c>
      <c r="J16" s="49" t="s">
        <v>541</v>
      </c>
      <c r="K16" s="49" t="s">
        <v>541</v>
      </c>
      <c r="L16" s="196">
        <v>1.02</v>
      </c>
    </row>
    <row r="17" spans="1:14" ht="24.95" customHeight="1" thickTop="1" thickBot="1" x14ac:dyDescent="0.25">
      <c r="A17" s="649" t="s">
        <v>214</v>
      </c>
      <c r="B17" s="650"/>
      <c r="C17" s="4" t="s">
        <v>6</v>
      </c>
      <c r="D17" s="53">
        <v>7</v>
      </c>
      <c r="E17" s="54" t="s">
        <v>541</v>
      </c>
      <c r="F17" s="54" t="s">
        <v>541</v>
      </c>
      <c r="G17" s="54" t="s">
        <v>541</v>
      </c>
      <c r="H17" s="54" t="s">
        <v>541</v>
      </c>
      <c r="I17" s="54" t="s">
        <v>541</v>
      </c>
      <c r="J17" s="54" t="s">
        <v>541</v>
      </c>
      <c r="K17" s="54" t="s">
        <v>541</v>
      </c>
      <c r="L17" s="55">
        <f>SUM(D17:K17)</f>
        <v>7</v>
      </c>
    </row>
    <row r="18" spans="1:14" ht="33" customHeight="1" thickTop="1" thickBot="1" x14ac:dyDescent="0.25">
      <c r="A18" s="578" t="s">
        <v>337</v>
      </c>
      <c r="B18" s="579"/>
      <c r="C18" s="580"/>
      <c r="D18" s="108">
        <v>2019</v>
      </c>
      <c r="E18" s="108" t="s">
        <v>496</v>
      </c>
      <c r="F18" s="108" t="s">
        <v>497</v>
      </c>
      <c r="G18" s="108" t="s">
        <v>498</v>
      </c>
      <c r="H18" s="108" t="s">
        <v>499</v>
      </c>
      <c r="I18" s="108" t="s">
        <v>500</v>
      </c>
      <c r="J18" s="171" t="s">
        <v>501</v>
      </c>
      <c r="K18" s="344" t="s">
        <v>653</v>
      </c>
      <c r="L18" s="109" t="s">
        <v>4</v>
      </c>
    </row>
    <row r="19" spans="1:14" ht="42" customHeight="1" thickTop="1" thickBot="1" x14ac:dyDescent="0.25">
      <c r="A19" s="653" t="s">
        <v>573</v>
      </c>
      <c r="B19" s="654"/>
      <c r="C19" s="4" t="s">
        <v>6</v>
      </c>
      <c r="D19" s="51">
        <v>5</v>
      </c>
      <c r="E19" s="52">
        <v>0</v>
      </c>
      <c r="F19" s="52">
        <v>7</v>
      </c>
      <c r="G19" s="52">
        <v>0</v>
      </c>
      <c r="H19" s="52">
        <v>10</v>
      </c>
      <c r="I19" s="52">
        <v>0</v>
      </c>
      <c r="J19" s="173">
        <v>0</v>
      </c>
      <c r="K19" s="52">
        <v>0</v>
      </c>
      <c r="L19" s="342">
        <f>SUM(D19:K19)</f>
        <v>22</v>
      </c>
    </row>
    <row r="20" spans="1:14" ht="42" customHeight="1" thickTop="1" thickBot="1" x14ac:dyDescent="0.25">
      <c r="A20" s="653" t="s">
        <v>572</v>
      </c>
      <c r="B20" s="654"/>
      <c r="C20" s="4" t="s">
        <v>6</v>
      </c>
      <c r="D20" s="120">
        <v>86</v>
      </c>
      <c r="E20" s="121">
        <v>16</v>
      </c>
      <c r="F20" s="121">
        <v>15</v>
      </c>
      <c r="G20" s="152">
        <v>17</v>
      </c>
      <c r="H20" s="154">
        <v>12</v>
      </c>
      <c r="I20" s="154">
        <v>2</v>
      </c>
      <c r="J20" s="172">
        <v>3</v>
      </c>
      <c r="K20" s="343">
        <v>5</v>
      </c>
      <c r="L20" s="55">
        <f>SUM(D20:K20)</f>
        <v>156</v>
      </c>
    </row>
    <row r="21" spans="1:14" ht="42" customHeight="1" thickTop="1" thickBot="1" x14ac:dyDescent="0.25">
      <c r="A21" s="653" t="s">
        <v>338</v>
      </c>
      <c r="B21" s="654"/>
      <c r="C21" s="4" t="s">
        <v>6</v>
      </c>
      <c r="D21" s="53">
        <v>32</v>
      </c>
      <c r="E21" s="54">
        <v>3</v>
      </c>
      <c r="F21" s="54">
        <v>9</v>
      </c>
      <c r="G21" s="54">
        <v>7</v>
      </c>
      <c r="H21" s="54">
        <v>40</v>
      </c>
      <c r="I21" s="54">
        <v>23</v>
      </c>
      <c r="J21" s="54">
        <v>177</v>
      </c>
      <c r="K21" s="172">
        <v>78</v>
      </c>
      <c r="L21" s="55">
        <f>SUM(D21:K21)</f>
        <v>369</v>
      </c>
    </row>
    <row r="22" spans="1:14" ht="133.5" customHeight="1" thickTop="1" thickBot="1" x14ac:dyDescent="0.25">
      <c r="A22" s="533" t="s">
        <v>673</v>
      </c>
      <c r="B22" s="534"/>
      <c r="C22" s="534"/>
      <c r="D22" s="534"/>
      <c r="E22" s="534"/>
      <c r="F22" s="534"/>
      <c r="G22" s="534"/>
      <c r="H22" s="534"/>
      <c r="I22" s="534"/>
      <c r="J22" s="534"/>
      <c r="K22" s="534"/>
      <c r="L22" s="535"/>
    </row>
    <row r="23" spans="1:14" ht="24.95" customHeight="1" thickTop="1" x14ac:dyDescent="0.2">
      <c r="A23" s="646" t="s">
        <v>275</v>
      </c>
      <c r="B23" s="647"/>
      <c r="C23" s="647"/>
      <c r="D23" s="647"/>
      <c r="E23" s="647"/>
      <c r="F23" s="647"/>
      <c r="G23" s="647"/>
      <c r="H23" s="647"/>
      <c r="I23" s="647"/>
      <c r="J23" s="647"/>
      <c r="K23" s="647"/>
      <c r="L23" s="648"/>
    </row>
    <row r="24" spans="1:14" ht="33" customHeight="1" thickBot="1" x14ac:dyDescent="0.25">
      <c r="A24" s="578" t="s">
        <v>339</v>
      </c>
      <c r="B24" s="579"/>
      <c r="C24" s="580"/>
      <c r="D24" s="108">
        <v>2019</v>
      </c>
      <c r="E24" s="108" t="s">
        <v>496</v>
      </c>
      <c r="F24" s="108" t="s">
        <v>497</v>
      </c>
      <c r="G24" s="108" t="s">
        <v>498</v>
      </c>
      <c r="H24" s="108" t="s">
        <v>499</v>
      </c>
      <c r="I24" s="108" t="s">
        <v>500</v>
      </c>
      <c r="J24" s="171" t="s">
        <v>501</v>
      </c>
      <c r="K24" s="345" t="s">
        <v>653</v>
      </c>
      <c r="L24" s="218" t="s">
        <v>550</v>
      </c>
    </row>
    <row r="25" spans="1:14" ht="42" customHeight="1" thickTop="1" x14ac:dyDescent="0.2">
      <c r="A25" s="663" t="s">
        <v>118</v>
      </c>
      <c r="B25" s="664"/>
      <c r="C25" s="155" t="s">
        <v>6</v>
      </c>
      <c r="D25" s="105">
        <v>122</v>
      </c>
      <c r="E25" s="156">
        <f t="shared" ref="E25:K25" si="0">SUM(E369,E310,E225,E213,E195,E124,E91)</f>
        <v>129</v>
      </c>
      <c r="F25" s="156">
        <f t="shared" si="0"/>
        <v>129</v>
      </c>
      <c r="G25" s="156">
        <f t="shared" si="0"/>
        <v>140</v>
      </c>
      <c r="H25" s="156">
        <f t="shared" si="0"/>
        <v>127</v>
      </c>
      <c r="I25" s="156">
        <f t="shared" si="0"/>
        <v>119</v>
      </c>
      <c r="J25" s="156">
        <f t="shared" si="0"/>
        <v>123</v>
      </c>
      <c r="K25" s="156">
        <f t="shared" si="0"/>
        <v>127</v>
      </c>
      <c r="L25" s="157">
        <v>215</v>
      </c>
    </row>
    <row r="26" spans="1:14" ht="42" customHeight="1" thickBot="1" x14ac:dyDescent="0.25">
      <c r="A26" s="665" t="s">
        <v>119</v>
      </c>
      <c r="B26" s="666"/>
      <c r="C26" s="9" t="s">
        <v>6</v>
      </c>
      <c r="D26" s="56">
        <v>131</v>
      </c>
      <c r="E26" s="191">
        <f t="shared" ref="E26:J26" si="1">E373</f>
        <v>86</v>
      </c>
      <c r="F26" s="191">
        <f t="shared" si="1"/>
        <v>101</v>
      </c>
      <c r="G26" s="191">
        <f t="shared" si="1"/>
        <v>104</v>
      </c>
      <c r="H26" s="191">
        <f t="shared" si="1"/>
        <v>487</v>
      </c>
      <c r="I26" s="191">
        <f t="shared" si="1"/>
        <v>128</v>
      </c>
      <c r="J26" s="191">
        <f t="shared" si="1"/>
        <v>572</v>
      </c>
      <c r="K26" s="191">
        <v>406</v>
      </c>
      <c r="L26" s="157">
        <v>1117</v>
      </c>
      <c r="N26" s="329"/>
    </row>
    <row r="27" spans="1:14" ht="24.95" customHeight="1" thickTop="1" x14ac:dyDescent="0.2">
      <c r="A27" s="646" t="s">
        <v>276</v>
      </c>
      <c r="B27" s="647"/>
      <c r="C27" s="647"/>
      <c r="D27" s="647"/>
      <c r="E27" s="647"/>
      <c r="F27" s="647"/>
      <c r="G27" s="647"/>
      <c r="H27" s="647"/>
      <c r="I27" s="647"/>
      <c r="J27" s="647"/>
      <c r="K27" s="647"/>
      <c r="L27" s="648"/>
    </row>
    <row r="28" spans="1:14" ht="30.95" customHeight="1" thickBot="1" x14ac:dyDescent="0.25">
      <c r="A28" s="578" t="s">
        <v>340</v>
      </c>
      <c r="B28" s="579"/>
      <c r="C28" s="580"/>
      <c r="D28" s="108">
        <v>2019</v>
      </c>
      <c r="E28" s="108" t="s">
        <v>496</v>
      </c>
      <c r="F28" s="108" t="s">
        <v>497</v>
      </c>
      <c r="G28" s="108" t="s">
        <v>498</v>
      </c>
      <c r="H28" s="108" t="s">
        <v>499</v>
      </c>
      <c r="I28" s="108" t="s">
        <v>500</v>
      </c>
      <c r="J28" s="171" t="s">
        <v>501</v>
      </c>
      <c r="K28" s="345" t="s">
        <v>653</v>
      </c>
      <c r="L28" s="109" t="s">
        <v>4</v>
      </c>
      <c r="N28" s="355"/>
    </row>
    <row r="29" spans="1:14" ht="42" customHeight="1" thickTop="1" x14ac:dyDescent="0.2">
      <c r="A29" s="667" t="s">
        <v>42</v>
      </c>
      <c r="B29" s="668"/>
      <c r="C29" s="104" t="s">
        <v>6</v>
      </c>
      <c r="D29" s="215">
        <f>D598</f>
        <v>516158.92000000004</v>
      </c>
      <c r="E29" s="106">
        <f>E598</f>
        <v>122401.72000000003</v>
      </c>
      <c r="F29" s="106">
        <f>F598</f>
        <v>103076.03000000001</v>
      </c>
      <c r="G29" s="106">
        <f>G598</f>
        <v>104803.43000000002</v>
      </c>
      <c r="H29" s="106">
        <f>H598</f>
        <v>101428.04</v>
      </c>
      <c r="I29" s="106">
        <v>92220.58</v>
      </c>
      <c r="J29" s="106">
        <f>J598</f>
        <v>109624.52000000002</v>
      </c>
      <c r="K29" s="106">
        <f>K598</f>
        <v>148748.34999999995</v>
      </c>
      <c r="L29" s="107">
        <f>SUM(D29:K29)</f>
        <v>1298461.5900000001</v>
      </c>
      <c r="N29" s="355"/>
    </row>
    <row r="30" spans="1:14" ht="42" customHeight="1" x14ac:dyDescent="0.2">
      <c r="A30" s="669" t="s">
        <v>644</v>
      </c>
      <c r="B30" s="670"/>
      <c r="C30" s="10" t="s">
        <v>6</v>
      </c>
      <c r="D30" s="216">
        <v>501580.75</v>
      </c>
      <c r="E30" s="57">
        <f t="shared" ref="E30:J30" si="2">E374</f>
        <v>119055.72000000002</v>
      </c>
      <c r="F30" s="57">
        <f t="shared" si="2"/>
        <v>98939.900000000009</v>
      </c>
      <c r="G30" s="57">
        <f t="shared" si="2"/>
        <v>102166.98000000001</v>
      </c>
      <c r="H30" s="57">
        <f t="shared" si="2"/>
        <v>96439.09</v>
      </c>
      <c r="I30" s="57">
        <f t="shared" si="2"/>
        <v>88208.76999999999</v>
      </c>
      <c r="J30" s="57">
        <f t="shared" si="2"/>
        <v>114616.52</v>
      </c>
      <c r="K30" s="57">
        <f>K374</f>
        <v>159772.22</v>
      </c>
      <c r="L30" s="58">
        <f>SUM(D30:K30)</f>
        <v>1280779.95</v>
      </c>
      <c r="N30" s="355"/>
    </row>
    <row r="31" spans="1:14" ht="55.5" customHeight="1" thickBot="1" x14ac:dyDescent="0.25">
      <c r="A31" s="665" t="s">
        <v>213</v>
      </c>
      <c r="B31" s="666"/>
      <c r="C31" s="330" t="s">
        <v>6</v>
      </c>
      <c r="D31" s="331">
        <f>D29-D30</f>
        <v>14578.170000000042</v>
      </c>
      <c r="E31" s="332">
        <f t="shared" ref="E31:I31" si="3">E29-E30</f>
        <v>3346.0000000000146</v>
      </c>
      <c r="F31" s="332">
        <f t="shared" si="3"/>
        <v>4136.1300000000047</v>
      </c>
      <c r="G31" s="332">
        <f t="shared" si="3"/>
        <v>2636.4500000000116</v>
      </c>
      <c r="H31" s="332">
        <f t="shared" si="3"/>
        <v>4988.9499999999971</v>
      </c>
      <c r="I31" s="332">
        <f t="shared" si="3"/>
        <v>4011.8100000000122</v>
      </c>
      <c r="J31" s="331">
        <v>1088.2</v>
      </c>
      <c r="K31" s="337">
        <v>2305.6999999999998</v>
      </c>
      <c r="L31" s="333">
        <f>SUM(D31:K31)</f>
        <v>37091.410000000076</v>
      </c>
      <c r="N31" s="355"/>
    </row>
    <row r="32" spans="1:14" ht="36" customHeight="1" thickTop="1" thickBot="1" x14ac:dyDescent="0.25">
      <c r="A32" s="533" t="s">
        <v>674</v>
      </c>
      <c r="B32" s="534"/>
      <c r="C32" s="534"/>
      <c r="D32" s="534"/>
      <c r="E32" s="534"/>
      <c r="F32" s="534"/>
      <c r="G32" s="534"/>
      <c r="H32" s="534"/>
      <c r="I32" s="534"/>
      <c r="J32" s="534"/>
      <c r="K32" s="534"/>
      <c r="L32" s="535"/>
    </row>
    <row r="33" spans="1:12" ht="24.95" customHeight="1" thickTop="1" thickBot="1" x14ac:dyDescent="0.25">
      <c r="A33" s="567" t="s">
        <v>277</v>
      </c>
      <c r="B33" s="568"/>
      <c r="C33" s="568"/>
      <c r="D33" s="568"/>
      <c r="E33" s="568"/>
      <c r="F33" s="568"/>
      <c r="G33" s="568"/>
      <c r="H33" s="568"/>
      <c r="I33" s="568"/>
      <c r="J33" s="568"/>
      <c r="K33" s="568"/>
      <c r="L33" s="569"/>
    </row>
    <row r="34" spans="1:12" ht="30.95" customHeight="1" thickTop="1" thickBot="1" x14ac:dyDescent="0.25">
      <c r="A34" s="544" t="s">
        <v>341</v>
      </c>
      <c r="B34" s="545"/>
      <c r="C34" s="655"/>
      <c r="D34" s="108">
        <v>2019</v>
      </c>
      <c r="E34" s="108" t="s">
        <v>496</v>
      </c>
      <c r="F34" s="108" t="s">
        <v>497</v>
      </c>
      <c r="G34" s="108" t="s">
        <v>498</v>
      </c>
      <c r="H34" s="108" t="s">
        <v>499</v>
      </c>
      <c r="I34" s="108" t="s">
        <v>500</v>
      </c>
      <c r="J34" s="171" t="s">
        <v>501</v>
      </c>
      <c r="K34" s="344" t="s">
        <v>653</v>
      </c>
      <c r="L34" s="26" t="s">
        <v>4</v>
      </c>
    </row>
    <row r="35" spans="1:12" ht="42" customHeight="1" thickTop="1" thickBot="1" x14ac:dyDescent="0.25">
      <c r="A35" s="581" t="s">
        <v>10</v>
      </c>
      <c r="B35" s="659"/>
      <c r="C35" s="209" t="s">
        <v>6</v>
      </c>
      <c r="D35" s="210">
        <v>69</v>
      </c>
      <c r="E35" s="288">
        <v>0</v>
      </c>
      <c r="F35" s="288">
        <v>27</v>
      </c>
      <c r="G35" s="288">
        <v>0</v>
      </c>
      <c r="H35" s="288">
        <v>0</v>
      </c>
      <c r="I35" s="288">
        <v>0</v>
      </c>
      <c r="J35" s="291">
        <v>88</v>
      </c>
      <c r="K35" s="289">
        <v>88</v>
      </c>
      <c r="L35" s="290">
        <f>SUM(D35:K35)</f>
        <v>272</v>
      </c>
    </row>
    <row r="36" spans="1:12" ht="42" customHeight="1" thickTop="1" thickBot="1" x14ac:dyDescent="0.25">
      <c r="A36" s="653" t="s">
        <v>11</v>
      </c>
      <c r="B36" s="660"/>
      <c r="C36" s="211" t="s">
        <v>6</v>
      </c>
      <c r="D36" s="212">
        <v>0</v>
      </c>
      <c r="E36" s="291">
        <v>0</v>
      </c>
      <c r="F36" s="291">
        <v>44</v>
      </c>
      <c r="G36" s="291">
        <v>60</v>
      </c>
      <c r="H36" s="291">
        <v>0</v>
      </c>
      <c r="I36" s="291">
        <v>0</v>
      </c>
      <c r="J36" s="292">
        <v>0</v>
      </c>
      <c r="K36" s="346">
        <v>0</v>
      </c>
      <c r="L36" s="293">
        <f>SUM(D36:K36)</f>
        <v>104</v>
      </c>
    </row>
    <row r="37" spans="1:12" s="5" customFormat="1" ht="30.95" customHeight="1" thickTop="1" thickBot="1" x14ac:dyDescent="0.3">
      <c r="A37" s="544" t="s">
        <v>342</v>
      </c>
      <c r="B37" s="545"/>
      <c r="C37" s="545"/>
      <c r="D37" s="545"/>
      <c r="E37" s="545"/>
      <c r="F37" s="545"/>
      <c r="G37" s="545"/>
      <c r="H37" s="545"/>
      <c r="I37" s="545"/>
      <c r="J37" s="545"/>
      <c r="K37" s="545"/>
      <c r="L37" s="546"/>
    </row>
    <row r="38" spans="1:12" s="6" customFormat="1" ht="24.95" customHeight="1" thickTop="1" x14ac:dyDescent="0.25">
      <c r="A38" s="564" t="s">
        <v>276</v>
      </c>
      <c r="B38" s="565"/>
      <c r="C38" s="565"/>
      <c r="D38" s="565"/>
      <c r="E38" s="565"/>
      <c r="F38" s="565"/>
      <c r="G38" s="565"/>
      <c r="H38" s="565"/>
      <c r="I38" s="565"/>
      <c r="J38" s="565"/>
      <c r="K38" s="565"/>
      <c r="L38" s="566"/>
    </row>
    <row r="39" spans="1:12" s="6" customFormat="1" ht="41.25" customHeight="1" thickBot="1" x14ac:dyDescent="0.3">
      <c r="A39" s="40" t="s">
        <v>101</v>
      </c>
      <c r="B39" s="549" t="s">
        <v>70</v>
      </c>
      <c r="C39" s="550"/>
      <c r="D39" s="102">
        <v>2019</v>
      </c>
      <c r="E39" s="14" t="s">
        <v>496</v>
      </c>
      <c r="F39" s="14" t="s">
        <v>497</v>
      </c>
      <c r="G39" s="14" t="s">
        <v>498</v>
      </c>
      <c r="H39" s="14" t="s">
        <v>499</v>
      </c>
      <c r="I39" s="99" t="s">
        <v>500</v>
      </c>
      <c r="J39" s="198" t="s">
        <v>501</v>
      </c>
      <c r="K39" s="338" t="s">
        <v>653</v>
      </c>
      <c r="L39" s="15" t="s">
        <v>4</v>
      </c>
    </row>
    <row r="40" spans="1:12" s="5" customFormat="1" ht="36.75" customHeight="1" thickTop="1" x14ac:dyDescent="0.25">
      <c r="A40" s="27" t="s">
        <v>261</v>
      </c>
      <c r="B40" s="170" t="s">
        <v>347</v>
      </c>
      <c r="C40" s="219" t="s">
        <v>6</v>
      </c>
      <c r="D40" s="176">
        <v>2547.8999999999996</v>
      </c>
      <c r="E40" s="61">
        <v>593.9</v>
      </c>
      <c r="F40" s="59">
        <v>394.9</v>
      </c>
      <c r="G40" s="59">
        <v>1168.5999999999999</v>
      </c>
      <c r="H40" s="284">
        <v>716.3</v>
      </c>
      <c r="I40" s="284">
        <v>374.70000000000005</v>
      </c>
      <c r="J40" s="349">
        <v>501.3</v>
      </c>
      <c r="K40" s="350">
        <v>600.6</v>
      </c>
      <c r="L40" s="60">
        <f>SUM(D40:K40)</f>
        <v>6898.2</v>
      </c>
    </row>
    <row r="41" spans="1:12" s="5" customFormat="1" ht="36.75" customHeight="1" x14ac:dyDescent="0.25">
      <c r="A41" s="28" t="s">
        <v>223</v>
      </c>
      <c r="B41" s="29" t="s">
        <v>196</v>
      </c>
      <c r="C41" s="220" t="s">
        <v>6</v>
      </c>
      <c r="D41" s="177">
        <v>4361.9400000000005</v>
      </c>
      <c r="E41" s="61">
        <v>1312.1</v>
      </c>
      <c r="F41" s="61">
        <v>1175</v>
      </c>
      <c r="G41" s="61">
        <v>327.60000000000002</v>
      </c>
      <c r="H41" s="284">
        <v>1320.1999999999998</v>
      </c>
      <c r="I41" s="284">
        <v>918.30000000000007</v>
      </c>
      <c r="J41" s="284">
        <v>615.6</v>
      </c>
      <c r="K41" s="334">
        <v>1442.72</v>
      </c>
      <c r="L41" s="62">
        <f>SUM(D41:K41)</f>
        <v>11473.46</v>
      </c>
    </row>
    <row r="42" spans="1:12" s="5" customFormat="1" ht="36.75" customHeight="1" x14ac:dyDescent="0.25">
      <c r="A42" s="28" t="s">
        <v>236</v>
      </c>
      <c r="B42" s="165" t="s">
        <v>197</v>
      </c>
      <c r="C42" s="220" t="s">
        <v>6</v>
      </c>
      <c r="D42" s="177">
        <v>4915.58</v>
      </c>
      <c r="E42" s="61">
        <v>1414.5</v>
      </c>
      <c r="F42" s="61">
        <v>885.1</v>
      </c>
      <c r="G42" s="61">
        <v>811</v>
      </c>
      <c r="H42" s="284">
        <v>840.6</v>
      </c>
      <c r="I42" s="284">
        <v>858.2</v>
      </c>
      <c r="J42" s="284">
        <v>974.89999999999986</v>
      </c>
      <c r="K42" s="334">
        <v>536.63</v>
      </c>
      <c r="L42" s="262">
        <f>SUM(D42:K42)</f>
        <v>11236.51</v>
      </c>
    </row>
    <row r="43" spans="1:12" s="5" customFormat="1" ht="36.75" customHeight="1" x14ac:dyDescent="0.25">
      <c r="A43" s="28" t="s">
        <v>270</v>
      </c>
      <c r="B43" s="165" t="s">
        <v>352</v>
      </c>
      <c r="C43" s="220" t="s">
        <v>6</v>
      </c>
      <c r="D43" s="177">
        <v>2361.7000000000003</v>
      </c>
      <c r="E43" s="61">
        <v>949.1</v>
      </c>
      <c r="F43" s="61">
        <v>981.58999999999992</v>
      </c>
      <c r="G43" s="61">
        <v>977.2</v>
      </c>
      <c r="H43" s="284">
        <v>0</v>
      </c>
      <c r="I43" s="284">
        <v>0</v>
      </c>
      <c r="J43" s="284">
        <v>0</v>
      </c>
      <c r="K43" s="334">
        <v>0</v>
      </c>
      <c r="L43" s="262">
        <f t="shared" ref="L43:L89" si="4">SUM(D43:K43)</f>
        <v>5269.59</v>
      </c>
    </row>
    <row r="44" spans="1:12" s="5" customFormat="1" ht="45" x14ac:dyDescent="0.25">
      <c r="A44" s="28" t="s">
        <v>260</v>
      </c>
      <c r="B44" s="165" t="s">
        <v>58</v>
      </c>
      <c r="C44" s="220" t="s">
        <v>6</v>
      </c>
      <c r="D44" s="177">
        <v>5047.51</v>
      </c>
      <c r="E44" s="61">
        <v>1497.8</v>
      </c>
      <c r="F44" s="61">
        <v>1036.3</v>
      </c>
      <c r="G44" s="61">
        <v>1042.0999999999999</v>
      </c>
      <c r="H44" s="284">
        <v>977.19999999999993</v>
      </c>
      <c r="I44" s="284">
        <v>821.6</v>
      </c>
      <c r="J44" s="284">
        <v>1214</v>
      </c>
      <c r="K44" s="334">
        <v>1760.42</v>
      </c>
      <c r="L44" s="262">
        <f t="shared" si="4"/>
        <v>13396.930000000002</v>
      </c>
    </row>
    <row r="45" spans="1:12" s="5" customFormat="1" ht="36.75" customHeight="1" thickBot="1" x14ac:dyDescent="0.3">
      <c r="A45" s="366" t="s">
        <v>225</v>
      </c>
      <c r="B45" s="367" t="s">
        <v>40</v>
      </c>
      <c r="C45" s="368" t="s">
        <v>6</v>
      </c>
      <c r="D45" s="369">
        <v>4942.9399999999996</v>
      </c>
      <c r="E45" s="277">
        <v>1822.3000000000002</v>
      </c>
      <c r="F45" s="277">
        <v>1079.2</v>
      </c>
      <c r="G45" s="277">
        <v>1850.3000000000002</v>
      </c>
      <c r="H45" s="277">
        <v>1196.4000000000001</v>
      </c>
      <c r="I45" s="277">
        <v>1488</v>
      </c>
      <c r="J45" s="277">
        <v>1357.7</v>
      </c>
      <c r="K45" s="370">
        <v>2582.7800000000002</v>
      </c>
      <c r="L45" s="371">
        <f t="shared" si="4"/>
        <v>16319.62</v>
      </c>
    </row>
    <row r="46" spans="1:12" s="5" customFormat="1" ht="36.75" customHeight="1" x14ac:dyDescent="0.25">
      <c r="A46" s="372" t="s">
        <v>243</v>
      </c>
      <c r="B46" s="373" t="s">
        <v>244</v>
      </c>
      <c r="C46" s="374" t="s">
        <v>6</v>
      </c>
      <c r="D46" s="375">
        <v>4609.66</v>
      </c>
      <c r="E46" s="297">
        <v>1630.4</v>
      </c>
      <c r="F46" s="297">
        <v>1145.9000000000001</v>
      </c>
      <c r="G46" s="297">
        <v>890.31000000000006</v>
      </c>
      <c r="H46" s="297">
        <v>1136.1999999999998</v>
      </c>
      <c r="I46" s="297">
        <v>820.7</v>
      </c>
      <c r="J46" s="297">
        <v>745.9</v>
      </c>
      <c r="K46" s="376">
        <v>1948.4200000000003</v>
      </c>
      <c r="L46" s="377">
        <f t="shared" si="4"/>
        <v>12927.489999999998</v>
      </c>
    </row>
    <row r="47" spans="1:12" s="5" customFormat="1" ht="36.75" customHeight="1" x14ac:dyDescent="0.25">
      <c r="A47" s="28" t="s">
        <v>232</v>
      </c>
      <c r="B47" s="165" t="s">
        <v>233</v>
      </c>
      <c r="C47" s="220" t="s">
        <v>6</v>
      </c>
      <c r="D47" s="177">
        <v>3550.9</v>
      </c>
      <c r="E47" s="61">
        <v>935.3</v>
      </c>
      <c r="F47" s="61">
        <v>902.7</v>
      </c>
      <c r="G47" s="61">
        <v>727.3</v>
      </c>
      <c r="H47" s="284">
        <v>505</v>
      </c>
      <c r="I47" s="284">
        <v>317</v>
      </c>
      <c r="J47" s="284">
        <v>738</v>
      </c>
      <c r="K47" s="334">
        <v>648.56000000000006</v>
      </c>
      <c r="L47" s="262">
        <f t="shared" si="4"/>
        <v>8324.76</v>
      </c>
    </row>
    <row r="48" spans="1:12" s="5" customFormat="1" ht="36.75" customHeight="1" x14ac:dyDescent="0.25">
      <c r="A48" s="28" t="s">
        <v>226</v>
      </c>
      <c r="B48" s="165" t="s">
        <v>39</v>
      </c>
      <c r="C48" s="220" t="s">
        <v>6</v>
      </c>
      <c r="D48" s="177">
        <v>3518.1400000000003</v>
      </c>
      <c r="E48" s="61">
        <v>1732.6</v>
      </c>
      <c r="F48" s="61">
        <v>896.09999999999991</v>
      </c>
      <c r="G48" s="61">
        <v>314.10000000000002</v>
      </c>
      <c r="H48" s="284">
        <v>1165.8000000000002</v>
      </c>
      <c r="I48" s="284">
        <v>947.9</v>
      </c>
      <c r="J48" s="284">
        <v>1061.1999999999998</v>
      </c>
      <c r="K48" s="334">
        <v>2510.6799999999998</v>
      </c>
      <c r="L48" s="262">
        <f t="shared" si="4"/>
        <v>12146.52</v>
      </c>
    </row>
    <row r="49" spans="1:12" s="5" customFormat="1" ht="36.75" customHeight="1" x14ac:dyDescent="0.25">
      <c r="A49" s="28" t="s">
        <v>235</v>
      </c>
      <c r="B49" s="165" t="s">
        <v>195</v>
      </c>
      <c r="C49" s="220" t="s">
        <v>6</v>
      </c>
      <c r="D49" s="177">
        <v>4897.2700000000004</v>
      </c>
      <c r="E49" s="61">
        <v>600.90000000000009</v>
      </c>
      <c r="F49" s="61">
        <v>1016.7</v>
      </c>
      <c r="G49" s="61">
        <v>595.79999999999995</v>
      </c>
      <c r="H49" s="284">
        <v>1089.9000000000001</v>
      </c>
      <c r="I49" s="284">
        <v>971.2</v>
      </c>
      <c r="J49" s="284">
        <v>991</v>
      </c>
      <c r="K49" s="334">
        <v>1551.17</v>
      </c>
      <c r="L49" s="262">
        <f t="shared" si="4"/>
        <v>11713.94</v>
      </c>
    </row>
    <row r="50" spans="1:12" s="5" customFormat="1" ht="36.75" customHeight="1" x14ac:dyDescent="0.25">
      <c r="A50" s="28" t="s">
        <v>245</v>
      </c>
      <c r="B50" s="165" t="s">
        <v>246</v>
      </c>
      <c r="C50" s="220" t="s">
        <v>6</v>
      </c>
      <c r="D50" s="177">
        <v>1729.4</v>
      </c>
      <c r="E50" s="61">
        <v>281.60000000000002</v>
      </c>
      <c r="F50" s="61">
        <v>222.4</v>
      </c>
      <c r="G50" s="61">
        <v>175.6</v>
      </c>
      <c r="H50" s="284">
        <v>490.4</v>
      </c>
      <c r="I50" s="284">
        <v>600.9</v>
      </c>
      <c r="J50" s="284">
        <v>104.9</v>
      </c>
      <c r="K50" s="334">
        <v>0</v>
      </c>
      <c r="L50" s="262">
        <f t="shared" si="4"/>
        <v>3605.2000000000003</v>
      </c>
    </row>
    <row r="51" spans="1:12" s="5" customFormat="1" ht="36.75" customHeight="1" x14ac:dyDescent="0.25">
      <c r="A51" s="28" t="s">
        <v>98</v>
      </c>
      <c r="B51" s="29" t="s">
        <v>41</v>
      </c>
      <c r="C51" s="220" t="s">
        <v>6</v>
      </c>
      <c r="D51" s="177">
        <v>39.4</v>
      </c>
      <c r="E51" s="61">
        <v>0</v>
      </c>
      <c r="F51" s="61">
        <v>0</v>
      </c>
      <c r="G51" s="61">
        <v>0</v>
      </c>
      <c r="H51" s="284">
        <v>377.4</v>
      </c>
      <c r="I51" s="284">
        <v>0</v>
      </c>
      <c r="J51" s="284">
        <v>0</v>
      </c>
      <c r="K51" s="334">
        <v>0</v>
      </c>
      <c r="L51" s="262">
        <f t="shared" si="4"/>
        <v>416.79999999999995</v>
      </c>
    </row>
    <row r="52" spans="1:12" s="5" customFormat="1" ht="36.75" customHeight="1" x14ac:dyDescent="0.25">
      <c r="A52" s="28" t="s">
        <v>263</v>
      </c>
      <c r="B52" s="29" t="s">
        <v>349</v>
      </c>
      <c r="C52" s="220" t="s">
        <v>6</v>
      </c>
      <c r="D52" s="177">
        <v>5307.8</v>
      </c>
      <c r="E52" s="61">
        <v>1192.7</v>
      </c>
      <c r="F52" s="61">
        <v>546.90000000000009</v>
      </c>
      <c r="G52" s="61">
        <v>974.40000000000009</v>
      </c>
      <c r="H52" s="284">
        <v>786</v>
      </c>
      <c r="I52" s="284">
        <v>513.9</v>
      </c>
      <c r="J52" s="284">
        <v>1247.3000000000002</v>
      </c>
      <c r="K52" s="334">
        <v>1426.06</v>
      </c>
      <c r="L52" s="262">
        <f t="shared" si="4"/>
        <v>11995.06</v>
      </c>
    </row>
    <row r="53" spans="1:12" s="5" customFormat="1" ht="36.75" customHeight="1" x14ac:dyDescent="0.25">
      <c r="A53" s="28" t="s">
        <v>269</v>
      </c>
      <c r="B53" s="29" t="s">
        <v>59</v>
      </c>
      <c r="C53" s="220" t="s">
        <v>6</v>
      </c>
      <c r="D53" s="177">
        <v>4190.1899999999996</v>
      </c>
      <c r="E53" s="61">
        <v>892</v>
      </c>
      <c r="F53" s="61">
        <v>1391.1999999999998</v>
      </c>
      <c r="G53" s="61">
        <v>1100.5999999999999</v>
      </c>
      <c r="H53" s="284">
        <v>1049.0999999999999</v>
      </c>
      <c r="I53" s="284">
        <v>607.6</v>
      </c>
      <c r="J53" s="284">
        <v>843.6</v>
      </c>
      <c r="K53" s="334">
        <v>1242.3399999999999</v>
      </c>
      <c r="L53" s="262">
        <f t="shared" si="4"/>
        <v>11316.630000000001</v>
      </c>
    </row>
    <row r="54" spans="1:12" s="5" customFormat="1" ht="36.75" customHeight="1" x14ac:dyDescent="0.25">
      <c r="A54" s="28" t="s">
        <v>241</v>
      </c>
      <c r="B54" s="165" t="s">
        <v>242</v>
      </c>
      <c r="C54" s="220" t="s">
        <v>6</v>
      </c>
      <c r="D54" s="177">
        <v>4243.79</v>
      </c>
      <c r="E54" s="61">
        <v>534.29999999999995</v>
      </c>
      <c r="F54" s="61">
        <v>785.7</v>
      </c>
      <c r="G54" s="61">
        <v>1000.8</v>
      </c>
      <c r="H54" s="284">
        <v>1093.8200000000002</v>
      </c>
      <c r="I54" s="284">
        <v>967.8</v>
      </c>
      <c r="J54" s="284">
        <v>641.5</v>
      </c>
      <c r="K54" s="334">
        <v>1454.42</v>
      </c>
      <c r="L54" s="262">
        <f t="shared" si="4"/>
        <v>10722.13</v>
      </c>
    </row>
    <row r="55" spans="1:12" s="5" customFormat="1" ht="45" x14ac:dyDescent="0.25">
      <c r="A55" s="28" t="s">
        <v>288</v>
      </c>
      <c r="B55" s="165" t="s">
        <v>640</v>
      </c>
      <c r="C55" s="220" t="s">
        <v>6</v>
      </c>
      <c r="D55" s="177">
        <v>1685.1</v>
      </c>
      <c r="E55" s="61">
        <v>0</v>
      </c>
      <c r="F55" s="61">
        <v>0</v>
      </c>
      <c r="G55" s="61">
        <v>0</v>
      </c>
      <c r="H55" s="284">
        <v>0</v>
      </c>
      <c r="I55" s="284">
        <v>0</v>
      </c>
      <c r="J55" s="284">
        <v>0</v>
      </c>
      <c r="K55" s="334">
        <v>0</v>
      </c>
      <c r="L55" s="262">
        <f t="shared" si="4"/>
        <v>1685.1</v>
      </c>
    </row>
    <row r="56" spans="1:12" s="5" customFormat="1" ht="36.75" customHeight="1" x14ac:dyDescent="0.25">
      <c r="A56" s="28" t="s">
        <v>368</v>
      </c>
      <c r="B56" s="29" t="s">
        <v>74</v>
      </c>
      <c r="C56" s="220" t="s">
        <v>6</v>
      </c>
      <c r="D56" s="177">
        <v>915.8</v>
      </c>
      <c r="E56" s="61">
        <v>1450.6</v>
      </c>
      <c r="F56" s="61">
        <v>722.5</v>
      </c>
      <c r="G56" s="61">
        <v>372</v>
      </c>
      <c r="H56" s="284">
        <v>730.9</v>
      </c>
      <c r="I56" s="284">
        <v>607.90000000000009</v>
      </c>
      <c r="J56" s="284">
        <v>635.09999999999991</v>
      </c>
      <c r="K56" s="334">
        <v>422.48</v>
      </c>
      <c r="L56" s="262">
        <f t="shared" si="4"/>
        <v>5857.2799999999988</v>
      </c>
    </row>
    <row r="57" spans="1:12" s="5" customFormat="1" ht="36.75" customHeight="1" x14ac:dyDescent="0.25">
      <c r="A57" s="28" t="s">
        <v>268</v>
      </c>
      <c r="B57" s="29" t="s">
        <v>203</v>
      </c>
      <c r="C57" s="220" t="s">
        <v>6</v>
      </c>
      <c r="D57" s="177">
        <v>3192</v>
      </c>
      <c r="E57" s="61">
        <v>1244.9000000000001</v>
      </c>
      <c r="F57" s="61">
        <v>1375.4</v>
      </c>
      <c r="G57" s="61">
        <v>300.3</v>
      </c>
      <c r="H57" s="284">
        <v>362.75</v>
      </c>
      <c r="I57" s="284">
        <v>0</v>
      </c>
      <c r="J57" s="284">
        <v>0</v>
      </c>
      <c r="K57" s="334">
        <v>0</v>
      </c>
      <c r="L57" s="262">
        <f t="shared" si="4"/>
        <v>6475.3499999999995</v>
      </c>
    </row>
    <row r="58" spans="1:12" s="5" customFormat="1" ht="46.5" customHeight="1" x14ac:dyDescent="0.25">
      <c r="A58" s="28" t="s">
        <v>258</v>
      </c>
      <c r="B58" s="165" t="s">
        <v>464</v>
      </c>
      <c r="C58" s="220" t="s">
        <v>6</v>
      </c>
      <c r="D58" s="177">
        <v>4209.2700000000004</v>
      </c>
      <c r="E58" s="61">
        <v>1307.2</v>
      </c>
      <c r="F58" s="61">
        <v>338.1</v>
      </c>
      <c r="G58" s="61">
        <v>359.45000000000005</v>
      </c>
      <c r="H58" s="284">
        <v>1081.25</v>
      </c>
      <c r="I58" s="284">
        <v>914.80000000000007</v>
      </c>
      <c r="J58" s="284">
        <v>1173.43</v>
      </c>
      <c r="K58" s="334">
        <v>606.20000000000005</v>
      </c>
      <c r="L58" s="262">
        <f t="shared" si="4"/>
        <v>9989.7000000000007</v>
      </c>
    </row>
    <row r="59" spans="1:12" s="5" customFormat="1" ht="36.75" customHeight="1" x14ac:dyDescent="0.25">
      <c r="A59" s="28" t="s">
        <v>237</v>
      </c>
      <c r="B59" s="165" t="s">
        <v>15</v>
      </c>
      <c r="C59" s="220" t="s">
        <v>6</v>
      </c>
      <c r="D59" s="177">
        <v>5371.3700000000008</v>
      </c>
      <c r="E59" s="61">
        <v>676.6</v>
      </c>
      <c r="F59" s="61">
        <v>893.3</v>
      </c>
      <c r="G59" s="61">
        <v>803</v>
      </c>
      <c r="H59" s="284">
        <v>732.6</v>
      </c>
      <c r="I59" s="284">
        <v>768</v>
      </c>
      <c r="J59" s="284">
        <v>335.9</v>
      </c>
      <c r="K59" s="334">
        <v>948.12</v>
      </c>
      <c r="L59" s="262">
        <f t="shared" si="4"/>
        <v>10528.890000000001</v>
      </c>
    </row>
    <row r="60" spans="1:12" s="5" customFormat="1" ht="36.75" customHeight="1" x14ac:dyDescent="0.25">
      <c r="A60" s="28" t="s">
        <v>229</v>
      </c>
      <c r="B60" s="165" t="s">
        <v>641</v>
      </c>
      <c r="C60" s="220" t="s">
        <v>6</v>
      </c>
      <c r="D60" s="177">
        <v>2357.4700000000003</v>
      </c>
      <c r="E60" s="61">
        <v>278.2</v>
      </c>
      <c r="F60" s="61">
        <v>302.10000000000002</v>
      </c>
      <c r="G60" s="61">
        <v>0</v>
      </c>
      <c r="H60" s="284">
        <v>0</v>
      </c>
      <c r="I60" s="284">
        <v>0</v>
      </c>
      <c r="J60" s="284">
        <v>0</v>
      </c>
      <c r="K60" s="334">
        <v>0</v>
      </c>
      <c r="L60" s="262">
        <f t="shared" si="4"/>
        <v>2937.77</v>
      </c>
    </row>
    <row r="61" spans="1:12" s="5" customFormat="1" ht="45.75" customHeight="1" x14ac:dyDescent="0.25">
      <c r="A61" s="28" t="s">
        <v>249</v>
      </c>
      <c r="B61" s="29" t="s">
        <v>60</v>
      </c>
      <c r="C61" s="220" t="s">
        <v>6</v>
      </c>
      <c r="D61" s="177">
        <v>3887.16</v>
      </c>
      <c r="E61" s="61">
        <v>730.09999999999991</v>
      </c>
      <c r="F61" s="61">
        <v>465</v>
      </c>
      <c r="G61" s="61">
        <v>333.3</v>
      </c>
      <c r="H61" s="284">
        <v>0</v>
      </c>
      <c r="I61" s="284">
        <v>0</v>
      </c>
      <c r="J61" s="284">
        <v>0</v>
      </c>
      <c r="K61" s="334">
        <v>0</v>
      </c>
      <c r="L61" s="262">
        <f t="shared" si="4"/>
        <v>5415.56</v>
      </c>
    </row>
    <row r="62" spans="1:12" s="5" customFormat="1" ht="36.75" customHeight="1" x14ac:dyDescent="0.25">
      <c r="A62" s="41" t="s">
        <v>239</v>
      </c>
      <c r="B62" s="165" t="s">
        <v>240</v>
      </c>
      <c r="C62" s="220" t="s">
        <v>6</v>
      </c>
      <c r="D62" s="177">
        <v>3291.84</v>
      </c>
      <c r="E62" s="61">
        <v>142.19999999999999</v>
      </c>
      <c r="F62" s="61">
        <v>460.4</v>
      </c>
      <c r="G62" s="61">
        <v>187.6</v>
      </c>
      <c r="H62" s="284">
        <v>0</v>
      </c>
      <c r="I62" s="284">
        <v>0</v>
      </c>
      <c r="J62" s="284">
        <v>0</v>
      </c>
      <c r="K62" s="334">
        <v>0</v>
      </c>
      <c r="L62" s="262">
        <f t="shared" si="4"/>
        <v>4082.04</v>
      </c>
    </row>
    <row r="63" spans="1:12" s="5" customFormat="1" ht="36.75" customHeight="1" x14ac:dyDescent="0.25">
      <c r="A63" s="28" t="s">
        <v>232</v>
      </c>
      <c r="B63" s="29" t="s">
        <v>228</v>
      </c>
      <c r="C63" s="220" t="s">
        <v>6</v>
      </c>
      <c r="D63" s="177">
        <v>2045.9399999999998</v>
      </c>
      <c r="E63" s="61">
        <v>0</v>
      </c>
      <c r="F63" s="61">
        <v>324.3</v>
      </c>
      <c r="G63" s="61">
        <v>20.399999999999999</v>
      </c>
      <c r="H63" s="284">
        <v>0</v>
      </c>
      <c r="I63" s="284">
        <v>0</v>
      </c>
      <c r="J63" s="284">
        <v>0</v>
      </c>
      <c r="K63" s="334">
        <v>0</v>
      </c>
      <c r="L63" s="262">
        <f t="shared" si="4"/>
        <v>2390.64</v>
      </c>
    </row>
    <row r="64" spans="1:12" s="5" customFormat="1" ht="36.75" customHeight="1" x14ac:dyDescent="0.25">
      <c r="A64" s="28" t="s">
        <v>238</v>
      </c>
      <c r="B64" s="165" t="s">
        <v>465</v>
      </c>
      <c r="C64" s="220" t="s">
        <v>6</v>
      </c>
      <c r="D64" s="177">
        <v>2837.1399999999994</v>
      </c>
      <c r="E64" s="61">
        <v>169.3</v>
      </c>
      <c r="F64" s="61">
        <v>515</v>
      </c>
      <c r="G64" s="61">
        <v>180.3</v>
      </c>
      <c r="H64" s="284">
        <v>0</v>
      </c>
      <c r="I64" s="284">
        <v>0</v>
      </c>
      <c r="J64" s="284">
        <v>0</v>
      </c>
      <c r="K64" s="334">
        <v>0</v>
      </c>
      <c r="L64" s="262">
        <f t="shared" si="4"/>
        <v>3701.74</v>
      </c>
    </row>
    <row r="65" spans="1:12" s="5" customFormat="1" ht="36.75" customHeight="1" x14ac:dyDescent="0.25">
      <c r="A65" s="28" t="s">
        <v>256</v>
      </c>
      <c r="B65" s="29" t="s">
        <v>346</v>
      </c>
      <c r="C65" s="220" t="s">
        <v>6</v>
      </c>
      <c r="D65" s="177">
        <v>2389.75</v>
      </c>
      <c r="E65" s="61">
        <v>669.2</v>
      </c>
      <c r="F65" s="61">
        <v>580.30000000000007</v>
      </c>
      <c r="G65" s="61">
        <v>259.7</v>
      </c>
      <c r="H65" s="284">
        <v>0</v>
      </c>
      <c r="I65" s="284">
        <v>0</v>
      </c>
      <c r="J65" s="284">
        <v>0</v>
      </c>
      <c r="K65" s="334">
        <v>0</v>
      </c>
      <c r="L65" s="262">
        <f t="shared" si="4"/>
        <v>3898.95</v>
      </c>
    </row>
    <row r="66" spans="1:12" s="5" customFormat="1" ht="36.75" customHeight="1" x14ac:dyDescent="0.25">
      <c r="A66" s="28" t="s">
        <v>231</v>
      </c>
      <c r="B66" s="29" t="s">
        <v>99</v>
      </c>
      <c r="C66" s="220" t="s">
        <v>6</v>
      </c>
      <c r="D66" s="177">
        <v>4804.8999999999996</v>
      </c>
      <c r="E66" s="61">
        <v>1181.9000000000001</v>
      </c>
      <c r="F66" s="61">
        <v>1126</v>
      </c>
      <c r="G66" s="61">
        <v>456.20000000000005</v>
      </c>
      <c r="H66" s="284">
        <v>0</v>
      </c>
      <c r="I66" s="284">
        <v>0</v>
      </c>
      <c r="J66" s="284">
        <v>0</v>
      </c>
      <c r="K66" s="334">
        <v>0</v>
      </c>
      <c r="L66" s="262">
        <f t="shared" si="4"/>
        <v>7568.9999999999991</v>
      </c>
    </row>
    <row r="67" spans="1:12" s="5" customFormat="1" ht="36.75" customHeight="1" x14ac:dyDescent="0.25">
      <c r="A67" s="28" t="s">
        <v>239</v>
      </c>
      <c r="B67" s="165" t="s">
        <v>38</v>
      </c>
      <c r="C67" s="220" t="s">
        <v>6</v>
      </c>
      <c r="D67" s="177">
        <v>5154.4699999999993</v>
      </c>
      <c r="E67" s="61">
        <v>1408.85</v>
      </c>
      <c r="F67" s="61">
        <v>1004.7</v>
      </c>
      <c r="G67" s="61">
        <v>598.20000000000005</v>
      </c>
      <c r="H67" s="284">
        <v>902.90000000000009</v>
      </c>
      <c r="I67" s="284">
        <v>973.19999999999993</v>
      </c>
      <c r="J67" s="284">
        <v>856</v>
      </c>
      <c r="K67" s="334">
        <v>576.05999999999995</v>
      </c>
      <c r="L67" s="262">
        <f t="shared" si="4"/>
        <v>11474.38</v>
      </c>
    </row>
    <row r="68" spans="1:12" s="5" customFormat="1" ht="36.75" customHeight="1" x14ac:dyDescent="0.25">
      <c r="A68" s="28" t="s">
        <v>262</v>
      </c>
      <c r="B68" s="165" t="s">
        <v>348</v>
      </c>
      <c r="C68" s="220" t="s">
        <v>6</v>
      </c>
      <c r="D68" s="177">
        <v>3392.89</v>
      </c>
      <c r="E68" s="61">
        <v>180.9</v>
      </c>
      <c r="F68" s="61">
        <v>0</v>
      </c>
      <c r="G68" s="61">
        <v>0</v>
      </c>
      <c r="H68" s="284">
        <v>0</v>
      </c>
      <c r="I68" s="284">
        <v>0</v>
      </c>
      <c r="J68" s="284">
        <v>0</v>
      </c>
      <c r="K68" s="334">
        <v>0</v>
      </c>
      <c r="L68" s="262">
        <f t="shared" si="4"/>
        <v>3573.79</v>
      </c>
    </row>
    <row r="69" spans="1:12" s="5" customFormat="1" ht="36.75" customHeight="1" x14ac:dyDescent="0.25">
      <c r="A69" s="28" t="s">
        <v>259</v>
      </c>
      <c r="B69" s="165" t="s">
        <v>61</v>
      </c>
      <c r="C69" s="220" t="s">
        <v>6</v>
      </c>
      <c r="D69" s="177">
        <v>5050.6000000000004</v>
      </c>
      <c r="E69" s="61">
        <v>1510.8999999999999</v>
      </c>
      <c r="F69" s="61">
        <v>911.9</v>
      </c>
      <c r="G69" s="61">
        <v>452.5</v>
      </c>
      <c r="H69" s="284">
        <v>904.6</v>
      </c>
      <c r="I69" s="284">
        <v>665.7</v>
      </c>
      <c r="J69" s="284">
        <v>693.40000000000009</v>
      </c>
      <c r="K69" s="334">
        <v>259.8</v>
      </c>
      <c r="L69" s="262">
        <f t="shared" si="4"/>
        <v>10449.4</v>
      </c>
    </row>
    <row r="70" spans="1:12" s="5" customFormat="1" ht="47.25" customHeight="1" x14ac:dyDescent="0.25">
      <c r="A70" s="28" t="s">
        <v>345</v>
      </c>
      <c r="B70" s="165" t="s">
        <v>503</v>
      </c>
      <c r="C70" s="220" t="s">
        <v>6</v>
      </c>
      <c r="D70" s="177">
        <v>2391.9</v>
      </c>
      <c r="E70" s="61">
        <v>587.70000000000005</v>
      </c>
      <c r="F70" s="61">
        <v>580.5</v>
      </c>
      <c r="G70" s="61">
        <v>471.5</v>
      </c>
      <c r="H70" s="284">
        <v>0</v>
      </c>
      <c r="I70" s="284">
        <v>0</v>
      </c>
      <c r="J70" s="284">
        <v>0</v>
      </c>
      <c r="K70" s="334">
        <v>0</v>
      </c>
      <c r="L70" s="262">
        <f t="shared" si="4"/>
        <v>4031.6000000000004</v>
      </c>
    </row>
    <row r="71" spans="1:12" s="5" customFormat="1" ht="36.75" customHeight="1" x14ac:dyDescent="0.25">
      <c r="A71" s="28" t="s">
        <v>472</v>
      </c>
      <c r="B71" s="165" t="s">
        <v>471</v>
      </c>
      <c r="C71" s="220" t="s">
        <v>6</v>
      </c>
      <c r="D71" s="177">
        <v>476.59999999999997</v>
      </c>
      <c r="E71" s="61">
        <v>1595.4</v>
      </c>
      <c r="F71" s="61">
        <v>1390.8</v>
      </c>
      <c r="G71" s="61">
        <v>747.8</v>
      </c>
      <c r="H71" s="284">
        <v>1056.1999999999998</v>
      </c>
      <c r="I71" s="284">
        <v>1158.6000000000001</v>
      </c>
      <c r="J71" s="284">
        <v>241.9</v>
      </c>
      <c r="K71" s="334">
        <v>700</v>
      </c>
      <c r="L71" s="262">
        <f t="shared" si="4"/>
        <v>7367.3</v>
      </c>
    </row>
    <row r="72" spans="1:12" s="5" customFormat="1" ht="45.75" customHeight="1" x14ac:dyDescent="0.25">
      <c r="A72" s="28" t="s">
        <v>257</v>
      </c>
      <c r="B72" s="29" t="s">
        <v>62</v>
      </c>
      <c r="C72" s="220" t="s">
        <v>6</v>
      </c>
      <c r="D72" s="177">
        <v>4566.25</v>
      </c>
      <c r="E72" s="61">
        <v>825.8</v>
      </c>
      <c r="F72" s="61">
        <v>140.4</v>
      </c>
      <c r="G72" s="61">
        <v>273.7</v>
      </c>
      <c r="H72" s="284">
        <v>344.8</v>
      </c>
      <c r="I72" s="284">
        <v>441.4</v>
      </c>
      <c r="J72" s="284">
        <v>587.4</v>
      </c>
      <c r="K72" s="334">
        <v>1252.0520000000001</v>
      </c>
      <c r="L72" s="262">
        <f t="shared" si="4"/>
        <v>8431.8019999999997</v>
      </c>
    </row>
    <row r="73" spans="1:12" s="5" customFormat="1" ht="45" x14ac:dyDescent="0.25">
      <c r="A73" s="28" t="s">
        <v>260</v>
      </c>
      <c r="B73" s="29" t="s">
        <v>63</v>
      </c>
      <c r="C73" s="220" t="s">
        <v>6</v>
      </c>
      <c r="D73" s="177">
        <v>4403.96</v>
      </c>
      <c r="E73" s="61">
        <v>826.5</v>
      </c>
      <c r="F73" s="61">
        <v>790.6</v>
      </c>
      <c r="G73" s="61">
        <v>463.79999999999995</v>
      </c>
      <c r="H73" s="284">
        <v>623.70000000000005</v>
      </c>
      <c r="I73" s="284">
        <v>816.59999999999991</v>
      </c>
      <c r="J73" s="284">
        <v>1112.8999999999999</v>
      </c>
      <c r="K73" s="334">
        <v>1202.58</v>
      </c>
      <c r="L73" s="262">
        <f t="shared" si="4"/>
        <v>10240.64</v>
      </c>
    </row>
    <row r="74" spans="1:12" s="5" customFormat="1" ht="36.75" customHeight="1" x14ac:dyDescent="0.25">
      <c r="A74" s="28" t="s">
        <v>224</v>
      </c>
      <c r="B74" s="165" t="s">
        <v>198</v>
      </c>
      <c r="C74" s="220" t="s">
        <v>6</v>
      </c>
      <c r="D74" s="177">
        <v>5029.3900000000003</v>
      </c>
      <c r="E74" s="61">
        <v>1207.8000000000002</v>
      </c>
      <c r="F74" s="61">
        <v>1169.6000000000001</v>
      </c>
      <c r="G74" s="61">
        <v>954.9</v>
      </c>
      <c r="H74" s="284">
        <v>1273.5999999999999</v>
      </c>
      <c r="I74" s="284">
        <v>1052.0999999999999</v>
      </c>
      <c r="J74" s="284">
        <v>1019.9</v>
      </c>
      <c r="K74" s="334">
        <v>1702.3200000000002</v>
      </c>
      <c r="L74" s="262">
        <f t="shared" si="4"/>
        <v>13409.61</v>
      </c>
    </row>
    <row r="75" spans="1:12" s="5" customFormat="1" ht="36.75" customHeight="1" x14ac:dyDescent="0.25">
      <c r="A75" s="28" t="s">
        <v>112</v>
      </c>
      <c r="B75" s="165" t="s">
        <v>353</v>
      </c>
      <c r="C75" s="220" t="s">
        <v>6</v>
      </c>
      <c r="D75" s="177">
        <v>3803.7999999999997</v>
      </c>
      <c r="E75" s="61">
        <v>1018.12</v>
      </c>
      <c r="F75" s="61">
        <v>623.70000000000005</v>
      </c>
      <c r="G75" s="61">
        <v>417.59999999999997</v>
      </c>
      <c r="H75" s="284">
        <v>1175.5</v>
      </c>
      <c r="I75" s="284">
        <v>649.9</v>
      </c>
      <c r="J75" s="284">
        <v>607.29999999999995</v>
      </c>
      <c r="K75" s="334">
        <v>1595.52</v>
      </c>
      <c r="L75" s="262">
        <f t="shared" si="4"/>
        <v>9891.44</v>
      </c>
    </row>
    <row r="76" spans="1:12" s="5" customFormat="1" ht="36.75" customHeight="1" x14ac:dyDescent="0.25">
      <c r="A76" s="28" t="s">
        <v>221</v>
      </c>
      <c r="B76" s="335" t="s">
        <v>222</v>
      </c>
      <c r="C76" s="220" t="s">
        <v>6</v>
      </c>
      <c r="D76" s="177">
        <v>2775.0699999999997</v>
      </c>
      <c r="E76" s="61">
        <v>1211.2</v>
      </c>
      <c r="F76" s="61">
        <v>1274.0999999999999</v>
      </c>
      <c r="G76" s="61">
        <v>128.30000000000001</v>
      </c>
      <c r="H76" s="284">
        <v>1120.5</v>
      </c>
      <c r="I76" s="284">
        <v>1048.4000000000001</v>
      </c>
      <c r="J76" s="284">
        <v>738.2</v>
      </c>
      <c r="K76" s="334">
        <v>1770.88</v>
      </c>
      <c r="L76" s="262">
        <f t="shared" si="4"/>
        <v>10066.650000000001</v>
      </c>
    </row>
    <row r="77" spans="1:12" s="5" customFormat="1" ht="36.75" customHeight="1" x14ac:dyDescent="0.25">
      <c r="A77" s="28" t="s">
        <v>271</v>
      </c>
      <c r="B77" s="165" t="s">
        <v>354</v>
      </c>
      <c r="C77" s="220" t="s">
        <v>6</v>
      </c>
      <c r="D77" s="177">
        <v>2545.0700000000002</v>
      </c>
      <c r="E77" s="61">
        <v>1057</v>
      </c>
      <c r="F77" s="61">
        <v>1101.6000000000001</v>
      </c>
      <c r="G77" s="61">
        <v>533.4</v>
      </c>
      <c r="H77" s="284">
        <v>559.1</v>
      </c>
      <c r="I77" s="284">
        <v>450.3</v>
      </c>
      <c r="J77" s="284">
        <v>0</v>
      </c>
      <c r="K77" s="334">
        <v>1134.98</v>
      </c>
      <c r="L77" s="262">
        <f t="shared" si="4"/>
        <v>7381.4500000000007</v>
      </c>
    </row>
    <row r="78" spans="1:12" s="5" customFormat="1" ht="36.75" customHeight="1" x14ac:dyDescent="0.25">
      <c r="A78" s="28" t="s">
        <v>247</v>
      </c>
      <c r="B78" s="29" t="s">
        <v>248</v>
      </c>
      <c r="C78" s="220" t="s">
        <v>6</v>
      </c>
      <c r="D78" s="177">
        <v>5219.2</v>
      </c>
      <c r="E78" s="61">
        <v>0</v>
      </c>
      <c r="F78" s="61">
        <v>732.3</v>
      </c>
      <c r="G78" s="61">
        <v>473.79999999999995</v>
      </c>
      <c r="H78" s="284">
        <v>882</v>
      </c>
      <c r="I78" s="284">
        <v>847.30000000000007</v>
      </c>
      <c r="J78" s="284">
        <v>686.4</v>
      </c>
      <c r="K78" s="334">
        <v>1726.6399999999999</v>
      </c>
      <c r="L78" s="262">
        <f t="shared" si="4"/>
        <v>10567.64</v>
      </c>
    </row>
    <row r="79" spans="1:12" s="5" customFormat="1" ht="36.75" customHeight="1" x14ac:dyDescent="0.25">
      <c r="A79" s="28" t="s">
        <v>369</v>
      </c>
      <c r="B79" s="165" t="s">
        <v>75</v>
      </c>
      <c r="C79" s="220" t="s">
        <v>6</v>
      </c>
      <c r="D79" s="177">
        <v>2078.34</v>
      </c>
      <c r="E79" s="61">
        <v>789.2</v>
      </c>
      <c r="F79" s="61">
        <v>1032.0999999999999</v>
      </c>
      <c r="G79" s="61">
        <v>716.4</v>
      </c>
      <c r="H79" s="284">
        <v>772</v>
      </c>
      <c r="I79" s="284">
        <v>955.9</v>
      </c>
      <c r="J79" s="284">
        <v>1078.32</v>
      </c>
      <c r="K79" s="334">
        <v>1461.1759999999999</v>
      </c>
      <c r="L79" s="262">
        <f t="shared" si="4"/>
        <v>8883.4359999999997</v>
      </c>
    </row>
    <row r="80" spans="1:12" s="5" customFormat="1" ht="36.75" customHeight="1" x14ac:dyDescent="0.25">
      <c r="A80" s="28" t="s">
        <v>100</v>
      </c>
      <c r="B80" s="29" t="s">
        <v>467</v>
      </c>
      <c r="C80" s="220" t="s">
        <v>6</v>
      </c>
      <c r="D80" s="177">
        <v>4627.8999999999996</v>
      </c>
      <c r="E80" s="61">
        <v>1621.5</v>
      </c>
      <c r="F80" s="61">
        <v>605.5</v>
      </c>
      <c r="G80" s="61">
        <v>953.80000000000007</v>
      </c>
      <c r="H80" s="284">
        <v>1342.2</v>
      </c>
      <c r="I80" s="284">
        <v>725.40000000000009</v>
      </c>
      <c r="J80" s="284">
        <v>1899.4</v>
      </c>
      <c r="K80" s="334">
        <v>2874.616</v>
      </c>
      <c r="L80" s="262">
        <f t="shared" si="4"/>
        <v>14650.315999999999</v>
      </c>
    </row>
    <row r="81" spans="1:12" s="5" customFormat="1" ht="36.75" customHeight="1" x14ac:dyDescent="0.25">
      <c r="A81" s="28" t="s">
        <v>230</v>
      </c>
      <c r="B81" s="165" t="s">
        <v>273</v>
      </c>
      <c r="C81" s="220" t="s">
        <v>6</v>
      </c>
      <c r="D81" s="177">
        <v>6124.9400000000005</v>
      </c>
      <c r="E81" s="61">
        <v>1172.95</v>
      </c>
      <c r="F81" s="61">
        <v>1129</v>
      </c>
      <c r="G81" s="61">
        <v>1066</v>
      </c>
      <c r="H81" s="284">
        <v>740.90000000000009</v>
      </c>
      <c r="I81" s="284">
        <v>1069.5</v>
      </c>
      <c r="J81" s="284">
        <v>1065.3</v>
      </c>
      <c r="K81" s="334">
        <v>1245.98</v>
      </c>
      <c r="L81" s="262">
        <f t="shared" si="4"/>
        <v>13614.569999999998</v>
      </c>
    </row>
    <row r="82" spans="1:12" s="5" customFormat="1" ht="36.75" customHeight="1" x14ac:dyDescent="0.25">
      <c r="A82" s="28" t="s">
        <v>267</v>
      </c>
      <c r="B82" s="165" t="s">
        <v>351</v>
      </c>
      <c r="C82" s="220" t="s">
        <v>6</v>
      </c>
      <c r="D82" s="177">
        <v>2416.88</v>
      </c>
      <c r="E82" s="61">
        <v>0</v>
      </c>
      <c r="F82" s="61">
        <v>0</v>
      </c>
      <c r="G82" s="61">
        <v>0</v>
      </c>
      <c r="H82" s="284">
        <v>0</v>
      </c>
      <c r="I82" s="284">
        <v>0</v>
      </c>
      <c r="J82" s="284">
        <v>0</v>
      </c>
      <c r="K82" s="334">
        <v>0</v>
      </c>
      <c r="L82" s="262">
        <f t="shared" si="4"/>
        <v>2416.88</v>
      </c>
    </row>
    <row r="83" spans="1:12" s="5" customFormat="1" ht="36.75" customHeight="1" x14ac:dyDescent="0.25">
      <c r="A83" s="28" t="s">
        <v>264</v>
      </c>
      <c r="B83" s="29" t="s">
        <v>64</v>
      </c>
      <c r="C83" s="220" t="s">
        <v>6</v>
      </c>
      <c r="D83" s="177">
        <v>5224.2700000000004</v>
      </c>
      <c r="E83" s="61">
        <v>1184.8699999999999</v>
      </c>
      <c r="F83" s="61">
        <v>565.29999999999995</v>
      </c>
      <c r="G83" s="61">
        <v>618.4</v>
      </c>
      <c r="H83" s="284">
        <v>307.2</v>
      </c>
      <c r="I83" s="284">
        <v>451.9</v>
      </c>
      <c r="J83" s="284">
        <v>860.19999999999993</v>
      </c>
      <c r="K83" s="334">
        <v>764.83</v>
      </c>
      <c r="L83" s="262">
        <f t="shared" si="4"/>
        <v>9976.9700000000012</v>
      </c>
    </row>
    <row r="84" spans="1:12" s="5" customFormat="1" ht="47.25" customHeight="1" x14ac:dyDescent="0.25">
      <c r="A84" s="28" t="s">
        <v>250</v>
      </c>
      <c r="B84" s="29" t="s">
        <v>14</v>
      </c>
      <c r="C84" s="220" t="s">
        <v>6</v>
      </c>
      <c r="D84" s="177">
        <v>4903.79</v>
      </c>
      <c r="E84" s="61">
        <v>1417</v>
      </c>
      <c r="F84" s="61">
        <v>1151.3000000000002</v>
      </c>
      <c r="G84" s="61">
        <v>1399.4</v>
      </c>
      <c r="H84" s="284">
        <v>1743.4</v>
      </c>
      <c r="I84" s="284">
        <v>1411.1</v>
      </c>
      <c r="J84" s="284">
        <v>1364.9</v>
      </c>
      <c r="K84" s="334">
        <v>1941.9199999999998</v>
      </c>
      <c r="L84" s="262">
        <f t="shared" si="4"/>
        <v>15332.81</v>
      </c>
    </row>
    <row r="85" spans="1:12" s="5" customFormat="1" ht="45.75" customHeight="1" thickBot="1" x14ac:dyDescent="0.3">
      <c r="A85" s="366" t="s">
        <v>227</v>
      </c>
      <c r="B85" s="389" t="s">
        <v>272</v>
      </c>
      <c r="C85" s="368" t="s">
        <v>6</v>
      </c>
      <c r="D85" s="369">
        <v>4778.9699999999993</v>
      </c>
      <c r="E85" s="277">
        <v>1442</v>
      </c>
      <c r="F85" s="277">
        <v>572.1</v>
      </c>
      <c r="G85" s="277">
        <v>499.3</v>
      </c>
      <c r="H85" s="277">
        <v>515</v>
      </c>
      <c r="I85" s="277">
        <v>399.29999999999995</v>
      </c>
      <c r="J85" s="277">
        <v>762.5</v>
      </c>
      <c r="K85" s="370">
        <v>701.92</v>
      </c>
      <c r="L85" s="371">
        <f t="shared" si="4"/>
        <v>9671.09</v>
      </c>
    </row>
    <row r="86" spans="1:12" s="5" customFormat="1" ht="36.75" customHeight="1" x14ac:dyDescent="0.25">
      <c r="A86" s="372" t="s">
        <v>266</v>
      </c>
      <c r="B86" s="390" t="s">
        <v>65</v>
      </c>
      <c r="C86" s="374" t="s">
        <v>6</v>
      </c>
      <c r="D86" s="375">
        <v>5172.4399999999996</v>
      </c>
      <c r="E86" s="297">
        <v>1537.6</v>
      </c>
      <c r="F86" s="297">
        <v>1661.9</v>
      </c>
      <c r="G86" s="297">
        <v>1251.6000000000001</v>
      </c>
      <c r="H86" s="297">
        <v>1026.3000000000002</v>
      </c>
      <c r="I86" s="297">
        <v>1265.4000000000001</v>
      </c>
      <c r="J86" s="297">
        <v>1095.8</v>
      </c>
      <c r="K86" s="376">
        <v>1998.68</v>
      </c>
      <c r="L86" s="377">
        <f t="shared" si="4"/>
        <v>15009.72</v>
      </c>
    </row>
    <row r="87" spans="1:12" s="5" customFormat="1" ht="36.75" customHeight="1" x14ac:dyDescent="0.25">
      <c r="A87" s="28" t="s">
        <v>265</v>
      </c>
      <c r="B87" s="29" t="s">
        <v>350</v>
      </c>
      <c r="C87" s="220" t="s">
        <v>6</v>
      </c>
      <c r="D87" s="177">
        <v>3635.67</v>
      </c>
      <c r="E87" s="61">
        <v>1304.5999999999999</v>
      </c>
      <c r="F87" s="61">
        <v>338.29999999999995</v>
      </c>
      <c r="G87" s="61">
        <v>289.95</v>
      </c>
      <c r="H87" s="284">
        <v>1070.5</v>
      </c>
      <c r="I87" s="284">
        <v>885.90000000000009</v>
      </c>
      <c r="J87" s="284">
        <v>1126.1000000000001</v>
      </c>
      <c r="K87" s="334">
        <v>576.70000000000005</v>
      </c>
      <c r="L87" s="262">
        <f t="shared" si="4"/>
        <v>9227.7200000000012</v>
      </c>
    </row>
    <row r="88" spans="1:12" s="5" customFormat="1" ht="36.75" customHeight="1" x14ac:dyDescent="0.25">
      <c r="A88" s="28" t="s">
        <v>234</v>
      </c>
      <c r="B88" s="29" t="s">
        <v>502</v>
      </c>
      <c r="C88" s="220" t="s">
        <v>6</v>
      </c>
      <c r="D88" s="177">
        <v>2334.5099999999998</v>
      </c>
      <c r="E88" s="61">
        <v>358</v>
      </c>
      <c r="F88" s="61">
        <v>0</v>
      </c>
      <c r="G88" s="61">
        <v>0</v>
      </c>
      <c r="H88" s="284">
        <v>345.2</v>
      </c>
      <c r="I88" s="284">
        <v>0</v>
      </c>
      <c r="J88" s="286">
        <v>0</v>
      </c>
      <c r="K88" s="334">
        <v>0</v>
      </c>
      <c r="L88" s="262">
        <f t="shared" si="4"/>
        <v>3037.7099999999996</v>
      </c>
    </row>
    <row r="89" spans="1:12" s="5" customFormat="1" ht="36.75" customHeight="1" x14ac:dyDescent="0.25">
      <c r="A89" s="28" t="s">
        <v>255</v>
      </c>
      <c r="B89" s="29" t="s">
        <v>37</v>
      </c>
      <c r="C89" s="220" t="s">
        <v>6</v>
      </c>
      <c r="D89" s="177">
        <v>3549.37</v>
      </c>
      <c r="E89" s="61">
        <v>962.5</v>
      </c>
      <c r="F89" s="61">
        <v>722.5</v>
      </c>
      <c r="G89" s="61">
        <v>290.2</v>
      </c>
      <c r="H89" s="284">
        <v>0</v>
      </c>
      <c r="I89" s="284">
        <v>0</v>
      </c>
      <c r="J89" s="363">
        <v>0</v>
      </c>
      <c r="K89" s="334">
        <v>0</v>
      </c>
      <c r="L89" s="262">
        <f t="shared" si="4"/>
        <v>5524.57</v>
      </c>
    </row>
    <row r="90" spans="1:12" s="5" customFormat="1" ht="30" customHeight="1" x14ac:dyDescent="0.25">
      <c r="A90" s="570" t="s">
        <v>204</v>
      </c>
      <c r="B90" s="571"/>
      <c r="C90" s="36" t="s">
        <v>6</v>
      </c>
      <c r="D90" s="178">
        <f>SUM(D40:D89)</f>
        <v>182908.14000000007</v>
      </c>
      <c r="E90" s="63">
        <f>SUM(E40:E89)</f>
        <v>46460.09</v>
      </c>
      <c r="F90" s="63">
        <f>SUM(F40:F89)</f>
        <v>37060.289999999994</v>
      </c>
      <c r="G90" s="63">
        <f>SUM(G40:G89)</f>
        <v>27828.510000000006</v>
      </c>
      <c r="H90" s="63">
        <f t="shared" ref="H90:I90" si="5">SUM(H40:H89)</f>
        <v>32357.420000000002</v>
      </c>
      <c r="I90" s="63">
        <f t="shared" si="5"/>
        <v>27766.400000000001</v>
      </c>
      <c r="J90" s="63">
        <f>SUM(J40:J89)</f>
        <v>28977.250000000004</v>
      </c>
      <c r="K90" s="63">
        <f>SUM(K40:K89)</f>
        <v>43168.254000000008</v>
      </c>
      <c r="L90" s="64">
        <f>SUM(D90:K90)</f>
        <v>426526.35400000011</v>
      </c>
    </row>
    <row r="91" spans="1:12" s="5" customFormat="1" ht="30" customHeight="1" thickBot="1" x14ac:dyDescent="0.3">
      <c r="A91" s="661" t="s">
        <v>205</v>
      </c>
      <c r="B91" s="662"/>
      <c r="C91" s="37" t="s">
        <v>6</v>
      </c>
      <c r="D91" s="65">
        <v>223</v>
      </c>
      <c r="E91" s="66">
        <f>COUNTIF(E40:E89,"&gt;0")</f>
        <v>45</v>
      </c>
      <c r="F91" s="66">
        <f>COUNTIF(F40:F89,"&gt;0")</f>
        <v>45</v>
      </c>
      <c r="G91" s="66">
        <f>COUNTIF(G40:G89,"&gt;0")</f>
        <v>44</v>
      </c>
      <c r="H91" s="66">
        <f t="shared" ref="H91" si="6">COUNTIF(H40:H89,"&gt;0")</f>
        <v>37</v>
      </c>
      <c r="I91" s="66">
        <f>COUNTIF(I40:I89,"&gt;0")</f>
        <v>34</v>
      </c>
      <c r="J91" s="66">
        <f>COUNTIF(J40:J89,"&gt;0")</f>
        <v>33</v>
      </c>
      <c r="K91" s="66">
        <f>COUNTIF(K40:K89,"&gt;0")</f>
        <v>33</v>
      </c>
      <c r="L91" s="217">
        <f>SUM(D91:K91)</f>
        <v>494</v>
      </c>
    </row>
    <row r="92" spans="1:12" s="5" customFormat="1" ht="24.95" customHeight="1" x14ac:dyDescent="0.25">
      <c r="A92" s="656" t="s">
        <v>276</v>
      </c>
      <c r="B92" s="657"/>
      <c r="C92" s="657"/>
      <c r="D92" s="657"/>
      <c r="E92" s="657"/>
      <c r="F92" s="657"/>
      <c r="G92" s="657"/>
      <c r="H92" s="657"/>
      <c r="I92" s="657"/>
      <c r="J92" s="657"/>
      <c r="K92" s="657"/>
      <c r="L92" s="658"/>
    </row>
    <row r="93" spans="1:12" s="6" customFormat="1" ht="35.1" customHeight="1" thickBot="1" x14ac:dyDescent="0.3">
      <c r="A93" s="40" t="s">
        <v>31</v>
      </c>
      <c r="B93" s="651" t="s">
        <v>70</v>
      </c>
      <c r="C93" s="652"/>
      <c r="D93" s="103">
        <v>2019</v>
      </c>
      <c r="E93" s="14" t="s">
        <v>496</v>
      </c>
      <c r="F93" s="14" t="s">
        <v>497</v>
      </c>
      <c r="G93" s="14" t="s">
        <v>498</v>
      </c>
      <c r="H93" s="14" t="s">
        <v>499</v>
      </c>
      <c r="I93" s="99" t="s">
        <v>500</v>
      </c>
      <c r="J93" s="198" t="s">
        <v>501</v>
      </c>
      <c r="K93" s="338" t="s">
        <v>653</v>
      </c>
      <c r="L93" s="15" t="s">
        <v>4</v>
      </c>
    </row>
    <row r="94" spans="1:12" ht="36.75" customHeight="1" thickTop="1" x14ac:dyDescent="0.2">
      <c r="A94" s="674" t="s">
        <v>251</v>
      </c>
      <c r="B94" s="164" t="s">
        <v>32</v>
      </c>
      <c r="C94" s="221" t="s">
        <v>6</v>
      </c>
      <c r="D94" s="176">
        <v>5738.2899999999991</v>
      </c>
      <c r="E94" s="61">
        <v>1393.6000000000001</v>
      </c>
      <c r="F94" s="59">
        <v>755.09999999999991</v>
      </c>
      <c r="G94" s="61">
        <v>1009.1000000000001</v>
      </c>
      <c r="H94" s="284">
        <v>1443.3</v>
      </c>
      <c r="I94" s="284">
        <v>931</v>
      </c>
      <c r="J94" s="349">
        <v>1268.5999999999999</v>
      </c>
      <c r="K94" s="350">
        <v>1463.98</v>
      </c>
      <c r="L94" s="60">
        <f>SUM(D94:K94)</f>
        <v>14002.97</v>
      </c>
    </row>
    <row r="95" spans="1:12" ht="36.75" customHeight="1" x14ac:dyDescent="0.2">
      <c r="A95" s="673"/>
      <c r="B95" s="164" t="s">
        <v>125</v>
      </c>
      <c r="C95" s="222" t="s">
        <v>6</v>
      </c>
      <c r="D95" s="177">
        <v>3425.8</v>
      </c>
      <c r="E95" s="61">
        <v>690.09999999999991</v>
      </c>
      <c r="F95" s="67">
        <v>678</v>
      </c>
      <c r="G95" s="61">
        <v>712.4</v>
      </c>
      <c r="H95" s="284">
        <v>1201.6999999999998</v>
      </c>
      <c r="I95" s="284">
        <v>978.10000000000014</v>
      </c>
      <c r="J95" s="284">
        <v>1852.4</v>
      </c>
      <c r="K95" s="334">
        <v>1893.72</v>
      </c>
      <c r="L95" s="62">
        <f>SUM(D95:K95)</f>
        <v>11432.22</v>
      </c>
    </row>
    <row r="96" spans="1:12" ht="36.75" customHeight="1" x14ac:dyDescent="0.2">
      <c r="A96" s="671" t="s">
        <v>34</v>
      </c>
      <c r="B96" s="164" t="s">
        <v>123</v>
      </c>
      <c r="C96" s="222" t="s">
        <v>6</v>
      </c>
      <c r="D96" s="177">
        <v>5352.9</v>
      </c>
      <c r="E96" s="61">
        <v>1149.2</v>
      </c>
      <c r="F96" s="67">
        <v>814.1</v>
      </c>
      <c r="G96" s="61">
        <v>1433.7</v>
      </c>
      <c r="H96" s="284">
        <v>737.09999999999991</v>
      </c>
      <c r="I96" s="284">
        <v>532.6</v>
      </c>
      <c r="J96" s="284">
        <v>1631.7</v>
      </c>
      <c r="K96" s="334">
        <v>1390.1200000000001</v>
      </c>
      <c r="L96" s="262">
        <f t="shared" ref="L96:L121" si="7">SUM(D96:K96)</f>
        <v>13041.420000000002</v>
      </c>
    </row>
    <row r="97" spans="1:12" ht="36.75" customHeight="1" x14ac:dyDescent="0.2">
      <c r="A97" s="672"/>
      <c r="B97" s="164" t="s">
        <v>94</v>
      </c>
      <c r="C97" s="222" t="s">
        <v>6</v>
      </c>
      <c r="D97" s="177">
        <v>4404.7700000000004</v>
      </c>
      <c r="E97" s="61">
        <v>1164.0999999999999</v>
      </c>
      <c r="F97" s="67">
        <v>943.5</v>
      </c>
      <c r="G97" s="61">
        <v>1036.9000000000001</v>
      </c>
      <c r="H97" s="284">
        <v>874.6</v>
      </c>
      <c r="I97" s="284">
        <v>510.59999999999997</v>
      </c>
      <c r="J97" s="284">
        <v>728.7</v>
      </c>
      <c r="K97" s="334">
        <v>1610.02</v>
      </c>
      <c r="L97" s="262">
        <f t="shared" si="7"/>
        <v>11273.190000000002</v>
      </c>
    </row>
    <row r="98" spans="1:12" ht="36.75" customHeight="1" x14ac:dyDescent="0.2">
      <c r="A98" s="672"/>
      <c r="B98" s="164" t="s">
        <v>206</v>
      </c>
      <c r="C98" s="222" t="s">
        <v>6</v>
      </c>
      <c r="D98" s="177">
        <v>3852.2</v>
      </c>
      <c r="E98" s="61">
        <v>1362.5</v>
      </c>
      <c r="F98" s="67">
        <v>928.10000000000014</v>
      </c>
      <c r="G98" s="61">
        <v>1756.8999999999999</v>
      </c>
      <c r="H98" s="284">
        <v>1102.3999999999999</v>
      </c>
      <c r="I98" s="284">
        <v>1710.6999999999998</v>
      </c>
      <c r="J98" s="284">
        <v>824</v>
      </c>
      <c r="K98" s="334">
        <v>2228.1800000000003</v>
      </c>
      <c r="L98" s="262">
        <f t="shared" si="7"/>
        <v>13764.98</v>
      </c>
    </row>
    <row r="99" spans="1:12" ht="36.75" customHeight="1" x14ac:dyDescent="0.2">
      <c r="A99" s="672"/>
      <c r="B99" s="30" t="s">
        <v>207</v>
      </c>
      <c r="C99" s="222" t="s">
        <v>6</v>
      </c>
      <c r="D99" s="177">
        <v>3393.9400000000005</v>
      </c>
      <c r="E99" s="61">
        <v>1005.0999999999999</v>
      </c>
      <c r="F99" s="67">
        <v>490</v>
      </c>
      <c r="G99" s="61">
        <v>390.70000000000005</v>
      </c>
      <c r="H99" s="284">
        <v>0</v>
      </c>
      <c r="I99" s="284">
        <v>0</v>
      </c>
      <c r="J99" s="284">
        <v>0</v>
      </c>
      <c r="K99" s="334">
        <v>0</v>
      </c>
      <c r="L99" s="262">
        <f t="shared" si="7"/>
        <v>5279.7400000000007</v>
      </c>
    </row>
    <row r="100" spans="1:12" ht="36.75" customHeight="1" x14ac:dyDescent="0.2">
      <c r="A100" s="672"/>
      <c r="B100" s="30" t="s">
        <v>355</v>
      </c>
      <c r="C100" s="222" t="s">
        <v>6</v>
      </c>
      <c r="D100" s="177">
        <v>4366.7700000000004</v>
      </c>
      <c r="E100" s="61">
        <v>1362.2</v>
      </c>
      <c r="F100" s="67">
        <v>1035.3400000000001</v>
      </c>
      <c r="G100" s="61">
        <v>850</v>
      </c>
      <c r="H100" s="284">
        <v>652.40000000000009</v>
      </c>
      <c r="I100" s="284">
        <v>491.1</v>
      </c>
      <c r="J100" s="284">
        <v>810.19999999999993</v>
      </c>
      <c r="K100" s="334">
        <v>1475.5700000000002</v>
      </c>
      <c r="L100" s="262">
        <f t="shared" si="7"/>
        <v>11043.580000000002</v>
      </c>
    </row>
    <row r="101" spans="1:12" ht="36.75" customHeight="1" x14ac:dyDescent="0.2">
      <c r="A101" s="672"/>
      <c r="B101" s="30" t="s">
        <v>356</v>
      </c>
      <c r="C101" s="222" t="s">
        <v>6</v>
      </c>
      <c r="D101" s="177">
        <v>2377.84</v>
      </c>
      <c r="E101" s="61">
        <v>0</v>
      </c>
      <c r="F101" s="67">
        <v>0</v>
      </c>
      <c r="G101" s="61">
        <v>0</v>
      </c>
      <c r="H101" s="284">
        <v>0</v>
      </c>
      <c r="I101" s="284">
        <v>0</v>
      </c>
      <c r="J101" s="284">
        <v>0</v>
      </c>
      <c r="K101" s="334">
        <v>0</v>
      </c>
      <c r="L101" s="262">
        <f t="shared" si="7"/>
        <v>2377.84</v>
      </c>
    </row>
    <row r="102" spans="1:12" ht="36.75" customHeight="1" x14ac:dyDescent="0.2">
      <c r="A102" s="672"/>
      <c r="B102" s="30" t="s">
        <v>357</v>
      </c>
      <c r="C102" s="222" t="s">
        <v>6</v>
      </c>
      <c r="D102" s="177">
        <v>2458.0500000000002</v>
      </c>
      <c r="E102" s="61">
        <v>0</v>
      </c>
      <c r="F102" s="67">
        <v>0</v>
      </c>
      <c r="G102" s="61">
        <v>0</v>
      </c>
      <c r="H102" s="284">
        <v>0</v>
      </c>
      <c r="I102" s="284">
        <v>0</v>
      </c>
      <c r="J102" s="284">
        <v>0</v>
      </c>
      <c r="K102" s="334">
        <v>0</v>
      </c>
      <c r="L102" s="262">
        <f t="shared" si="7"/>
        <v>2458.0500000000002</v>
      </c>
    </row>
    <row r="103" spans="1:12" ht="36.75" customHeight="1" x14ac:dyDescent="0.2">
      <c r="A103" s="672"/>
      <c r="B103" s="164" t="s">
        <v>358</v>
      </c>
      <c r="C103" s="222" t="s">
        <v>6</v>
      </c>
      <c r="D103" s="177">
        <v>1632.9199999999998</v>
      </c>
      <c r="E103" s="61">
        <v>0</v>
      </c>
      <c r="F103" s="67">
        <v>0</v>
      </c>
      <c r="G103" s="61">
        <v>0</v>
      </c>
      <c r="H103" s="284">
        <v>0</v>
      </c>
      <c r="I103" s="284">
        <v>0</v>
      </c>
      <c r="J103" s="284">
        <v>0</v>
      </c>
      <c r="K103" s="334">
        <v>0</v>
      </c>
      <c r="L103" s="262">
        <f t="shared" si="7"/>
        <v>1632.9199999999998</v>
      </c>
    </row>
    <row r="104" spans="1:12" ht="36.75" customHeight="1" x14ac:dyDescent="0.2">
      <c r="A104" s="672"/>
      <c r="B104" s="164" t="s">
        <v>199</v>
      </c>
      <c r="C104" s="222" t="s">
        <v>6</v>
      </c>
      <c r="D104" s="177">
        <v>4674.07</v>
      </c>
      <c r="E104" s="61">
        <v>1064.9000000000001</v>
      </c>
      <c r="F104" s="67">
        <v>498</v>
      </c>
      <c r="G104" s="61">
        <v>775.69999999999993</v>
      </c>
      <c r="H104" s="284">
        <v>860.8</v>
      </c>
      <c r="I104" s="284">
        <v>807.9</v>
      </c>
      <c r="J104" s="284">
        <v>1252</v>
      </c>
      <c r="K104" s="334">
        <v>1529.82</v>
      </c>
      <c r="L104" s="262">
        <f t="shared" si="7"/>
        <v>11463.189999999999</v>
      </c>
    </row>
    <row r="105" spans="1:12" ht="36.75" customHeight="1" x14ac:dyDescent="0.2">
      <c r="A105" s="673"/>
      <c r="B105" s="164" t="s">
        <v>359</v>
      </c>
      <c r="C105" s="222" t="s">
        <v>6</v>
      </c>
      <c r="D105" s="177">
        <v>3170.6400000000003</v>
      </c>
      <c r="E105" s="61">
        <v>638.29999999999995</v>
      </c>
      <c r="F105" s="67">
        <v>691.4</v>
      </c>
      <c r="G105" s="61">
        <v>598</v>
      </c>
      <c r="H105" s="284">
        <v>511.1</v>
      </c>
      <c r="I105" s="284">
        <v>864.8</v>
      </c>
      <c r="J105" s="284">
        <v>119</v>
      </c>
      <c r="K105" s="334">
        <v>317.39999999999998</v>
      </c>
      <c r="L105" s="262">
        <f t="shared" si="7"/>
        <v>6910.64</v>
      </c>
    </row>
    <row r="106" spans="1:12" ht="36.75" customHeight="1" x14ac:dyDescent="0.2">
      <c r="A106" s="359" t="s">
        <v>252</v>
      </c>
      <c r="B106" s="164" t="s">
        <v>360</v>
      </c>
      <c r="C106" s="222" t="s">
        <v>6</v>
      </c>
      <c r="D106" s="177">
        <v>5686.6200000000008</v>
      </c>
      <c r="E106" s="61">
        <v>1642.9</v>
      </c>
      <c r="F106" s="67">
        <v>938.90000000000009</v>
      </c>
      <c r="G106" s="61">
        <v>918.6</v>
      </c>
      <c r="H106" s="284">
        <v>889.7</v>
      </c>
      <c r="I106" s="284">
        <v>616.4</v>
      </c>
      <c r="J106" s="284">
        <v>877.5</v>
      </c>
      <c r="K106" s="334">
        <v>1812.62</v>
      </c>
      <c r="L106" s="262">
        <f t="shared" si="7"/>
        <v>13383.240000000002</v>
      </c>
    </row>
    <row r="107" spans="1:12" ht="36.75" customHeight="1" x14ac:dyDescent="0.2">
      <c r="A107" s="671" t="s">
        <v>66</v>
      </c>
      <c r="B107" s="30" t="s">
        <v>200</v>
      </c>
      <c r="C107" s="222" t="s">
        <v>6</v>
      </c>
      <c r="D107" s="177">
        <v>3541.1900000000005</v>
      </c>
      <c r="E107" s="61">
        <v>1015.0999999999999</v>
      </c>
      <c r="F107" s="67">
        <v>855.6</v>
      </c>
      <c r="G107" s="61">
        <v>633</v>
      </c>
      <c r="H107" s="284">
        <v>1011.1</v>
      </c>
      <c r="I107" s="284">
        <v>693.3</v>
      </c>
      <c r="J107" s="284">
        <v>956.2</v>
      </c>
      <c r="K107" s="334">
        <v>1650.04</v>
      </c>
      <c r="L107" s="262">
        <f t="shared" si="7"/>
        <v>10355.530000000002</v>
      </c>
    </row>
    <row r="108" spans="1:12" ht="36.75" customHeight="1" x14ac:dyDescent="0.2">
      <c r="A108" s="672"/>
      <c r="B108" s="164" t="s">
        <v>67</v>
      </c>
      <c r="C108" s="222" t="s">
        <v>6</v>
      </c>
      <c r="D108" s="177">
        <v>3266.8</v>
      </c>
      <c r="E108" s="61">
        <v>1160.2</v>
      </c>
      <c r="F108" s="67">
        <v>585.79999999999995</v>
      </c>
      <c r="G108" s="61">
        <v>537.90000000000009</v>
      </c>
      <c r="H108" s="284">
        <v>836.8</v>
      </c>
      <c r="I108" s="284">
        <v>669.2</v>
      </c>
      <c r="J108" s="284">
        <v>725.1</v>
      </c>
      <c r="K108" s="334">
        <v>1585.7600000000002</v>
      </c>
      <c r="L108" s="262">
        <f t="shared" si="7"/>
        <v>9367.5600000000013</v>
      </c>
    </row>
    <row r="109" spans="1:12" ht="48.75" customHeight="1" x14ac:dyDescent="0.2">
      <c r="A109" s="673"/>
      <c r="B109" s="164" t="s">
        <v>468</v>
      </c>
      <c r="C109" s="222" t="s">
        <v>6</v>
      </c>
      <c r="D109" s="177">
        <v>4747.1899999999996</v>
      </c>
      <c r="E109" s="61">
        <v>1488.2999999999997</v>
      </c>
      <c r="F109" s="67">
        <v>1411.4</v>
      </c>
      <c r="G109" s="61">
        <v>444.3</v>
      </c>
      <c r="H109" s="284">
        <v>1139.3</v>
      </c>
      <c r="I109" s="284">
        <v>752.1</v>
      </c>
      <c r="J109" s="284">
        <v>1665.7</v>
      </c>
      <c r="K109" s="334">
        <v>2283.8200000000002</v>
      </c>
      <c r="L109" s="262">
        <f t="shared" si="7"/>
        <v>13932.11</v>
      </c>
    </row>
    <row r="110" spans="1:12" ht="36.75" customHeight="1" x14ac:dyDescent="0.2">
      <c r="A110" s="359" t="s">
        <v>68</v>
      </c>
      <c r="B110" s="30" t="s">
        <v>69</v>
      </c>
      <c r="C110" s="222" t="s">
        <v>6</v>
      </c>
      <c r="D110" s="177">
        <v>4383.7900000000009</v>
      </c>
      <c r="E110" s="61">
        <v>0</v>
      </c>
      <c r="F110" s="67">
        <v>580.70000000000005</v>
      </c>
      <c r="G110" s="61">
        <v>228.6</v>
      </c>
      <c r="H110" s="284">
        <v>0</v>
      </c>
      <c r="I110" s="284">
        <v>0</v>
      </c>
      <c r="J110" s="284">
        <v>0</v>
      </c>
      <c r="K110" s="334">
        <v>0</v>
      </c>
      <c r="L110" s="262">
        <f t="shared" si="7"/>
        <v>5193.0900000000011</v>
      </c>
    </row>
    <row r="111" spans="1:12" ht="36.75" customHeight="1" x14ac:dyDescent="0.2">
      <c r="A111" s="359" t="s">
        <v>253</v>
      </c>
      <c r="B111" s="30" t="s">
        <v>361</v>
      </c>
      <c r="C111" s="222" t="s">
        <v>6</v>
      </c>
      <c r="D111" s="177">
        <v>4114.2700000000004</v>
      </c>
      <c r="E111" s="61">
        <v>1448.2</v>
      </c>
      <c r="F111" s="67">
        <v>641.4</v>
      </c>
      <c r="G111" s="61">
        <v>758.09999999999991</v>
      </c>
      <c r="H111" s="284">
        <v>950.1</v>
      </c>
      <c r="I111" s="284">
        <v>980.9</v>
      </c>
      <c r="J111" s="284">
        <v>879.19999999999993</v>
      </c>
      <c r="K111" s="334">
        <v>1395.72</v>
      </c>
      <c r="L111" s="262">
        <f t="shared" si="7"/>
        <v>11167.89</v>
      </c>
    </row>
    <row r="112" spans="1:12" ht="36.75" customHeight="1" x14ac:dyDescent="0.2">
      <c r="A112" s="671" t="s">
        <v>254</v>
      </c>
      <c r="B112" s="164" t="s">
        <v>33</v>
      </c>
      <c r="C112" s="222" t="s">
        <v>6</v>
      </c>
      <c r="D112" s="177">
        <v>4075.44</v>
      </c>
      <c r="E112" s="61">
        <v>1570.5</v>
      </c>
      <c r="F112" s="67">
        <v>1238.5</v>
      </c>
      <c r="G112" s="61">
        <v>734.30000000000007</v>
      </c>
      <c r="H112" s="284">
        <v>791.95</v>
      </c>
      <c r="I112" s="284">
        <v>593.59999999999991</v>
      </c>
      <c r="J112" s="284">
        <v>1112.8</v>
      </c>
      <c r="K112" s="334">
        <v>1251.92</v>
      </c>
      <c r="L112" s="262">
        <f t="shared" si="7"/>
        <v>11369.01</v>
      </c>
    </row>
    <row r="113" spans="1:12" ht="36.75" customHeight="1" x14ac:dyDescent="0.2">
      <c r="A113" s="673"/>
      <c r="B113" s="30" t="s">
        <v>286</v>
      </c>
      <c r="C113" s="222" t="s">
        <v>6</v>
      </c>
      <c r="D113" s="177">
        <v>3669.55</v>
      </c>
      <c r="E113" s="61">
        <v>1767.5</v>
      </c>
      <c r="F113" s="67">
        <v>963.5</v>
      </c>
      <c r="G113" s="61">
        <v>378.4</v>
      </c>
      <c r="H113" s="284">
        <v>692.3</v>
      </c>
      <c r="I113" s="284">
        <v>332.40000000000003</v>
      </c>
      <c r="J113" s="284">
        <v>661</v>
      </c>
      <c r="K113" s="334">
        <v>400.6</v>
      </c>
      <c r="L113" s="262">
        <f t="shared" si="7"/>
        <v>8865.25</v>
      </c>
    </row>
    <row r="114" spans="1:12" ht="36.75" customHeight="1" x14ac:dyDescent="0.2">
      <c r="A114" s="671" t="s">
        <v>35</v>
      </c>
      <c r="B114" s="164" t="s">
        <v>362</v>
      </c>
      <c r="C114" s="222" t="s">
        <v>6</v>
      </c>
      <c r="D114" s="177">
        <v>5658.9999999999991</v>
      </c>
      <c r="E114" s="61">
        <v>1167</v>
      </c>
      <c r="F114" s="67">
        <v>822.8</v>
      </c>
      <c r="G114" s="61">
        <v>652.63</v>
      </c>
      <c r="H114" s="284">
        <v>1094.8</v>
      </c>
      <c r="I114" s="284">
        <v>724.4</v>
      </c>
      <c r="J114" s="284">
        <v>766.59999999999991</v>
      </c>
      <c r="K114" s="334">
        <v>1426.01</v>
      </c>
      <c r="L114" s="262">
        <f t="shared" si="7"/>
        <v>12313.239999999998</v>
      </c>
    </row>
    <row r="115" spans="1:12" ht="36.75" customHeight="1" x14ac:dyDescent="0.2">
      <c r="A115" s="672"/>
      <c r="B115" s="164" t="s">
        <v>363</v>
      </c>
      <c r="C115" s="222" t="s">
        <v>6</v>
      </c>
      <c r="D115" s="177">
        <v>2714</v>
      </c>
      <c r="E115" s="61">
        <v>1213.4000000000001</v>
      </c>
      <c r="F115" s="67">
        <v>960.80000000000007</v>
      </c>
      <c r="G115" s="61">
        <v>657.1</v>
      </c>
      <c r="H115" s="284">
        <v>518.90000000000009</v>
      </c>
      <c r="I115" s="284">
        <v>672.4</v>
      </c>
      <c r="J115" s="284">
        <v>1045.8</v>
      </c>
      <c r="K115" s="334">
        <v>1333.46</v>
      </c>
      <c r="L115" s="262">
        <f t="shared" si="7"/>
        <v>9115.86</v>
      </c>
    </row>
    <row r="116" spans="1:12" ht="36.75" customHeight="1" x14ac:dyDescent="0.2">
      <c r="A116" s="673"/>
      <c r="B116" s="164" t="s">
        <v>208</v>
      </c>
      <c r="C116" s="222" t="s">
        <v>6</v>
      </c>
      <c r="D116" s="177">
        <v>4314.87</v>
      </c>
      <c r="E116" s="61">
        <v>1139.0999999999999</v>
      </c>
      <c r="F116" s="67">
        <v>559.40000000000009</v>
      </c>
      <c r="G116" s="61">
        <v>896</v>
      </c>
      <c r="H116" s="284">
        <v>541.4</v>
      </c>
      <c r="I116" s="284">
        <v>700.3</v>
      </c>
      <c r="J116" s="284">
        <v>1055.4000000000001</v>
      </c>
      <c r="K116" s="334">
        <v>1396.54</v>
      </c>
      <c r="L116" s="262">
        <f t="shared" si="7"/>
        <v>10603.009999999998</v>
      </c>
    </row>
    <row r="117" spans="1:12" ht="36.75" customHeight="1" x14ac:dyDescent="0.2">
      <c r="A117" s="671" t="s">
        <v>36</v>
      </c>
      <c r="B117" s="30" t="s">
        <v>13</v>
      </c>
      <c r="C117" s="222" t="s">
        <v>6</v>
      </c>
      <c r="D117" s="177">
        <v>4550.62</v>
      </c>
      <c r="E117" s="61">
        <v>1610.2</v>
      </c>
      <c r="F117" s="67">
        <v>1098.8</v>
      </c>
      <c r="G117" s="61">
        <v>413.5</v>
      </c>
      <c r="H117" s="284">
        <v>734.2</v>
      </c>
      <c r="I117" s="284">
        <v>0</v>
      </c>
      <c r="J117" s="284">
        <v>419.5</v>
      </c>
      <c r="K117" s="334">
        <v>226</v>
      </c>
      <c r="L117" s="262">
        <f t="shared" si="7"/>
        <v>9052.82</v>
      </c>
    </row>
    <row r="118" spans="1:12" ht="36.75" customHeight="1" x14ac:dyDescent="0.2">
      <c r="A118" s="672"/>
      <c r="B118" s="30" t="s">
        <v>364</v>
      </c>
      <c r="C118" s="222" t="s">
        <v>6</v>
      </c>
      <c r="D118" s="177">
        <v>2432.3000000000002</v>
      </c>
      <c r="E118" s="61">
        <v>114.1</v>
      </c>
      <c r="F118" s="67">
        <v>107.6</v>
      </c>
      <c r="G118" s="61">
        <v>185</v>
      </c>
      <c r="H118" s="284">
        <v>0</v>
      </c>
      <c r="I118" s="284">
        <v>0</v>
      </c>
      <c r="J118" s="284">
        <v>0</v>
      </c>
      <c r="K118" s="334">
        <v>0</v>
      </c>
      <c r="L118" s="262">
        <f t="shared" si="7"/>
        <v>2839</v>
      </c>
    </row>
    <row r="119" spans="1:12" ht="36.75" customHeight="1" x14ac:dyDescent="0.2">
      <c r="A119" s="672"/>
      <c r="B119" s="164" t="s">
        <v>365</v>
      </c>
      <c r="C119" s="222" t="s">
        <v>6</v>
      </c>
      <c r="D119" s="177">
        <v>5266.35</v>
      </c>
      <c r="E119" s="61">
        <v>1897.3000000000002</v>
      </c>
      <c r="F119" s="67">
        <v>984.40000000000009</v>
      </c>
      <c r="G119" s="61">
        <v>1300.9000000000001</v>
      </c>
      <c r="H119" s="284">
        <v>836.59999999999991</v>
      </c>
      <c r="I119" s="284">
        <v>1703.7</v>
      </c>
      <c r="J119" s="284">
        <v>1868.91</v>
      </c>
      <c r="K119" s="334">
        <v>1843.63</v>
      </c>
      <c r="L119" s="262">
        <f t="shared" si="7"/>
        <v>15701.79</v>
      </c>
    </row>
    <row r="120" spans="1:12" ht="36.75" customHeight="1" x14ac:dyDescent="0.2">
      <c r="A120" s="672"/>
      <c r="B120" s="30" t="s">
        <v>366</v>
      </c>
      <c r="C120" s="222" t="s">
        <v>6</v>
      </c>
      <c r="D120" s="177">
        <v>3556.8</v>
      </c>
      <c r="E120" s="61">
        <v>165.6</v>
      </c>
      <c r="F120" s="67">
        <v>104.8</v>
      </c>
      <c r="G120" s="61">
        <v>133.5</v>
      </c>
      <c r="H120" s="284">
        <v>0</v>
      </c>
      <c r="I120" s="284">
        <v>0</v>
      </c>
      <c r="J120" s="284">
        <v>0</v>
      </c>
      <c r="K120" s="334">
        <v>223.3</v>
      </c>
      <c r="L120" s="262">
        <f t="shared" si="7"/>
        <v>4184</v>
      </c>
    </row>
    <row r="121" spans="1:12" ht="36.75" customHeight="1" x14ac:dyDescent="0.2">
      <c r="A121" s="672"/>
      <c r="B121" s="30" t="s">
        <v>367</v>
      </c>
      <c r="C121" s="222" t="s">
        <v>6</v>
      </c>
      <c r="D121" s="177">
        <v>5054.1000000000004</v>
      </c>
      <c r="E121" s="61">
        <v>304.8</v>
      </c>
      <c r="F121" s="67">
        <v>1210.0999999999999</v>
      </c>
      <c r="G121" s="61">
        <v>478.9</v>
      </c>
      <c r="H121" s="284">
        <v>0</v>
      </c>
      <c r="I121" s="284">
        <v>0</v>
      </c>
      <c r="J121" s="284">
        <v>0</v>
      </c>
      <c r="K121" s="334">
        <v>0</v>
      </c>
      <c r="L121" s="262">
        <f t="shared" si="7"/>
        <v>7047.9</v>
      </c>
    </row>
    <row r="122" spans="1:12" ht="36.75" customHeight="1" x14ac:dyDescent="0.2">
      <c r="A122" s="673"/>
      <c r="B122" s="30" t="s">
        <v>12</v>
      </c>
      <c r="C122" s="222" t="s">
        <v>6</v>
      </c>
      <c r="D122" s="177">
        <v>4996.72</v>
      </c>
      <c r="E122" s="61">
        <v>1186.4000000000001</v>
      </c>
      <c r="F122" s="67">
        <v>1153.95</v>
      </c>
      <c r="G122" s="61">
        <v>545.80000000000007</v>
      </c>
      <c r="H122" s="284">
        <v>592.70000000000005</v>
      </c>
      <c r="I122" s="284">
        <v>474.8</v>
      </c>
      <c r="J122" s="284">
        <v>1253.95</v>
      </c>
      <c r="K122" s="334">
        <v>1582.82</v>
      </c>
      <c r="L122" s="262">
        <f>SUM(D122:K122)</f>
        <v>11787.140000000001</v>
      </c>
    </row>
    <row r="123" spans="1:12" ht="30" customHeight="1" x14ac:dyDescent="0.2">
      <c r="A123" s="570" t="s">
        <v>204</v>
      </c>
      <c r="B123" s="571"/>
      <c r="C123" s="36" t="s">
        <v>6</v>
      </c>
      <c r="D123" s="179">
        <f>SUM(D94:D122)</f>
        <v>116877.80000000003</v>
      </c>
      <c r="E123" s="68">
        <f>SUM(E94:E122)</f>
        <v>28720.6</v>
      </c>
      <c r="F123" s="68">
        <f>SUM(F94:F122)</f>
        <v>21051.989999999998</v>
      </c>
      <c r="G123" s="68">
        <f>SUM(G94:G122)</f>
        <v>18459.93</v>
      </c>
      <c r="H123" s="68">
        <f t="shared" ref="H123:I123" si="8">SUM(H94:H122)</f>
        <v>18013.249999999996</v>
      </c>
      <c r="I123" s="68">
        <f t="shared" si="8"/>
        <v>15740.3</v>
      </c>
      <c r="J123" s="68">
        <f>SUM(J94:J122)</f>
        <v>21774.260000000002</v>
      </c>
      <c r="K123" s="68">
        <f>SUM(K94:K122)</f>
        <v>30321.05</v>
      </c>
      <c r="L123" s="64">
        <f>SUM(D123:K123)</f>
        <v>270959.18</v>
      </c>
    </row>
    <row r="124" spans="1:12" s="5" customFormat="1" ht="30" customHeight="1" thickBot="1" x14ac:dyDescent="0.3">
      <c r="A124" s="572" t="s">
        <v>205</v>
      </c>
      <c r="B124" s="573"/>
      <c r="C124" s="101" t="s">
        <v>6</v>
      </c>
      <c r="D124" s="69">
        <v>135</v>
      </c>
      <c r="E124" s="70">
        <f>COUNTIF(E94:E122,"&gt;0")</f>
        <v>25</v>
      </c>
      <c r="F124" s="70">
        <f t="shared" ref="F124:H124" si="9">COUNTIF(F94:F122,"&gt;0")</f>
        <v>26</v>
      </c>
      <c r="G124" s="70">
        <f>COUNTIF(G94:G122,"&gt;0")</f>
        <v>26</v>
      </c>
      <c r="H124" s="70">
        <f t="shared" si="9"/>
        <v>21</v>
      </c>
      <c r="I124" s="70">
        <f>COUNTIF(I94:I122,"&gt;0")</f>
        <v>20</v>
      </c>
      <c r="J124" s="70">
        <f>COUNTIF(J94:J122,"&gt;0")</f>
        <v>21</v>
      </c>
      <c r="K124" s="70">
        <f>COUNTIF(K94:K122,"&gt;0")</f>
        <v>22</v>
      </c>
      <c r="L124" s="71">
        <f>SUM(D124:K124)</f>
        <v>296</v>
      </c>
    </row>
    <row r="125" spans="1:12" s="5" customFormat="1" ht="24.95" customHeight="1" thickTop="1" x14ac:dyDescent="0.25">
      <c r="A125" s="564" t="s">
        <v>276</v>
      </c>
      <c r="B125" s="565"/>
      <c r="C125" s="574"/>
      <c r="D125" s="565"/>
      <c r="E125" s="565"/>
      <c r="F125" s="565"/>
      <c r="G125" s="565"/>
      <c r="H125" s="565"/>
      <c r="I125" s="565"/>
      <c r="J125" s="565"/>
      <c r="K125" s="565"/>
      <c r="L125" s="566"/>
    </row>
    <row r="126" spans="1:12" ht="48" customHeight="1" thickBot="1" x14ac:dyDescent="0.25">
      <c r="A126" s="40" t="s">
        <v>101</v>
      </c>
      <c r="B126" s="620" t="s">
        <v>642</v>
      </c>
      <c r="C126" s="621"/>
      <c r="D126" s="103">
        <v>2019</v>
      </c>
      <c r="E126" s="14" t="s">
        <v>496</v>
      </c>
      <c r="F126" s="14" t="s">
        <v>497</v>
      </c>
      <c r="G126" s="14" t="s">
        <v>498</v>
      </c>
      <c r="H126" s="14" t="s">
        <v>499</v>
      </c>
      <c r="I126" s="99" t="s">
        <v>500</v>
      </c>
      <c r="J126" s="198" t="s">
        <v>501</v>
      </c>
      <c r="K126" s="338" t="s">
        <v>653</v>
      </c>
      <c r="L126" s="15" t="s">
        <v>4</v>
      </c>
    </row>
    <row r="127" spans="1:12" ht="36.75" customHeight="1" thickTop="1" x14ac:dyDescent="0.2">
      <c r="A127" s="93"/>
      <c r="B127" s="32" t="s">
        <v>123</v>
      </c>
      <c r="C127" s="221" t="s">
        <v>6</v>
      </c>
      <c r="D127" s="180">
        <v>270</v>
      </c>
      <c r="E127" s="72" t="s">
        <v>541</v>
      </c>
      <c r="F127" s="72" t="s">
        <v>541</v>
      </c>
      <c r="G127" s="72" t="s">
        <v>541</v>
      </c>
      <c r="H127" s="284" t="s">
        <v>541</v>
      </c>
      <c r="I127" s="284" t="s">
        <v>541</v>
      </c>
      <c r="J127" s="284" t="s">
        <v>541</v>
      </c>
      <c r="K127" s="284" t="s">
        <v>541</v>
      </c>
      <c r="L127" s="73">
        <f>SUM(D127:K127)</f>
        <v>270</v>
      </c>
    </row>
    <row r="128" spans="1:12" ht="36.75" customHeight="1" thickBot="1" x14ac:dyDescent="0.25">
      <c r="A128" s="378"/>
      <c r="B128" s="379" t="s">
        <v>72</v>
      </c>
      <c r="C128" s="225" t="s">
        <v>6</v>
      </c>
      <c r="D128" s="380">
        <v>256.8</v>
      </c>
      <c r="E128" s="277" t="s">
        <v>541</v>
      </c>
      <c r="F128" s="277" t="s">
        <v>541</v>
      </c>
      <c r="G128" s="277" t="s">
        <v>541</v>
      </c>
      <c r="H128" s="277" t="s">
        <v>541</v>
      </c>
      <c r="I128" s="277" t="s">
        <v>541</v>
      </c>
      <c r="J128" s="277" t="s">
        <v>541</v>
      </c>
      <c r="K128" s="277" t="s">
        <v>541</v>
      </c>
      <c r="L128" s="264">
        <f t="shared" ref="L128:L139" si="10">SUM(D128:K128)</f>
        <v>256.8</v>
      </c>
    </row>
    <row r="129" spans="1:12" ht="36.75" customHeight="1" x14ac:dyDescent="0.2">
      <c r="A129" s="381"/>
      <c r="B129" s="382" t="s">
        <v>282</v>
      </c>
      <c r="C129" s="227" t="s">
        <v>6</v>
      </c>
      <c r="D129" s="383">
        <v>964.5</v>
      </c>
      <c r="E129" s="297" t="s">
        <v>541</v>
      </c>
      <c r="F129" s="297" t="s">
        <v>541</v>
      </c>
      <c r="G129" s="297" t="s">
        <v>541</v>
      </c>
      <c r="H129" s="297" t="s">
        <v>541</v>
      </c>
      <c r="I129" s="297" t="s">
        <v>541</v>
      </c>
      <c r="J129" s="297" t="s">
        <v>541</v>
      </c>
      <c r="K129" s="297" t="s">
        <v>541</v>
      </c>
      <c r="L129" s="267">
        <f t="shared" si="10"/>
        <v>964.5</v>
      </c>
    </row>
    <row r="130" spans="1:12" ht="36.75" customHeight="1" x14ac:dyDescent="0.2">
      <c r="A130" s="94"/>
      <c r="B130" s="38" t="s">
        <v>201</v>
      </c>
      <c r="C130" s="222" t="s">
        <v>6</v>
      </c>
      <c r="D130" s="181">
        <v>904.17000000000007</v>
      </c>
      <c r="E130" s="61" t="s">
        <v>541</v>
      </c>
      <c r="F130" s="61" t="s">
        <v>541</v>
      </c>
      <c r="G130" s="61" t="s">
        <v>541</v>
      </c>
      <c r="H130" s="284" t="s">
        <v>541</v>
      </c>
      <c r="I130" s="284" t="s">
        <v>541</v>
      </c>
      <c r="J130" s="284" t="s">
        <v>541</v>
      </c>
      <c r="K130" s="284" t="s">
        <v>541</v>
      </c>
      <c r="L130" s="74">
        <f t="shared" si="10"/>
        <v>904.17000000000007</v>
      </c>
    </row>
    <row r="131" spans="1:12" ht="36.75" customHeight="1" x14ac:dyDescent="0.2">
      <c r="A131" s="94"/>
      <c r="B131" s="38" t="s">
        <v>196</v>
      </c>
      <c r="C131" s="222" t="s">
        <v>6</v>
      </c>
      <c r="D131" s="181">
        <v>640</v>
      </c>
      <c r="E131" s="61" t="s">
        <v>541</v>
      </c>
      <c r="F131" s="61" t="s">
        <v>541</v>
      </c>
      <c r="G131" s="61" t="s">
        <v>541</v>
      </c>
      <c r="H131" s="284" t="s">
        <v>541</v>
      </c>
      <c r="I131" s="284" t="s">
        <v>541</v>
      </c>
      <c r="J131" s="284" t="s">
        <v>541</v>
      </c>
      <c r="K131" s="284" t="s">
        <v>541</v>
      </c>
      <c r="L131" s="74">
        <f t="shared" si="10"/>
        <v>640</v>
      </c>
    </row>
    <row r="132" spans="1:12" ht="36.75" customHeight="1" x14ac:dyDescent="0.2">
      <c r="A132" s="94"/>
      <c r="B132" s="38" t="s">
        <v>200</v>
      </c>
      <c r="C132" s="222" t="s">
        <v>6</v>
      </c>
      <c r="D132" s="181">
        <v>1718.5</v>
      </c>
      <c r="E132" s="61" t="s">
        <v>541</v>
      </c>
      <c r="F132" s="61" t="s">
        <v>541</v>
      </c>
      <c r="G132" s="61" t="s">
        <v>541</v>
      </c>
      <c r="H132" s="284" t="s">
        <v>541</v>
      </c>
      <c r="I132" s="284" t="s">
        <v>541</v>
      </c>
      <c r="J132" s="284" t="s">
        <v>541</v>
      </c>
      <c r="K132" s="284" t="s">
        <v>541</v>
      </c>
      <c r="L132" s="74">
        <f t="shared" si="10"/>
        <v>1718.5</v>
      </c>
    </row>
    <row r="133" spans="1:12" ht="36.75" customHeight="1" x14ac:dyDescent="0.2">
      <c r="A133" s="94"/>
      <c r="B133" s="38" t="s">
        <v>217</v>
      </c>
      <c r="C133" s="222" t="s">
        <v>6</v>
      </c>
      <c r="D133" s="181">
        <v>1616.17</v>
      </c>
      <c r="E133" s="61" t="s">
        <v>541</v>
      </c>
      <c r="F133" s="61" t="s">
        <v>541</v>
      </c>
      <c r="G133" s="61" t="s">
        <v>541</v>
      </c>
      <c r="H133" s="284" t="s">
        <v>541</v>
      </c>
      <c r="I133" s="284" t="s">
        <v>541</v>
      </c>
      <c r="J133" s="284" t="s">
        <v>541</v>
      </c>
      <c r="K133" s="284" t="s">
        <v>541</v>
      </c>
      <c r="L133" s="74">
        <f t="shared" si="10"/>
        <v>1616.17</v>
      </c>
    </row>
    <row r="134" spans="1:12" ht="36.75" customHeight="1" x14ac:dyDescent="0.2">
      <c r="A134" s="94"/>
      <c r="B134" s="38" t="s">
        <v>218</v>
      </c>
      <c r="C134" s="222" t="s">
        <v>6</v>
      </c>
      <c r="D134" s="181">
        <v>1178.94</v>
      </c>
      <c r="E134" s="61" t="s">
        <v>541</v>
      </c>
      <c r="F134" s="61" t="s">
        <v>541</v>
      </c>
      <c r="G134" s="61" t="s">
        <v>541</v>
      </c>
      <c r="H134" s="284" t="s">
        <v>541</v>
      </c>
      <c r="I134" s="284" t="s">
        <v>541</v>
      </c>
      <c r="J134" s="284" t="s">
        <v>541</v>
      </c>
      <c r="K134" s="284" t="s">
        <v>541</v>
      </c>
      <c r="L134" s="74">
        <f t="shared" si="10"/>
        <v>1178.94</v>
      </c>
    </row>
    <row r="135" spans="1:12" ht="36.75" customHeight="1" x14ac:dyDescent="0.2">
      <c r="A135" s="94"/>
      <c r="B135" s="38" t="s">
        <v>197</v>
      </c>
      <c r="C135" s="222" t="s">
        <v>6</v>
      </c>
      <c r="D135" s="181">
        <v>252</v>
      </c>
      <c r="E135" s="61" t="s">
        <v>541</v>
      </c>
      <c r="F135" s="61" t="s">
        <v>541</v>
      </c>
      <c r="G135" s="61" t="s">
        <v>541</v>
      </c>
      <c r="H135" s="284" t="s">
        <v>541</v>
      </c>
      <c r="I135" s="284" t="s">
        <v>541</v>
      </c>
      <c r="J135" s="284" t="s">
        <v>541</v>
      </c>
      <c r="K135" s="284" t="s">
        <v>541</v>
      </c>
      <c r="L135" s="74">
        <f t="shared" si="10"/>
        <v>252</v>
      </c>
    </row>
    <row r="136" spans="1:12" ht="36.75" customHeight="1" x14ac:dyDescent="0.2">
      <c r="A136" s="94"/>
      <c r="B136" s="164" t="s">
        <v>94</v>
      </c>
      <c r="C136" s="222" t="s">
        <v>6</v>
      </c>
      <c r="D136" s="181">
        <v>152</v>
      </c>
      <c r="E136" s="61" t="s">
        <v>541</v>
      </c>
      <c r="F136" s="61" t="s">
        <v>541</v>
      </c>
      <c r="G136" s="61" t="s">
        <v>541</v>
      </c>
      <c r="H136" s="284" t="s">
        <v>541</v>
      </c>
      <c r="I136" s="284" t="s">
        <v>541</v>
      </c>
      <c r="J136" s="284" t="s">
        <v>541</v>
      </c>
      <c r="K136" s="284" t="s">
        <v>541</v>
      </c>
      <c r="L136" s="74">
        <f t="shared" si="10"/>
        <v>152</v>
      </c>
    </row>
    <row r="137" spans="1:12" ht="36.75" customHeight="1" x14ac:dyDescent="0.2">
      <c r="A137" s="94"/>
      <c r="B137" s="164" t="s">
        <v>32</v>
      </c>
      <c r="C137" s="222" t="s">
        <v>6</v>
      </c>
      <c r="D137" s="181">
        <v>337</v>
      </c>
      <c r="E137" s="61" t="s">
        <v>541</v>
      </c>
      <c r="F137" s="61" t="s">
        <v>541</v>
      </c>
      <c r="G137" s="61" t="s">
        <v>541</v>
      </c>
      <c r="H137" s="284" t="s">
        <v>541</v>
      </c>
      <c r="I137" s="284" t="s">
        <v>541</v>
      </c>
      <c r="J137" s="284" t="s">
        <v>541</v>
      </c>
      <c r="K137" s="284" t="s">
        <v>541</v>
      </c>
      <c r="L137" s="74">
        <f t="shared" si="10"/>
        <v>337</v>
      </c>
    </row>
    <row r="138" spans="1:12" ht="36.75" customHeight="1" x14ac:dyDescent="0.2">
      <c r="A138" s="94"/>
      <c r="B138" s="164" t="s">
        <v>58</v>
      </c>
      <c r="C138" s="222" t="s">
        <v>6</v>
      </c>
      <c r="D138" s="181">
        <v>152</v>
      </c>
      <c r="E138" s="61" t="s">
        <v>541</v>
      </c>
      <c r="F138" s="61" t="s">
        <v>541</v>
      </c>
      <c r="G138" s="61" t="s">
        <v>541</v>
      </c>
      <c r="H138" s="284" t="s">
        <v>541</v>
      </c>
      <c r="I138" s="284" t="s">
        <v>541</v>
      </c>
      <c r="J138" s="284" t="s">
        <v>541</v>
      </c>
      <c r="K138" s="284" t="s">
        <v>541</v>
      </c>
      <c r="L138" s="74">
        <f t="shared" si="10"/>
        <v>152</v>
      </c>
    </row>
    <row r="139" spans="1:12" ht="36.75" customHeight="1" x14ac:dyDescent="0.2">
      <c r="A139" s="94"/>
      <c r="B139" s="38" t="s">
        <v>40</v>
      </c>
      <c r="C139" s="222" t="s">
        <v>6</v>
      </c>
      <c r="D139" s="181">
        <v>270</v>
      </c>
      <c r="E139" s="61" t="s">
        <v>541</v>
      </c>
      <c r="F139" s="61" t="s">
        <v>541</v>
      </c>
      <c r="G139" s="61" t="s">
        <v>541</v>
      </c>
      <c r="H139" s="284" t="s">
        <v>541</v>
      </c>
      <c r="I139" s="284" t="s">
        <v>541</v>
      </c>
      <c r="J139" s="284" t="s">
        <v>541</v>
      </c>
      <c r="K139" s="284" t="s">
        <v>541</v>
      </c>
      <c r="L139" s="74">
        <f t="shared" si="10"/>
        <v>270</v>
      </c>
    </row>
    <row r="140" spans="1:12" ht="36.75" customHeight="1" x14ac:dyDescent="0.2">
      <c r="A140" s="94"/>
      <c r="B140" s="38" t="s">
        <v>125</v>
      </c>
      <c r="C140" s="222" t="s">
        <v>6</v>
      </c>
      <c r="D140" s="181">
        <v>152</v>
      </c>
      <c r="E140" s="61" t="s">
        <v>541</v>
      </c>
      <c r="F140" s="61" t="s">
        <v>541</v>
      </c>
      <c r="G140" s="61" t="s">
        <v>541</v>
      </c>
      <c r="H140" s="284" t="s">
        <v>541</v>
      </c>
      <c r="I140" s="284" t="s">
        <v>541</v>
      </c>
      <c r="J140" s="284" t="s">
        <v>541</v>
      </c>
      <c r="K140" s="284" t="s">
        <v>541</v>
      </c>
      <c r="L140" s="74">
        <f t="shared" ref="L140" si="11">SUM(D140:J140)</f>
        <v>152</v>
      </c>
    </row>
    <row r="141" spans="1:12" ht="36.75" customHeight="1" x14ac:dyDescent="0.2">
      <c r="A141" s="94"/>
      <c r="B141" s="164" t="s">
        <v>67</v>
      </c>
      <c r="C141" s="222" t="s">
        <v>6</v>
      </c>
      <c r="D141" s="181">
        <v>252</v>
      </c>
      <c r="E141" s="61" t="s">
        <v>541</v>
      </c>
      <c r="F141" s="61" t="s">
        <v>541</v>
      </c>
      <c r="G141" s="61" t="s">
        <v>541</v>
      </c>
      <c r="H141" s="284" t="s">
        <v>541</v>
      </c>
      <c r="I141" s="284" t="s">
        <v>541</v>
      </c>
      <c r="J141" s="284" t="s">
        <v>541</v>
      </c>
      <c r="K141" s="284" t="s">
        <v>541</v>
      </c>
      <c r="L141" s="74">
        <f t="shared" ref="L141:L172" si="12">SUM(D141:K141)</f>
        <v>252</v>
      </c>
    </row>
    <row r="142" spans="1:12" ht="36.75" customHeight="1" x14ac:dyDescent="0.2">
      <c r="A142" s="94"/>
      <c r="B142" s="164" t="s">
        <v>283</v>
      </c>
      <c r="C142" s="222" t="s">
        <v>6</v>
      </c>
      <c r="D142" s="181">
        <v>152</v>
      </c>
      <c r="E142" s="61" t="s">
        <v>541</v>
      </c>
      <c r="F142" s="61" t="s">
        <v>541</v>
      </c>
      <c r="G142" s="61" t="s">
        <v>541</v>
      </c>
      <c r="H142" s="284" t="s">
        <v>541</v>
      </c>
      <c r="I142" s="284" t="s">
        <v>541</v>
      </c>
      <c r="J142" s="284" t="s">
        <v>541</v>
      </c>
      <c r="K142" s="284" t="s">
        <v>541</v>
      </c>
      <c r="L142" s="74">
        <f t="shared" si="12"/>
        <v>152</v>
      </c>
    </row>
    <row r="143" spans="1:12" ht="36.75" customHeight="1" x14ac:dyDescent="0.2">
      <c r="A143" s="94"/>
      <c r="B143" s="164" t="s">
        <v>244</v>
      </c>
      <c r="C143" s="222" t="s">
        <v>6</v>
      </c>
      <c r="D143" s="181">
        <v>152</v>
      </c>
      <c r="E143" s="61" t="s">
        <v>541</v>
      </c>
      <c r="F143" s="61" t="s">
        <v>541</v>
      </c>
      <c r="G143" s="61" t="s">
        <v>541</v>
      </c>
      <c r="H143" s="284" t="s">
        <v>541</v>
      </c>
      <c r="I143" s="284" t="s">
        <v>541</v>
      </c>
      <c r="J143" s="284" t="s">
        <v>541</v>
      </c>
      <c r="K143" s="284" t="s">
        <v>541</v>
      </c>
      <c r="L143" s="74">
        <f t="shared" si="12"/>
        <v>152</v>
      </c>
    </row>
    <row r="144" spans="1:12" ht="36.75" customHeight="1" x14ac:dyDescent="0.2">
      <c r="A144" s="94"/>
      <c r="B144" s="38" t="s">
        <v>233</v>
      </c>
      <c r="C144" s="222" t="s">
        <v>6</v>
      </c>
      <c r="D144" s="181">
        <v>270</v>
      </c>
      <c r="E144" s="61" t="s">
        <v>541</v>
      </c>
      <c r="F144" s="61" t="s">
        <v>541</v>
      </c>
      <c r="G144" s="61" t="s">
        <v>541</v>
      </c>
      <c r="H144" s="284" t="s">
        <v>541</v>
      </c>
      <c r="I144" s="284" t="s">
        <v>541</v>
      </c>
      <c r="J144" s="284" t="s">
        <v>541</v>
      </c>
      <c r="K144" s="284" t="s">
        <v>541</v>
      </c>
      <c r="L144" s="74">
        <f t="shared" si="12"/>
        <v>270</v>
      </c>
    </row>
    <row r="145" spans="1:12" ht="36.75" customHeight="1" x14ac:dyDescent="0.2">
      <c r="A145" s="94"/>
      <c r="B145" s="164" t="s">
        <v>362</v>
      </c>
      <c r="C145" s="222" t="s">
        <v>6</v>
      </c>
      <c r="D145" s="181">
        <v>270</v>
      </c>
      <c r="E145" s="61" t="s">
        <v>541</v>
      </c>
      <c r="F145" s="61" t="s">
        <v>541</v>
      </c>
      <c r="G145" s="61" t="s">
        <v>541</v>
      </c>
      <c r="H145" s="284" t="s">
        <v>541</v>
      </c>
      <c r="I145" s="284" t="s">
        <v>541</v>
      </c>
      <c r="J145" s="284" t="s">
        <v>541</v>
      </c>
      <c r="K145" s="284" t="s">
        <v>541</v>
      </c>
      <c r="L145" s="74">
        <f t="shared" si="12"/>
        <v>270</v>
      </c>
    </row>
    <row r="146" spans="1:12" ht="36.75" customHeight="1" x14ac:dyDescent="0.2">
      <c r="A146" s="94"/>
      <c r="B146" s="38" t="s">
        <v>13</v>
      </c>
      <c r="C146" s="222" t="s">
        <v>6</v>
      </c>
      <c r="D146" s="181">
        <v>270</v>
      </c>
      <c r="E146" s="61" t="s">
        <v>541</v>
      </c>
      <c r="F146" s="61" t="s">
        <v>541</v>
      </c>
      <c r="G146" s="61" t="s">
        <v>541</v>
      </c>
      <c r="H146" s="284" t="s">
        <v>541</v>
      </c>
      <c r="I146" s="284" t="s">
        <v>541</v>
      </c>
      <c r="J146" s="284" t="s">
        <v>541</v>
      </c>
      <c r="K146" s="284" t="s">
        <v>541</v>
      </c>
      <c r="L146" s="74">
        <f t="shared" si="12"/>
        <v>270</v>
      </c>
    </row>
    <row r="147" spans="1:12" ht="36.75" customHeight="1" x14ac:dyDescent="0.2">
      <c r="A147" s="94"/>
      <c r="B147" s="166" t="s">
        <v>39</v>
      </c>
      <c r="C147" s="222" t="s">
        <v>6</v>
      </c>
      <c r="D147" s="181">
        <v>270</v>
      </c>
      <c r="E147" s="61" t="s">
        <v>541</v>
      </c>
      <c r="F147" s="61" t="s">
        <v>541</v>
      </c>
      <c r="G147" s="61" t="s">
        <v>541</v>
      </c>
      <c r="H147" s="284" t="s">
        <v>541</v>
      </c>
      <c r="I147" s="284" t="s">
        <v>541</v>
      </c>
      <c r="J147" s="284" t="s">
        <v>541</v>
      </c>
      <c r="K147" s="284" t="s">
        <v>541</v>
      </c>
      <c r="L147" s="74">
        <f t="shared" si="12"/>
        <v>270</v>
      </c>
    </row>
    <row r="148" spans="1:12" ht="36.75" customHeight="1" x14ac:dyDescent="0.2">
      <c r="A148" s="94"/>
      <c r="B148" s="38" t="s">
        <v>124</v>
      </c>
      <c r="C148" s="222" t="s">
        <v>6</v>
      </c>
      <c r="D148" s="181">
        <v>1563.74</v>
      </c>
      <c r="E148" s="61" t="s">
        <v>541</v>
      </c>
      <c r="F148" s="61" t="s">
        <v>541</v>
      </c>
      <c r="G148" s="61" t="s">
        <v>541</v>
      </c>
      <c r="H148" s="284" t="s">
        <v>541</v>
      </c>
      <c r="I148" s="284" t="s">
        <v>541</v>
      </c>
      <c r="J148" s="284" t="s">
        <v>541</v>
      </c>
      <c r="K148" s="284" t="s">
        <v>541</v>
      </c>
      <c r="L148" s="74">
        <f t="shared" si="12"/>
        <v>1563.74</v>
      </c>
    </row>
    <row r="149" spans="1:12" ht="36.75" customHeight="1" x14ac:dyDescent="0.2">
      <c r="A149" s="94"/>
      <c r="B149" s="166" t="s">
        <v>206</v>
      </c>
      <c r="C149" s="222" t="s">
        <v>6</v>
      </c>
      <c r="D149" s="181">
        <v>270</v>
      </c>
      <c r="E149" s="61" t="s">
        <v>541</v>
      </c>
      <c r="F149" s="61" t="s">
        <v>541</v>
      </c>
      <c r="G149" s="61" t="s">
        <v>541</v>
      </c>
      <c r="H149" s="284" t="s">
        <v>541</v>
      </c>
      <c r="I149" s="284" t="s">
        <v>541</v>
      </c>
      <c r="J149" s="284" t="s">
        <v>541</v>
      </c>
      <c r="K149" s="284" t="s">
        <v>541</v>
      </c>
      <c r="L149" s="74">
        <f t="shared" si="12"/>
        <v>270</v>
      </c>
    </row>
    <row r="150" spans="1:12" ht="36.75" customHeight="1" x14ac:dyDescent="0.2">
      <c r="A150" s="94"/>
      <c r="B150" s="166" t="s">
        <v>195</v>
      </c>
      <c r="C150" s="222" t="s">
        <v>6</v>
      </c>
      <c r="D150" s="181">
        <v>152</v>
      </c>
      <c r="E150" s="61" t="s">
        <v>541</v>
      </c>
      <c r="F150" s="61" t="s">
        <v>541</v>
      </c>
      <c r="G150" s="61" t="s">
        <v>541</v>
      </c>
      <c r="H150" s="284" t="s">
        <v>541</v>
      </c>
      <c r="I150" s="284" t="s">
        <v>541</v>
      </c>
      <c r="J150" s="284" t="s">
        <v>541</v>
      </c>
      <c r="K150" s="284" t="s">
        <v>541</v>
      </c>
      <c r="L150" s="74">
        <f t="shared" si="12"/>
        <v>152</v>
      </c>
    </row>
    <row r="151" spans="1:12" ht="36.75" customHeight="1" x14ac:dyDescent="0.2">
      <c r="A151" s="94"/>
      <c r="B151" s="38" t="s">
        <v>41</v>
      </c>
      <c r="C151" s="222" t="s">
        <v>6</v>
      </c>
      <c r="D151" s="181">
        <v>270</v>
      </c>
      <c r="E151" s="61" t="s">
        <v>541</v>
      </c>
      <c r="F151" s="61" t="s">
        <v>541</v>
      </c>
      <c r="G151" s="61" t="s">
        <v>541</v>
      </c>
      <c r="H151" s="284" t="s">
        <v>541</v>
      </c>
      <c r="I151" s="284" t="s">
        <v>541</v>
      </c>
      <c r="J151" s="284" t="s">
        <v>541</v>
      </c>
      <c r="K151" s="284" t="s">
        <v>541</v>
      </c>
      <c r="L151" s="74">
        <f t="shared" si="12"/>
        <v>270</v>
      </c>
    </row>
    <row r="152" spans="1:12" ht="36.75" customHeight="1" x14ac:dyDescent="0.2">
      <c r="A152" s="94"/>
      <c r="B152" s="38" t="s">
        <v>73</v>
      </c>
      <c r="C152" s="222" t="s">
        <v>6</v>
      </c>
      <c r="D152" s="181">
        <v>2628.3400000000006</v>
      </c>
      <c r="E152" s="61" t="s">
        <v>541</v>
      </c>
      <c r="F152" s="61" t="s">
        <v>541</v>
      </c>
      <c r="G152" s="61" t="s">
        <v>541</v>
      </c>
      <c r="H152" s="284" t="s">
        <v>541</v>
      </c>
      <c r="I152" s="284" t="s">
        <v>541</v>
      </c>
      <c r="J152" s="284" t="s">
        <v>541</v>
      </c>
      <c r="K152" s="284" t="s">
        <v>541</v>
      </c>
      <c r="L152" s="74">
        <f t="shared" si="12"/>
        <v>2628.3400000000006</v>
      </c>
    </row>
    <row r="153" spans="1:12" ht="47.25" customHeight="1" x14ac:dyDescent="0.2">
      <c r="A153" s="94"/>
      <c r="B153" s="164" t="s">
        <v>479</v>
      </c>
      <c r="C153" s="222" t="s">
        <v>6</v>
      </c>
      <c r="D153" s="181">
        <v>640</v>
      </c>
      <c r="E153" s="61" t="s">
        <v>541</v>
      </c>
      <c r="F153" s="61" t="s">
        <v>541</v>
      </c>
      <c r="G153" s="61" t="s">
        <v>541</v>
      </c>
      <c r="H153" s="284" t="s">
        <v>541</v>
      </c>
      <c r="I153" s="284" t="s">
        <v>541</v>
      </c>
      <c r="J153" s="284" t="s">
        <v>541</v>
      </c>
      <c r="K153" s="284" t="s">
        <v>541</v>
      </c>
      <c r="L153" s="74">
        <f t="shared" si="12"/>
        <v>640</v>
      </c>
    </row>
    <row r="154" spans="1:12" ht="36.75" customHeight="1" x14ac:dyDescent="0.2">
      <c r="A154" s="94"/>
      <c r="B154" s="38" t="s">
        <v>59</v>
      </c>
      <c r="C154" s="222" t="s">
        <v>6</v>
      </c>
      <c r="D154" s="181">
        <v>640</v>
      </c>
      <c r="E154" s="61" t="s">
        <v>541</v>
      </c>
      <c r="F154" s="61" t="s">
        <v>541</v>
      </c>
      <c r="G154" s="61" t="s">
        <v>541</v>
      </c>
      <c r="H154" s="284" t="s">
        <v>541</v>
      </c>
      <c r="I154" s="284" t="s">
        <v>541</v>
      </c>
      <c r="J154" s="284" t="s">
        <v>541</v>
      </c>
      <c r="K154" s="284" t="s">
        <v>541</v>
      </c>
      <c r="L154" s="74">
        <f t="shared" si="12"/>
        <v>640</v>
      </c>
    </row>
    <row r="155" spans="1:12" ht="36.75" customHeight="1" x14ac:dyDescent="0.2">
      <c r="A155" s="94"/>
      <c r="B155" s="38" t="s">
        <v>74</v>
      </c>
      <c r="C155" s="222" t="s">
        <v>6</v>
      </c>
      <c r="D155" s="181">
        <v>2607.04</v>
      </c>
      <c r="E155" s="61" t="s">
        <v>541</v>
      </c>
      <c r="F155" s="61" t="s">
        <v>541</v>
      </c>
      <c r="G155" s="61" t="s">
        <v>541</v>
      </c>
      <c r="H155" s="284" t="s">
        <v>541</v>
      </c>
      <c r="I155" s="284" t="s">
        <v>541</v>
      </c>
      <c r="J155" s="284" t="s">
        <v>541</v>
      </c>
      <c r="K155" s="284" t="s">
        <v>541</v>
      </c>
      <c r="L155" s="74">
        <f t="shared" si="12"/>
        <v>2607.04</v>
      </c>
    </row>
    <row r="156" spans="1:12" ht="36.75" customHeight="1" x14ac:dyDescent="0.2">
      <c r="A156" s="94"/>
      <c r="B156" s="38" t="s">
        <v>203</v>
      </c>
      <c r="C156" s="222" t="s">
        <v>6</v>
      </c>
      <c r="D156" s="181">
        <v>1517.0900000000001</v>
      </c>
      <c r="E156" s="61" t="s">
        <v>541</v>
      </c>
      <c r="F156" s="61" t="s">
        <v>541</v>
      </c>
      <c r="G156" s="61" t="s">
        <v>541</v>
      </c>
      <c r="H156" s="284" t="s">
        <v>541</v>
      </c>
      <c r="I156" s="284" t="s">
        <v>541</v>
      </c>
      <c r="J156" s="284" t="s">
        <v>541</v>
      </c>
      <c r="K156" s="284" t="s">
        <v>541</v>
      </c>
      <c r="L156" s="74">
        <f t="shared" si="12"/>
        <v>1517.0900000000001</v>
      </c>
    </row>
    <row r="157" spans="1:12" ht="36.75" customHeight="1" x14ac:dyDescent="0.2">
      <c r="A157" s="94"/>
      <c r="B157" s="38" t="s">
        <v>207</v>
      </c>
      <c r="C157" s="222" t="s">
        <v>6</v>
      </c>
      <c r="D157" s="181">
        <v>270</v>
      </c>
      <c r="E157" s="61" t="s">
        <v>541</v>
      </c>
      <c r="F157" s="61" t="s">
        <v>541</v>
      </c>
      <c r="G157" s="61" t="s">
        <v>541</v>
      </c>
      <c r="H157" s="284" t="s">
        <v>541</v>
      </c>
      <c r="I157" s="284" t="s">
        <v>541</v>
      </c>
      <c r="J157" s="284" t="s">
        <v>541</v>
      </c>
      <c r="K157" s="284" t="s">
        <v>541</v>
      </c>
      <c r="L157" s="74">
        <f t="shared" si="12"/>
        <v>270</v>
      </c>
    </row>
    <row r="158" spans="1:12" ht="36.75" customHeight="1" x14ac:dyDescent="0.2">
      <c r="A158" s="94"/>
      <c r="B158" s="164" t="s">
        <v>464</v>
      </c>
      <c r="C158" s="222" t="s">
        <v>6</v>
      </c>
      <c r="D158" s="181">
        <v>152</v>
      </c>
      <c r="E158" s="61" t="s">
        <v>541</v>
      </c>
      <c r="F158" s="61" t="s">
        <v>541</v>
      </c>
      <c r="G158" s="61" t="s">
        <v>541</v>
      </c>
      <c r="H158" s="284" t="s">
        <v>541</v>
      </c>
      <c r="I158" s="284" t="s">
        <v>541</v>
      </c>
      <c r="J158" s="284" t="s">
        <v>541</v>
      </c>
      <c r="K158" s="284" t="s">
        <v>541</v>
      </c>
      <c r="L158" s="74">
        <f t="shared" si="12"/>
        <v>152</v>
      </c>
    </row>
    <row r="159" spans="1:12" ht="36.75" customHeight="1" x14ac:dyDescent="0.2">
      <c r="A159" s="94"/>
      <c r="B159" s="38" t="s">
        <v>15</v>
      </c>
      <c r="C159" s="222" t="s">
        <v>6</v>
      </c>
      <c r="D159" s="181">
        <v>252</v>
      </c>
      <c r="E159" s="61" t="s">
        <v>541</v>
      </c>
      <c r="F159" s="61" t="s">
        <v>541</v>
      </c>
      <c r="G159" s="61" t="s">
        <v>541</v>
      </c>
      <c r="H159" s="284" t="s">
        <v>541</v>
      </c>
      <c r="I159" s="284" t="s">
        <v>541</v>
      </c>
      <c r="J159" s="284" t="s">
        <v>541</v>
      </c>
      <c r="K159" s="284" t="s">
        <v>541</v>
      </c>
      <c r="L159" s="74">
        <f t="shared" si="12"/>
        <v>252</v>
      </c>
    </row>
    <row r="160" spans="1:12" ht="36.75" customHeight="1" x14ac:dyDescent="0.2">
      <c r="A160" s="94"/>
      <c r="B160" s="38" t="s">
        <v>71</v>
      </c>
      <c r="C160" s="222" t="s">
        <v>6</v>
      </c>
      <c r="D160" s="181">
        <v>168.4</v>
      </c>
      <c r="E160" s="61" t="s">
        <v>541</v>
      </c>
      <c r="F160" s="61" t="s">
        <v>541</v>
      </c>
      <c r="G160" s="61" t="s">
        <v>541</v>
      </c>
      <c r="H160" s="284" t="s">
        <v>541</v>
      </c>
      <c r="I160" s="284" t="s">
        <v>541</v>
      </c>
      <c r="J160" s="284" t="s">
        <v>541</v>
      </c>
      <c r="K160" s="284" t="s">
        <v>541</v>
      </c>
      <c r="L160" s="74">
        <f t="shared" si="12"/>
        <v>168.4</v>
      </c>
    </row>
    <row r="161" spans="1:12" ht="36.75" customHeight="1" x14ac:dyDescent="0.2">
      <c r="A161" s="94"/>
      <c r="B161" s="38" t="s">
        <v>60</v>
      </c>
      <c r="C161" s="222" t="s">
        <v>6</v>
      </c>
      <c r="D161" s="181">
        <v>270</v>
      </c>
      <c r="E161" s="61" t="s">
        <v>541</v>
      </c>
      <c r="F161" s="61" t="s">
        <v>541</v>
      </c>
      <c r="G161" s="61" t="s">
        <v>541</v>
      </c>
      <c r="H161" s="284" t="s">
        <v>541</v>
      </c>
      <c r="I161" s="284" t="s">
        <v>541</v>
      </c>
      <c r="J161" s="284" t="s">
        <v>541</v>
      </c>
      <c r="K161" s="284" t="s">
        <v>541</v>
      </c>
      <c r="L161" s="74">
        <f t="shared" si="12"/>
        <v>270</v>
      </c>
    </row>
    <row r="162" spans="1:12" ht="36.75" customHeight="1" x14ac:dyDescent="0.2">
      <c r="A162" s="94"/>
      <c r="B162" s="38" t="s">
        <v>216</v>
      </c>
      <c r="C162" s="222" t="s">
        <v>6</v>
      </c>
      <c r="D162" s="181">
        <v>270</v>
      </c>
      <c r="E162" s="61" t="s">
        <v>541</v>
      </c>
      <c r="F162" s="61" t="s">
        <v>541</v>
      </c>
      <c r="G162" s="61" t="s">
        <v>541</v>
      </c>
      <c r="H162" s="284" t="s">
        <v>541</v>
      </c>
      <c r="I162" s="284" t="s">
        <v>541</v>
      </c>
      <c r="J162" s="284" t="s">
        <v>541</v>
      </c>
      <c r="K162" s="284" t="s">
        <v>541</v>
      </c>
      <c r="L162" s="74">
        <f t="shared" si="12"/>
        <v>270</v>
      </c>
    </row>
    <row r="163" spans="1:12" ht="36.75" customHeight="1" x14ac:dyDescent="0.2">
      <c r="A163" s="94"/>
      <c r="B163" s="38" t="s">
        <v>69</v>
      </c>
      <c r="C163" s="222" t="s">
        <v>6</v>
      </c>
      <c r="D163" s="181">
        <v>288</v>
      </c>
      <c r="E163" s="61" t="s">
        <v>541</v>
      </c>
      <c r="F163" s="61" t="s">
        <v>541</v>
      </c>
      <c r="G163" s="61" t="s">
        <v>541</v>
      </c>
      <c r="H163" s="284" t="s">
        <v>541</v>
      </c>
      <c r="I163" s="284" t="s">
        <v>541</v>
      </c>
      <c r="J163" s="284" t="s">
        <v>541</v>
      </c>
      <c r="K163" s="284" t="s">
        <v>541</v>
      </c>
      <c r="L163" s="74">
        <f t="shared" si="12"/>
        <v>288</v>
      </c>
    </row>
    <row r="164" spans="1:12" ht="36.75" customHeight="1" x14ac:dyDescent="0.2">
      <c r="A164" s="94"/>
      <c r="B164" s="38" t="s">
        <v>284</v>
      </c>
      <c r="C164" s="222" t="s">
        <v>6</v>
      </c>
      <c r="D164" s="181">
        <v>898.42</v>
      </c>
      <c r="E164" s="61" t="s">
        <v>541</v>
      </c>
      <c r="F164" s="61" t="s">
        <v>541</v>
      </c>
      <c r="G164" s="61" t="s">
        <v>541</v>
      </c>
      <c r="H164" s="284" t="s">
        <v>541</v>
      </c>
      <c r="I164" s="284" t="s">
        <v>541</v>
      </c>
      <c r="J164" s="284" t="s">
        <v>541</v>
      </c>
      <c r="K164" s="284" t="s">
        <v>541</v>
      </c>
      <c r="L164" s="74">
        <f t="shared" si="12"/>
        <v>898.42</v>
      </c>
    </row>
    <row r="165" spans="1:12" ht="36.75" customHeight="1" x14ac:dyDescent="0.2">
      <c r="A165" s="94"/>
      <c r="B165" s="38" t="s">
        <v>99</v>
      </c>
      <c r="C165" s="222" t="s">
        <v>6</v>
      </c>
      <c r="D165" s="181">
        <v>152</v>
      </c>
      <c r="E165" s="61" t="s">
        <v>541</v>
      </c>
      <c r="F165" s="61" t="s">
        <v>541</v>
      </c>
      <c r="G165" s="61" t="s">
        <v>541</v>
      </c>
      <c r="H165" s="284" t="s">
        <v>541</v>
      </c>
      <c r="I165" s="284" t="s">
        <v>541</v>
      </c>
      <c r="J165" s="284" t="s">
        <v>541</v>
      </c>
      <c r="K165" s="284" t="s">
        <v>541</v>
      </c>
      <c r="L165" s="74">
        <f t="shared" si="12"/>
        <v>152</v>
      </c>
    </row>
    <row r="166" spans="1:12" ht="36.75" customHeight="1" x14ac:dyDescent="0.2">
      <c r="A166" s="94"/>
      <c r="B166" s="164" t="s">
        <v>463</v>
      </c>
      <c r="C166" s="222" t="s">
        <v>6</v>
      </c>
      <c r="D166" s="181">
        <v>152</v>
      </c>
      <c r="E166" s="61" t="s">
        <v>541</v>
      </c>
      <c r="F166" s="61" t="s">
        <v>541</v>
      </c>
      <c r="G166" s="61" t="s">
        <v>541</v>
      </c>
      <c r="H166" s="284" t="s">
        <v>541</v>
      </c>
      <c r="I166" s="284" t="s">
        <v>541</v>
      </c>
      <c r="J166" s="284" t="s">
        <v>541</v>
      </c>
      <c r="K166" s="284" t="s">
        <v>541</v>
      </c>
      <c r="L166" s="74">
        <f t="shared" si="12"/>
        <v>152</v>
      </c>
    </row>
    <row r="167" spans="1:12" ht="36.75" customHeight="1" x14ac:dyDescent="0.2">
      <c r="A167" s="94"/>
      <c r="B167" s="164" t="s">
        <v>61</v>
      </c>
      <c r="C167" s="222" t="s">
        <v>6</v>
      </c>
      <c r="D167" s="181">
        <v>288</v>
      </c>
      <c r="E167" s="61" t="s">
        <v>541</v>
      </c>
      <c r="F167" s="61" t="s">
        <v>541</v>
      </c>
      <c r="G167" s="61" t="s">
        <v>541</v>
      </c>
      <c r="H167" s="284" t="s">
        <v>541</v>
      </c>
      <c r="I167" s="284" t="s">
        <v>541</v>
      </c>
      <c r="J167" s="284" t="s">
        <v>541</v>
      </c>
      <c r="K167" s="284" t="s">
        <v>541</v>
      </c>
      <c r="L167" s="74">
        <f t="shared" si="12"/>
        <v>288</v>
      </c>
    </row>
    <row r="168" spans="1:12" ht="36.75" customHeight="1" x14ac:dyDescent="0.2">
      <c r="A168" s="94"/>
      <c r="B168" s="38" t="s">
        <v>285</v>
      </c>
      <c r="C168" s="222" t="s">
        <v>6</v>
      </c>
      <c r="D168" s="181">
        <v>873.09</v>
      </c>
      <c r="E168" s="61" t="s">
        <v>541</v>
      </c>
      <c r="F168" s="61" t="s">
        <v>541</v>
      </c>
      <c r="G168" s="61" t="s">
        <v>541</v>
      </c>
      <c r="H168" s="284" t="s">
        <v>541</v>
      </c>
      <c r="I168" s="284" t="s">
        <v>541</v>
      </c>
      <c r="J168" s="284" t="s">
        <v>541</v>
      </c>
      <c r="K168" s="284" t="s">
        <v>541</v>
      </c>
      <c r="L168" s="74">
        <f t="shared" si="12"/>
        <v>873.09</v>
      </c>
    </row>
    <row r="169" spans="1:12" ht="36.75" customHeight="1" x14ac:dyDescent="0.2">
      <c r="A169" s="94"/>
      <c r="B169" s="38" t="s">
        <v>219</v>
      </c>
      <c r="C169" s="222" t="s">
        <v>6</v>
      </c>
      <c r="D169" s="181">
        <v>902.94</v>
      </c>
      <c r="E169" s="61" t="s">
        <v>541</v>
      </c>
      <c r="F169" s="61" t="s">
        <v>541</v>
      </c>
      <c r="G169" s="61" t="s">
        <v>541</v>
      </c>
      <c r="H169" s="284" t="s">
        <v>541</v>
      </c>
      <c r="I169" s="284" t="s">
        <v>541</v>
      </c>
      <c r="J169" s="284" t="s">
        <v>541</v>
      </c>
      <c r="K169" s="284" t="s">
        <v>541</v>
      </c>
      <c r="L169" s="74">
        <f t="shared" si="12"/>
        <v>902.94</v>
      </c>
    </row>
    <row r="170" spans="1:12" ht="36.75" customHeight="1" thickBot="1" x14ac:dyDescent="0.25">
      <c r="A170" s="378"/>
      <c r="B170" s="384" t="s">
        <v>199</v>
      </c>
      <c r="C170" s="225" t="s">
        <v>6</v>
      </c>
      <c r="D170" s="380">
        <v>152</v>
      </c>
      <c r="E170" s="277" t="s">
        <v>541</v>
      </c>
      <c r="F170" s="277" t="s">
        <v>541</v>
      </c>
      <c r="G170" s="277" t="s">
        <v>541</v>
      </c>
      <c r="H170" s="277" t="s">
        <v>541</v>
      </c>
      <c r="I170" s="277" t="s">
        <v>541</v>
      </c>
      <c r="J170" s="277" t="s">
        <v>541</v>
      </c>
      <c r="K170" s="277" t="s">
        <v>541</v>
      </c>
      <c r="L170" s="264">
        <f t="shared" si="12"/>
        <v>152</v>
      </c>
    </row>
    <row r="171" spans="1:12" ht="36.75" customHeight="1" x14ac:dyDescent="0.2">
      <c r="A171" s="381"/>
      <c r="B171" s="382" t="s">
        <v>62</v>
      </c>
      <c r="C171" s="227" t="s">
        <v>6</v>
      </c>
      <c r="D171" s="383">
        <v>252</v>
      </c>
      <c r="E171" s="297" t="s">
        <v>541</v>
      </c>
      <c r="F171" s="297" t="s">
        <v>541</v>
      </c>
      <c r="G171" s="297" t="s">
        <v>541</v>
      </c>
      <c r="H171" s="297" t="s">
        <v>541</v>
      </c>
      <c r="I171" s="297" t="s">
        <v>541</v>
      </c>
      <c r="J171" s="297" t="s">
        <v>541</v>
      </c>
      <c r="K171" s="297" t="s">
        <v>541</v>
      </c>
      <c r="L171" s="267">
        <f t="shared" si="12"/>
        <v>252</v>
      </c>
    </row>
    <row r="172" spans="1:12" ht="36.75" customHeight="1" x14ac:dyDescent="0.2">
      <c r="A172" s="94"/>
      <c r="B172" s="38" t="s">
        <v>63</v>
      </c>
      <c r="C172" s="222" t="s">
        <v>6</v>
      </c>
      <c r="D172" s="181">
        <v>270</v>
      </c>
      <c r="E172" s="61" t="s">
        <v>541</v>
      </c>
      <c r="F172" s="61" t="s">
        <v>541</v>
      </c>
      <c r="G172" s="61" t="s">
        <v>541</v>
      </c>
      <c r="H172" s="284" t="s">
        <v>541</v>
      </c>
      <c r="I172" s="284" t="s">
        <v>541</v>
      </c>
      <c r="J172" s="284" t="s">
        <v>541</v>
      </c>
      <c r="K172" s="284" t="s">
        <v>541</v>
      </c>
      <c r="L172" s="74">
        <f t="shared" si="12"/>
        <v>270</v>
      </c>
    </row>
    <row r="173" spans="1:12" ht="36.75" customHeight="1" x14ac:dyDescent="0.2">
      <c r="A173" s="94"/>
      <c r="B173" s="166" t="s">
        <v>198</v>
      </c>
      <c r="C173" s="222" t="s">
        <v>6</v>
      </c>
      <c r="D173" s="181">
        <v>640</v>
      </c>
      <c r="E173" s="61" t="s">
        <v>541</v>
      </c>
      <c r="F173" s="61" t="s">
        <v>541</v>
      </c>
      <c r="G173" s="61" t="s">
        <v>541</v>
      </c>
      <c r="H173" s="284" t="s">
        <v>541</v>
      </c>
      <c r="I173" s="284" t="s">
        <v>541</v>
      </c>
      <c r="J173" s="284" t="s">
        <v>541</v>
      </c>
      <c r="K173" s="284" t="s">
        <v>541</v>
      </c>
      <c r="L173" s="74">
        <f t="shared" ref="L173:L195" si="13">SUM(D173:K173)</f>
        <v>640</v>
      </c>
    </row>
    <row r="174" spans="1:12" ht="36.75" customHeight="1" x14ac:dyDescent="0.2">
      <c r="A174" s="94"/>
      <c r="B174" s="164" t="s">
        <v>353</v>
      </c>
      <c r="C174" s="222" t="s">
        <v>6</v>
      </c>
      <c r="D174" s="181">
        <v>360</v>
      </c>
      <c r="E174" s="61" t="s">
        <v>541</v>
      </c>
      <c r="F174" s="61" t="s">
        <v>541</v>
      </c>
      <c r="G174" s="61" t="s">
        <v>541</v>
      </c>
      <c r="H174" s="284" t="s">
        <v>541</v>
      </c>
      <c r="I174" s="284" t="s">
        <v>541</v>
      </c>
      <c r="J174" s="284" t="s">
        <v>541</v>
      </c>
      <c r="K174" s="284" t="s">
        <v>541</v>
      </c>
      <c r="L174" s="74">
        <f t="shared" si="13"/>
        <v>360</v>
      </c>
    </row>
    <row r="175" spans="1:12" ht="36.75" customHeight="1" x14ac:dyDescent="0.2">
      <c r="A175" s="94"/>
      <c r="B175" s="166" t="s">
        <v>75</v>
      </c>
      <c r="C175" s="222" t="s">
        <v>6</v>
      </c>
      <c r="D175" s="181">
        <v>2535.3000000000002</v>
      </c>
      <c r="E175" s="61" t="s">
        <v>541</v>
      </c>
      <c r="F175" s="61" t="s">
        <v>541</v>
      </c>
      <c r="G175" s="61" t="s">
        <v>541</v>
      </c>
      <c r="H175" s="284" t="s">
        <v>541</v>
      </c>
      <c r="I175" s="284" t="s">
        <v>541</v>
      </c>
      <c r="J175" s="284" t="s">
        <v>541</v>
      </c>
      <c r="K175" s="284" t="s">
        <v>541</v>
      </c>
      <c r="L175" s="74">
        <f t="shared" si="13"/>
        <v>2535.3000000000002</v>
      </c>
    </row>
    <row r="176" spans="1:12" ht="36.75" customHeight="1" x14ac:dyDescent="0.2">
      <c r="A176" s="94"/>
      <c r="B176" s="164" t="s">
        <v>359</v>
      </c>
      <c r="C176" s="222" t="s">
        <v>6</v>
      </c>
      <c r="D176" s="181">
        <v>270</v>
      </c>
      <c r="E176" s="61" t="s">
        <v>541</v>
      </c>
      <c r="F176" s="61" t="s">
        <v>541</v>
      </c>
      <c r="G176" s="61" t="s">
        <v>541</v>
      </c>
      <c r="H176" s="284" t="s">
        <v>541</v>
      </c>
      <c r="I176" s="284" t="s">
        <v>541</v>
      </c>
      <c r="J176" s="284" t="s">
        <v>541</v>
      </c>
      <c r="K176" s="284" t="s">
        <v>541</v>
      </c>
      <c r="L176" s="74">
        <f t="shared" si="13"/>
        <v>270</v>
      </c>
    </row>
    <row r="177" spans="1:12" ht="36.75" customHeight="1" x14ac:dyDescent="0.2">
      <c r="A177" s="94"/>
      <c r="B177" s="38" t="s">
        <v>132</v>
      </c>
      <c r="C177" s="222" t="s">
        <v>6</v>
      </c>
      <c r="D177" s="181">
        <v>252</v>
      </c>
      <c r="E177" s="61" t="s">
        <v>541</v>
      </c>
      <c r="F177" s="61" t="s">
        <v>541</v>
      </c>
      <c r="G177" s="61" t="s">
        <v>541</v>
      </c>
      <c r="H177" s="284" t="s">
        <v>541</v>
      </c>
      <c r="I177" s="284" t="s">
        <v>541</v>
      </c>
      <c r="J177" s="284" t="s">
        <v>541</v>
      </c>
      <c r="K177" s="284" t="s">
        <v>541</v>
      </c>
      <c r="L177" s="74">
        <f t="shared" si="13"/>
        <v>252</v>
      </c>
    </row>
    <row r="178" spans="1:12" ht="36.75" customHeight="1" x14ac:dyDescent="0.2">
      <c r="A178" s="94"/>
      <c r="B178" s="164" t="s">
        <v>273</v>
      </c>
      <c r="C178" s="222" t="s">
        <v>6</v>
      </c>
      <c r="D178" s="181">
        <v>270</v>
      </c>
      <c r="E178" s="61" t="s">
        <v>541</v>
      </c>
      <c r="F178" s="61" t="s">
        <v>541</v>
      </c>
      <c r="G178" s="61" t="s">
        <v>541</v>
      </c>
      <c r="H178" s="284" t="s">
        <v>541</v>
      </c>
      <c r="I178" s="284" t="s">
        <v>541</v>
      </c>
      <c r="J178" s="284" t="s">
        <v>541</v>
      </c>
      <c r="K178" s="284" t="s">
        <v>541</v>
      </c>
      <c r="L178" s="74">
        <f t="shared" si="13"/>
        <v>270</v>
      </c>
    </row>
    <row r="179" spans="1:12" ht="36.75" customHeight="1" x14ac:dyDescent="0.2">
      <c r="A179" s="94"/>
      <c r="B179" s="166" t="s">
        <v>471</v>
      </c>
      <c r="C179" s="222" t="s">
        <v>6</v>
      </c>
      <c r="D179" s="181">
        <v>2566.4399999999996</v>
      </c>
      <c r="E179" s="61" t="s">
        <v>541</v>
      </c>
      <c r="F179" s="61" t="s">
        <v>541</v>
      </c>
      <c r="G179" s="61" t="s">
        <v>541</v>
      </c>
      <c r="H179" s="284" t="s">
        <v>541</v>
      </c>
      <c r="I179" s="284" t="s">
        <v>541</v>
      </c>
      <c r="J179" s="284" t="s">
        <v>541</v>
      </c>
      <c r="K179" s="284" t="s">
        <v>541</v>
      </c>
      <c r="L179" s="74">
        <f t="shared" si="13"/>
        <v>2566.4399999999996</v>
      </c>
    </row>
    <row r="180" spans="1:12" ht="36.75" customHeight="1" x14ac:dyDescent="0.2">
      <c r="A180" s="94"/>
      <c r="B180" s="166" t="s">
        <v>351</v>
      </c>
      <c r="C180" s="222" t="s">
        <v>6</v>
      </c>
      <c r="D180" s="181">
        <v>274.39999999999998</v>
      </c>
      <c r="E180" s="61" t="s">
        <v>541</v>
      </c>
      <c r="F180" s="61" t="s">
        <v>541</v>
      </c>
      <c r="G180" s="61" t="s">
        <v>541</v>
      </c>
      <c r="H180" s="284" t="s">
        <v>541</v>
      </c>
      <c r="I180" s="284" t="s">
        <v>541</v>
      </c>
      <c r="J180" s="284" t="s">
        <v>541</v>
      </c>
      <c r="K180" s="284" t="s">
        <v>541</v>
      </c>
      <c r="L180" s="74">
        <f t="shared" si="13"/>
        <v>274.39999999999998</v>
      </c>
    </row>
    <row r="181" spans="1:12" ht="36.75" customHeight="1" x14ac:dyDescent="0.2">
      <c r="A181" s="94"/>
      <c r="B181" s="164" t="s">
        <v>208</v>
      </c>
      <c r="C181" s="222" t="s">
        <v>6</v>
      </c>
      <c r="D181" s="181">
        <v>270</v>
      </c>
      <c r="E181" s="61" t="s">
        <v>541</v>
      </c>
      <c r="F181" s="61" t="s">
        <v>541</v>
      </c>
      <c r="G181" s="61" t="s">
        <v>541</v>
      </c>
      <c r="H181" s="284" t="s">
        <v>541</v>
      </c>
      <c r="I181" s="284" t="s">
        <v>541</v>
      </c>
      <c r="J181" s="284" t="s">
        <v>541</v>
      </c>
      <c r="K181" s="284" t="s">
        <v>541</v>
      </c>
      <c r="L181" s="74">
        <f t="shared" si="13"/>
        <v>270</v>
      </c>
    </row>
    <row r="182" spans="1:12" ht="36.75" customHeight="1" x14ac:dyDescent="0.2">
      <c r="A182" s="94"/>
      <c r="B182" s="164" t="s">
        <v>33</v>
      </c>
      <c r="C182" s="222" t="s">
        <v>6</v>
      </c>
      <c r="D182" s="181">
        <v>1515.0900000000001</v>
      </c>
      <c r="E182" s="61" t="s">
        <v>541</v>
      </c>
      <c r="F182" s="61" t="s">
        <v>541</v>
      </c>
      <c r="G182" s="61" t="s">
        <v>541</v>
      </c>
      <c r="H182" s="284" t="s">
        <v>541</v>
      </c>
      <c r="I182" s="284" t="s">
        <v>541</v>
      </c>
      <c r="J182" s="284" t="s">
        <v>541</v>
      </c>
      <c r="K182" s="284" t="s">
        <v>541</v>
      </c>
      <c r="L182" s="74">
        <f t="shared" si="13"/>
        <v>1515.0900000000001</v>
      </c>
    </row>
    <row r="183" spans="1:12" ht="36.75" customHeight="1" x14ac:dyDescent="0.2">
      <c r="A183" s="94"/>
      <c r="B183" s="38" t="s">
        <v>76</v>
      </c>
      <c r="C183" s="222" t="s">
        <v>6</v>
      </c>
      <c r="D183" s="181">
        <v>2339.3000000000002</v>
      </c>
      <c r="E183" s="61" t="s">
        <v>541</v>
      </c>
      <c r="F183" s="61" t="s">
        <v>541</v>
      </c>
      <c r="G183" s="61" t="s">
        <v>541</v>
      </c>
      <c r="H183" s="284" t="s">
        <v>541</v>
      </c>
      <c r="I183" s="284" t="s">
        <v>541</v>
      </c>
      <c r="J183" s="284" t="s">
        <v>541</v>
      </c>
      <c r="K183" s="284" t="s">
        <v>541</v>
      </c>
      <c r="L183" s="74">
        <f t="shared" si="13"/>
        <v>2339.3000000000002</v>
      </c>
    </row>
    <row r="184" spans="1:12" ht="36.75" customHeight="1" x14ac:dyDescent="0.2">
      <c r="A184" s="94"/>
      <c r="B184" s="38" t="s">
        <v>64</v>
      </c>
      <c r="C184" s="222" t="s">
        <v>6</v>
      </c>
      <c r="D184" s="181">
        <v>270</v>
      </c>
      <c r="E184" s="61" t="s">
        <v>541</v>
      </c>
      <c r="F184" s="61" t="s">
        <v>541</v>
      </c>
      <c r="G184" s="61" t="s">
        <v>541</v>
      </c>
      <c r="H184" s="284" t="s">
        <v>541</v>
      </c>
      <c r="I184" s="284" t="s">
        <v>541</v>
      </c>
      <c r="J184" s="284" t="s">
        <v>541</v>
      </c>
      <c r="K184" s="284" t="s">
        <v>541</v>
      </c>
      <c r="L184" s="74">
        <f t="shared" si="13"/>
        <v>270</v>
      </c>
    </row>
    <row r="185" spans="1:12" ht="36.75" customHeight="1" x14ac:dyDescent="0.2">
      <c r="A185" s="94"/>
      <c r="B185" s="38" t="s">
        <v>14</v>
      </c>
      <c r="C185" s="222" t="s">
        <v>6</v>
      </c>
      <c r="D185" s="181">
        <v>640</v>
      </c>
      <c r="E185" s="61" t="s">
        <v>541</v>
      </c>
      <c r="F185" s="61" t="s">
        <v>541</v>
      </c>
      <c r="G185" s="61" t="s">
        <v>541</v>
      </c>
      <c r="H185" s="284" t="s">
        <v>541</v>
      </c>
      <c r="I185" s="284" t="s">
        <v>541</v>
      </c>
      <c r="J185" s="284" t="s">
        <v>541</v>
      </c>
      <c r="K185" s="284" t="s">
        <v>541</v>
      </c>
      <c r="L185" s="74">
        <f t="shared" si="13"/>
        <v>640</v>
      </c>
    </row>
    <row r="186" spans="1:12" ht="43.5" customHeight="1" x14ac:dyDescent="0.2">
      <c r="A186" s="94"/>
      <c r="B186" s="164" t="s">
        <v>272</v>
      </c>
      <c r="C186" s="222" t="s">
        <v>6</v>
      </c>
      <c r="D186" s="181">
        <v>152</v>
      </c>
      <c r="E186" s="61" t="s">
        <v>541</v>
      </c>
      <c r="F186" s="61" t="s">
        <v>541</v>
      </c>
      <c r="G186" s="61" t="s">
        <v>541</v>
      </c>
      <c r="H186" s="284" t="s">
        <v>541</v>
      </c>
      <c r="I186" s="284" t="s">
        <v>541</v>
      </c>
      <c r="J186" s="284" t="s">
        <v>541</v>
      </c>
      <c r="K186" s="284" t="s">
        <v>541</v>
      </c>
      <c r="L186" s="74">
        <f t="shared" si="13"/>
        <v>152</v>
      </c>
    </row>
    <row r="187" spans="1:12" ht="36.75" customHeight="1" x14ac:dyDescent="0.2">
      <c r="A187" s="94"/>
      <c r="B187" s="38" t="s">
        <v>65</v>
      </c>
      <c r="C187" s="222" t="s">
        <v>6</v>
      </c>
      <c r="D187" s="181">
        <v>270</v>
      </c>
      <c r="E187" s="61" t="s">
        <v>541</v>
      </c>
      <c r="F187" s="61" t="s">
        <v>541</v>
      </c>
      <c r="G187" s="61" t="s">
        <v>541</v>
      </c>
      <c r="H187" s="284" t="s">
        <v>541</v>
      </c>
      <c r="I187" s="284" t="s">
        <v>541</v>
      </c>
      <c r="J187" s="284" t="s">
        <v>541</v>
      </c>
      <c r="K187" s="284" t="s">
        <v>541</v>
      </c>
      <c r="L187" s="74">
        <f t="shared" si="13"/>
        <v>270</v>
      </c>
    </row>
    <row r="188" spans="1:12" ht="36.75" customHeight="1" x14ac:dyDescent="0.2">
      <c r="A188" s="94"/>
      <c r="B188" s="38" t="s">
        <v>77</v>
      </c>
      <c r="C188" s="222" t="s">
        <v>6</v>
      </c>
      <c r="D188" s="181">
        <v>0</v>
      </c>
      <c r="E188" s="61" t="s">
        <v>541</v>
      </c>
      <c r="F188" s="61" t="s">
        <v>541</v>
      </c>
      <c r="G188" s="61" t="s">
        <v>541</v>
      </c>
      <c r="H188" s="284" t="s">
        <v>541</v>
      </c>
      <c r="I188" s="284" t="s">
        <v>541</v>
      </c>
      <c r="J188" s="284" t="s">
        <v>541</v>
      </c>
      <c r="K188" s="284" t="s">
        <v>541</v>
      </c>
      <c r="L188" s="74">
        <f t="shared" si="13"/>
        <v>0</v>
      </c>
    </row>
    <row r="189" spans="1:12" ht="36.75" customHeight="1" x14ac:dyDescent="0.2">
      <c r="A189" s="94"/>
      <c r="B189" s="38" t="s">
        <v>220</v>
      </c>
      <c r="C189" s="222" t="s">
        <v>6</v>
      </c>
      <c r="D189" s="181">
        <v>902.94</v>
      </c>
      <c r="E189" s="61" t="s">
        <v>541</v>
      </c>
      <c r="F189" s="61" t="s">
        <v>541</v>
      </c>
      <c r="G189" s="61" t="s">
        <v>541</v>
      </c>
      <c r="H189" s="284" t="s">
        <v>541</v>
      </c>
      <c r="I189" s="284" t="s">
        <v>541</v>
      </c>
      <c r="J189" s="284" t="s">
        <v>541</v>
      </c>
      <c r="K189" s="284" t="s">
        <v>541</v>
      </c>
      <c r="L189" s="74">
        <f t="shared" si="13"/>
        <v>902.94</v>
      </c>
    </row>
    <row r="190" spans="1:12" ht="36.75" customHeight="1" x14ac:dyDescent="0.2">
      <c r="A190" s="94"/>
      <c r="B190" s="38" t="s">
        <v>286</v>
      </c>
      <c r="C190" s="222" t="s">
        <v>6</v>
      </c>
      <c r="D190" s="181">
        <v>152</v>
      </c>
      <c r="E190" s="61" t="s">
        <v>541</v>
      </c>
      <c r="F190" s="61" t="s">
        <v>541</v>
      </c>
      <c r="G190" s="61" t="s">
        <v>541</v>
      </c>
      <c r="H190" s="284" t="s">
        <v>541</v>
      </c>
      <c r="I190" s="284" t="s">
        <v>541</v>
      </c>
      <c r="J190" s="284" t="s">
        <v>541</v>
      </c>
      <c r="K190" s="284" t="s">
        <v>541</v>
      </c>
      <c r="L190" s="74">
        <f t="shared" si="13"/>
        <v>152</v>
      </c>
    </row>
    <row r="191" spans="1:12" ht="36.75" customHeight="1" x14ac:dyDescent="0.2">
      <c r="A191" s="94"/>
      <c r="B191" s="164" t="s">
        <v>125</v>
      </c>
      <c r="C191" s="222" t="s">
        <v>6</v>
      </c>
      <c r="D191" s="181">
        <v>1294.5</v>
      </c>
      <c r="E191" s="61" t="s">
        <v>541</v>
      </c>
      <c r="F191" s="61" t="s">
        <v>541</v>
      </c>
      <c r="G191" s="61" t="s">
        <v>541</v>
      </c>
      <c r="H191" s="284" t="s">
        <v>541</v>
      </c>
      <c r="I191" s="284" t="s">
        <v>541</v>
      </c>
      <c r="J191" s="284" t="s">
        <v>541</v>
      </c>
      <c r="K191" s="284" t="s">
        <v>541</v>
      </c>
      <c r="L191" s="74">
        <f t="shared" si="13"/>
        <v>1294.5</v>
      </c>
    </row>
    <row r="192" spans="1:12" ht="36.75" customHeight="1" x14ac:dyDescent="0.2">
      <c r="A192" s="94"/>
      <c r="B192" s="38" t="s">
        <v>37</v>
      </c>
      <c r="C192" s="222" t="s">
        <v>6</v>
      </c>
      <c r="D192" s="181">
        <v>640</v>
      </c>
      <c r="E192" s="61" t="s">
        <v>541</v>
      </c>
      <c r="F192" s="61" t="s">
        <v>541</v>
      </c>
      <c r="G192" s="61" t="s">
        <v>541</v>
      </c>
      <c r="H192" s="284" t="s">
        <v>541</v>
      </c>
      <c r="I192" s="284" t="s">
        <v>541</v>
      </c>
      <c r="J192" s="284" t="s">
        <v>541</v>
      </c>
      <c r="K192" s="284" t="s">
        <v>541</v>
      </c>
      <c r="L192" s="74">
        <f t="shared" si="13"/>
        <v>640</v>
      </c>
    </row>
    <row r="193" spans="1:12" ht="36.75" customHeight="1" thickBot="1" x14ac:dyDescent="0.25">
      <c r="A193" s="95"/>
      <c r="B193" s="39" t="s">
        <v>12</v>
      </c>
      <c r="C193" s="223" t="s">
        <v>6</v>
      </c>
      <c r="D193" s="182">
        <v>270</v>
      </c>
      <c r="E193" s="75" t="s">
        <v>541</v>
      </c>
      <c r="F193" s="61" t="s">
        <v>541</v>
      </c>
      <c r="G193" s="61" t="s">
        <v>541</v>
      </c>
      <c r="H193" s="284" t="s">
        <v>541</v>
      </c>
      <c r="I193" s="284" t="s">
        <v>541</v>
      </c>
      <c r="J193" s="284" t="s">
        <v>541</v>
      </c>
      <c r="K193" s="284" t="s">
        <v>541</v>
      </c>
      <c r="L193" s="76">
        <f t="shared" si="13"/>
        <v>270</v>
      </c>
    </row>
    <row r="194" spans="1:12" ht="24.95" customHeight="1" thickTop="1" thickBot="1" x14ac:dyDescent="0.25">
      <c r="A194" s="536" t="s">
        <v>204</v>
      </c>
      <c r="B194" s="537"/>
      <c r="C194" s="101" t="s">
        <v>6</v>
      </c>
      <c r="D194" s="161">
        <f>SUM(D127:D193)</f>
        <v>42283.11</v>
      </c>
      <c r="E194" s="192">
        <f t="shared" ref="E194:J194" si="14">SUM(E127:E193)</f>
        <v>0</v>
      </c>
      <c r="F194" s="77">
        <f t="shared" si="14"/>
        <v>0</v>
      </c>
      <c r="G194" s="77">
        <f t="shared" si="14"/>
        <v>0</v>
      </c>
      <c r="H194" s="77">
        <f t="shared" si="14"/>
        <v>0</v>
      </c>
      <c r="I194" s="77">
        <f t="shared" si="14"/>
        <v>0</v>
      </c>
      <c r="J194" s="77">
        <f t="shared" si="14"/>
        <v>0</v>
      </c>
      <c r="K194" s="77">
        <f>SUM(K127:K193)</f>
        <v>0</v>
      </c>
      <c r="L194" s="78">
        <f>SUM(D194:K194)</f>
        <v>42283.11</v>
      </c>
    </row>
    <row r="195" spans="1:12" ht="24.95" customHeight="1" thickTop="1" thickBot="1" x14ac:dyDescent="0.25">
      <c r="A195" s="536" t="s">
        <v>205</v>
      </c>
      <c r="B195" s="537"/>
      <c r="C195" s="101" t="s">
        <v>6</v>
      </c>
      <c r="D195" s="79">
        <v>88</v>
      </c>
      <c r="E195" s="80">
        <f t="shared" ref="E195:K195" si="15">COUNTIF(E127:E193,"&gt;0")</f>
        <v>0</v>
      </c>
      <c r="F195" s="80">
        <f t="shared" si="15"/>
        <v>0</v>
      </c>
      <c r="G195" s="80">
        <f t="shared" si="15"/>
        <v>0</v>
      </c>
      <c r="H195" s="80">
        <f t="shared" si="15"/>
        <v>0</v>
      </c>
      <c r="I195" s="80">
        <f t="shared" si="15"/>
        <v>0</v>
      </c>
      <c r="J195" s="80">
        <f t="shared" si="15"/>
        <v>0</v>
      </c>
      <c r="K195" s="80">
        <f t="shared" si="15"/>
        <v>0</v>
      </c>
      <c r="L195" s="81">
        <f t="shared" si="13"/>
        <v>88</v>
      </c>
    </row>
    <row r="196" spans="1:12" ht="65.25" customHeight="1" thickTop="1" thickBot="1" x14ac:dyDescent="0.25">
      <c r="A196" s="614" t="s">
        <v>643</v>
      </c>
      <c r="B196" s="615"/>
      <c r="C196" s="615"/>
      <c r="D196" s="615"/>
      <c r="E196" s="615"/>
      <c r="F196" s="615"/>
      <c r="G196" s="615"/>
      <c r="H196" s="615"/>
      <c r="I196" s="615"/>
      <c r="J196" s="615"/>
      <c r="K196" s="615"/>
      <c r="L196" s="616"/>
    </row>
    <row r="197" spans="1:12" ht="24.95" customHeight="1" thickTop="1" thickBot="1" x14ac:dyDescent="0.25">
      <c r="A197" s="567" t="s">
        <v>276</v>
      </c>
      <c r="B197" s="568"/>
      <c r="C197" s="568"/>
      <c r="D197" s="568"/>
      <c r="E197" s="568"/>
      <c r="F197" s="568"/>
      <c r="G197" s="568"/>
      <c r="H197" s="568"/>
      <c r="I197" s="568"/>
      <c r="J197" s="568"/>
      <c r="K197" s="568"/>
      <c r="L197" s="569"/>
    </row>
    <row r="198" spans="1:12" ht="33" thickTop="1" thickBot="1" x14ac:dyDescent="0.25">
      <c r="A198" s="16" t="s">
        <v>101</v>
      </c>
      <c r="B198" s="600" t="s">
        <v>290</v>
      </c>
      <c r="C198" s="601"/>
      <c r="D198" s="12">
        <v>2019</v>
      </c>
      <c r="E198" s="12" t="s">
        <v>496</v>
      </c>
      <c r="F198" s="12" t="s">
        <v>497</v>
      </c>
      <c r="G198" s="12" t="s">
        <v>498</v>
      </c>
      <c r="H198" s="12" t="s">
        <v>499</v>
      </c>
      <c r="I198" s="22" t="s">
        <v>500</v>
      </c>
      <c r="J198" s="22" t="s">
        <v>501</v>
      </c>
      <c r="K198" s="201" t="s">
        <v>653</v>
      </c>
      <c r="L198" s="13" t="s">
        <v>4</v>
      </c>
    </row>
    <row r="199" spans="1:12" ht="36.75" customHeight="1" thickTop="1" x14ac:dyDescent="0.2">
      <c r="A199" s="207" t="s">
        <v>100</v>
      </c>
      <c r="B199" s="153" t="s">
        <v>81</v>
      </c>
      <c r="C199" s="221" t="s">
        <v>6</v>
      </c>
      <c r="D199" s="185">
        <v>177.2</v>
      </c>
      <c r="E199" s="59">
        <v>118.8</v>
      </c>
      <c r="F199" s="67">
        <v>0</v>
      </c>
      <c r="G199" s="61">
        <v>230.1</v>
      </c>
      <c r="H199" s="284">
        <v>0</v>
      </c>
      <c r="I199" s="284">
        <v>0</v>
      </c>
      <c r="J199" s="349">
        <v>0</v>
      </c>
      <c r="K199" s="200">
        <v>0</v>
      </c>
      <c r="L199" s="158">
        <f>SUM(D199:K199)</f>
        <v>526.1</v>
      </c>
    </row>
    <row r="200" spans="1:12" ht="36.75" customHeight="1" x14ac:dyDescent="0.2">
      <c r="A200" s="208" t="s">
        <v>370</v>
      </c>
      <c r="B200" s="164" t="s">
        <v>371</v>
      </c>
      <c r="C200" s="222" t="s">
        <v>6</v>
      </c>
      <c r="D200" s="183">
        <v>2678</v>
      </c>
      <c r="E200" s="61">
        <v>1164.6999999999998</v>
      </c>
      <c r="F200" s="67">
        <v>816.2</v>
      </c>
      <c r="G200" s="61">
        <v>1253.8999999999999</v>
      </c>
      <c r="H200" s="284">
        <v>797.1</v>
      </c>
      <c r="I200" s="284">
        <v>708.8</v>
      </c>
      <c r="J200" s="284">
        <v>946.30000000000007</v>
      </c>
      <c r="K200" s="334">
        <v>794.7</v>
      </c>
      <c r="L200" s="159">
        <f>SUM(D200:K200)</f>
        <v>9159.7000000000007</v>
      </c>
    </row>
    <row r="201" spans="1:12" ht="44.25" customHeight="1" x14ac:dyDescent="0.2">
      <c r="A201" s="208" t="s">
        <v>113</v>
      </c>
      <c r="B201" s="164" t="s">
        <v>79</v>
      </c>
      <c r="C201" s="222" t="s">
        <v>6</v>
      </c>
      <c r="D201" s="237">
        <v>0</v>
      </c>
      <c r="E201" s="61">
        <v>0</v>
      </c>
      <c r="F201" s="67">
        <v>1063.2</v>
      </c>
      <c r="G201" s="61">
        <v>862.8</v>
      </c>
      <c r="H201" s="284">
        <v>942.6</v>
      </c>
      <c r="I201" s="284">
        <v>1117.4000000000001</v>
      </c>
      <c r="J201" s="284">
        <v>1328.71</v>
      </c>
      <c r="K201" s="334">
        <v>1606.02</v>
      </c>
      <c r="L201" s="159">
        <f t="shared" ref="L201:L211" si="16">SUM(D201:K201)</f>
        <v>6920.73</v>
      </c>
    </row>
    <row r="202" spans="1:12" ht="36.75" customHeight="1" x14ac:dyDescent="0.2">
      <c r="A202" s="208" t="s">
        <v>128</v>
      </c>
      <c r="B202" s="164" t="s">
        <v>129</v>
      </c>
      <c r="C202" s="222" t="s">
        <v>6</v>
      </c>
      <c r="D202" s="186">
        <v>0</v>
      </c>
      <c r="E202" s="61">
        <v>0</v>
      </c>
      <c r="F202" s="67">
        <v>1083.0999999999999</v>
      </c>
      <c r="G202" s="61">
        <v>885.7</v>
      </c>
      <c r="H202" s="284">
        <v>1234.4000000000001</v>
      </c>
      <c r="I202" s="284">
        <v>990.19999999999993</v>
      </c>
      <c r="J202" s="284">
        <v>1928.7</v>
      </c>
      <c r="K202" s="334">
        <v>2393.9760000000001</v>
      </c>
      <c r="L202" s="159">
        <f t="shared" si="16"/>
        <v>8516.0759999999991</v>
      </c>
    </row>
    <row r="203" spans="1:12" ht="36.75" customHeight="1" x14ac:dyDescent="0.2">
      <c r="A203" s="208" t="s">
        <v>107</v>
      </c>
      <c r="B203" s="164" t="s">
        <v>84</v>
      </c>
      <c r="C203" s="222" t="s">
        <v>6</v>
      </c>
      <c r="D203" s="186">
        <v>0</v>
      </c>
      <c r="E203" s="61">
        <v>0</v>
      </c>
      <c r="F203" s="67">
        <v>976</v>
      </c>
      <c r="G203" s="61">
        <v>1238.5999999999999</v>
      </c>
      <c r="H203" s="284">
        <v>813.19999999999993</v>
      </c>
      <c r="I203" s="284">
        <v>668.7</v>
      </c>
      <c r="J203" s="284">
        <v>983.19999999999993</v>
      </c>
      <c r="K203" s="334">
        <v>1713.02</v>
      </c>
      <c r="L203" s="159">
        <f t="shared" si="16"/>
        <v>6392.7199999999993</v>
      </c>
    </row>
    <row r="204" spans="1:12" ht="36.75" customHeight="1" x14ac:dyDescent="0.2">
      <c r="A204" s="208" t="s">
        <v>296</v>
      </c>
      <c r="B204" s="308" t="s">
        <v>469</v>
      </c>
      <c r="C204" s="222" t="s">
        <v>6</v>
      </c>
      <c r="D204" s="186">
        <v>0</v>
      </c>
      <c r="E204" s="61">
        <v>0</v>
      </c>
      <c r="F204" s="67">
        <v>553.30000000000007</v>
      </c>
      <c r="G204" s="61">
        <v>1075</v>
      </c>
      <c r="H204" s="284">
        <v>635.80000000000007</v>
      </c>
      <c r="I204" s="284">
        <v>902.40000000000009</v>
      </c>
      <c r="J204" s="284">
        <v>1120.1999999999998</v>
      </c>
      <c r="K204" s="334">
        <v>1028.1200000000001</v>
      </c>
      <c r="L204" s="159">
        <f t="shared" si="16"/>
        <v>5314.8200000000006</v>
      </c>
    </row>
    <row r="205" spans="1:12" ht="36.75" customHeight="1" x14ac:dyDescent="0.2">
      <c r="A205" s="208" t="s">
        <v>235</v>
      </c>
      <c r="B205" s="164" t="s">
        <v>299</v>
      </c>
      <c r="C205" s="222" t="s">
        <v>6</v>
      </c>
      <c r="D205" s="186">
        <v>0</v>
      </c>
      <c r="E205" s="61">
        <v>0</v>
      </c>
      <c r="F205" s="67">
        <v>1395.5</v>
      </c>
      <c r="G205" s="61">
        <v>2965.3999999999996</v>
      </c>
      <c r="H205" s="284">
        <v>1977.61</v>
      </c>
      <c r="I205" s="284">
        <v>1974.1999999999998</v>
      </c>
      <c r="J205" s="284">
        <v>2545.1</v>
      </c>
      <c r="K205" s="334">
        <v>3081.9799999999996</v>
      </c>
      <c r="L205" s="159">
        <f t="shared" si="16"/>
        <v>13939.789999999999</v>
      </c>
    </row>
    <row r="206" spans="1:12" ht="36.75" customHeight="1" x14ac:dyDescent="0.2">
      <c r="A206" s="287" t="s">
        <v>234</v>
      </c>
      <c r="B206" s="302" t="s">
        <v>373</v>
      </c>
      <c r="C206" s="222" t="s">
        <v>6</v>
      </c>
      <c r="D206" s="321">
        <v>0</v>
      </c>
      <c r="E206" s="284">
        <v>0</v>
      </c>
      <c r="F206" s="67">
        <v>0</v>
      </c>
      <c r="G206" s="284">
        <v>0</v>
      </c>
      <c r="H206" s="284">
        <v>615.4</v>
      </c>
      <c r="I206" s="284">
        <v>983.09999999999991</v>
      </c>
      <c r="J206" s="284">
        <v>605.30000000000007</v>
      </c>
      <c r="K206" s="334">
        <v>1568.42</v>
      </c>
      <c r="L206" s="159">
        <f t="shared" si="16"/>
        <v>3772.2200000000003</v>
      </c>
    </row>
    <row r="207" spans="1:12" ht="36.75" customHeight="1" x14ac:dyDescent="0.2">
      <c r="A207" s="287" t="s">
        <v>297</v>
      </c>
      <c r="B207" s="308" t="s">
        <v>298</v>
      </c>
      <c r="C207" s="222" t="s">
        <v>6</v>
      </c>
      <c r="D207" s="321">
        <v>0</v>
      </c>
      <c r="E207" s="284">
        <v>0</v>
      </c>
      <c r="F207" s="67">
        <v>0</v>
      </c>
      <c r="G207" s="284">
        <v>0</v>
      </c>
      <c r="H207" s="284">
        <v>843.5</v>
      </c>
      <c r="I207" s="284">
        <v>915.92000000000007</v>
      </c>
      <c r="J207" s="284">
        <v>1197.98</v>
      </c>
      <c r="K207" s="334">
        <v>1528.04</v>
      </c>
      <c r="L207" s="159">
        <f t="shared" si="16"/>
        <v>4485.4400000000005</v>
      </c>
    </row>
    <row r="208" spans="1:12" ht="36.75" customHeight="1" x14ac:dyDescent="0.2">
      <c r="A208" s="287" t="s">
        <v>645</v>
      </c>
      <c r="B208" s="302" t="s">
        <v>392</v>
      </c>
      <c r="C208" s="222" t="s">
        <v>6</v>
      </c>
      <c r="D208" s="321">
        <v>0</v>
      </c>
      <c r="E208" s="284">
        <v>0</v>
      </c>
      <c r="F208" s="67">
        <v>0</v>
      </c>
      <c r="G208" s="284">
        <v>0</v>
      </c>
      <c r="H208" s="284">
        <v>302.7</v>
      </c>
      <c r="I208" s="284">
        <v>794.9</v>
      </c>
      <c r="J208" s="284">
        <v>1347.3</v>
      </c>
      <c r="K208" s="334">
        <v>1495.78</v>
      </c>
      <c r="L208" s="159">
        <f t="shared" si="16"/>
        <v>3940.6799999999994</v>
      </c>
    </row>
    <row r="209" spans="1:12" ht="36.75" customHeight="1" x14ac:dyDescent="0.2">
      <c r="A209" s="287" t="s">
        <v>108</v>
      </c>
      <c r="B209" s="308" t="s">
        <v>210</v>
      </c>
      <c r="C209" s="222" t="s">
        <v>6</v>
      </c>
      <c r="D209" s="321">
        <v>0</v>
      </c>
      <c r="E209" s="284">
        <v>0</v>
      </c>
      <c r="F209" s="67">
        <v>0</v>
      </c>
      <c r="G209" s="284">
        <v>0</v>
      </c>
      <c r="H209" s="284">
        <v>639.9</v>
      </c>
      <c r="I209" s="284">
        <v>0</v>
      </c>
      <c r="J209" s="284">
        <v>0</v>
      </c>
      <c r="K209" s="334">
        <v>0</v>
      </c>
      <c r="L209" s="159">
        <f t="shared" si="16"/>
        <v>639.9</v>
      </c>
    </row>
    <row r="210" spans="1:12" ht="36.75" customHeight="1" x14ac:dyDescent="0.2">
      <c r="A210" s="287" t="s">
        <v>394</v>
      </c>
      <c r="B210" s="302" t="s">
        <v>395</v>
      </c>
      <c r="C210" s="222" t="s">
        <v>6</v>
      </c>
      <c r="D210" s="321">
        <v>0</v>
      </c>
      <c r="E210" s="284">
        <v>0</v>
      </c>
      <c r="F210" s="67">
        <v>0</v>
      </c>
      <c r="G210" s="284">
        <v>0</v>
      </c>
      <c r="H210" s="284">
        <v>502.5</v>
      </c>
      <c r="I210" s="284">
        <v>1454.2</v>
      </c>
      <c r="J210" s="284">
        <v>2104.6999999999998</v>
      </c>
      <c r="K210" s="334">
        <v>2388.3099999999995</v>
      </c>
      <c r="L210" s="159">
        <f t="shared" si="16"/>
        <v>6449.7099999999991</v>
      </c>
    </row>
    <row r="211" spans="1:12" ht="36.75" customHeight="1" thickBot="1" x14ac:dyDescent="0.25">
      <c r="A211" s="34" t="s">
        <v>114</v>
      </c>
      <c r="B211" s="325" t="s">
        <v>82</v>
      </c>
      <c r="C211" s="223" t="s">
        <v>6</v>
      </c>
      <c r="D211" s="184">
        <v>1885.3</v>
      </c>
      <c r="E211" s="61">
        <v>0</v>
      </c>
      <c r="F211" s="67">
        <v>455.5</v>
      </c>
      <c r="G211" s="61">
        <v>499.2</v>
      </c>
      <c r="H211" s="284">
        <v>0</v>
      </c>
      <c r="I211" s="284">
        <v>0</v>
      </c>
      <c r="J211" s="284">
        <v>0</v>
      </c>
      <c r="K211" s="334">
        <v>0</v>
      </c>
      <c r="L211" s="159">
        <f t="shared" si="16"/>
        <v>2840</v>
      </c>
    </row>
    <row r="212" spans="1:12" ht="30" customHeight="1" thickTop="1" thickBot="1" x14ac:dyDescent="0.25">
      <c r="A212" s="536" t="s">
        <v>204</v>
      </c>
      <c r="B212" s="537"/>
      <c r="C212" s="19" t="s">
        <v>6</v>
      </c>
      <c r="D212" s="137">
        <f t="shared" ref="D212:I212" si="17">SUM(D199:D211)</f>
        <v>4740.5</v>
      </c>
      <c r="E212" s="136">
        <f t="shared" si="17"/>
        <v>1283.4999999999998</v>
      </c>
      <c r="F212" s="136">
        <f t="shared" si="17"/>
        <v>6342.8</v>
      </c>
      <c r="G212" s="136">
        <f t="shared" si="17"/>
        <v>9010.7000000000007</v>
      </c>
      <c r="H212" s="136">
        <f t="shared" si="17"/>
        <v>9304.7099999999991</v>
      </c>
      <c r="I212" s="136">
        <f t="shared" si="17"/>
        <v>10509.82</v>
      </c>
      <c r="J212" s="174">
        <f>SUM(J199:J211)</f>
        <v>14107.489999999998</v>
      </c>
      <c r="K212" s="347">
        <f>SUM(K199:K211)</f>
        <v>17598.365999999998</v>
      </c>
      <c r="L212" s="78">
        <f>SUM(D212:K212)</f>
        <v>72897.885999999999</v>
      </c>
    </row>
    <row r="213" spans="1:12" ht="29.25" customHeight="1" thickTop="1" thickBot="1" x14ac:dyDescent="0.25">
      <c r="A213" s="596" t="s">
        <v>205</v>
      </c>
      <c r="B213" s="597"/>
      <c r="C213" s="19" t="s">
        <v>6</v>
      </c>
      <c r="D213" s="83">
        <v>6</v>
      </c>
      <c r="E213" s="83">
        <f t="shared" ref="E213:K213" si="18">COUNTIF(E199:E211,"&gt;0")</f>
        <v>2</v>
      </c>
      <c r="F213" s="83">
        <f t="shared" si="18"/>
        <v>7</v>
      </c>
      <c r="G213" s="83">
        <f t="shared" si="18"/>
        <v>8</v>
      </c>
      <c r="H213" s="83">
        <f t="shared" si="18"/>
        <v>11</v>
      </c>
      <c r="I213" s="83">
        <f t="shared" si="18"/>
        <v>10</v>
      </c>
      <c r="J213" s="83">
        <f t="shared" si="18"/>
        <v>10</v>
      </c>
      <c r="K213" s="83">
        <f t="shared" si="18"/>
        <v>10</v>
      </c>
      <c r="L213" s="391">
        <f>SUM(D213:K213)</f>
        <v>64</v>
      </c>
    </row>
    <row r="214" spans="1:12" ht="36.75" customHeight="1" thickBot="1" x14ac:dyDescent="0.25">
      <c r="A214" s="392" t="s">
        <v>31</v>
      </c>
      <c r="B214" s="602" t="s">
        <v>290</v>
      </c>
      <c r="C214" s="603"/>
      <c r="D214" s="393">
        <v>2019</v>
      </c>
      <c r="E214" s="393" t="s">
        <v>496</v>
      </c>
      <c r="F214" s="393" t="s">
        <v>497</v>
      </c>
      <c r="G214" s="393" t="s">
        <v>498</v>
      </c>
      <c r="H214" s="393" t="s">
        <v>499</v>
      </c>
      <c r="I214" s="394" t="s">
        <v>500</v>
      </c>
      <c r="J214" s="394" t="s">
        <v>501</v>
      </c>
      <c r="K214" s="395" t="s">
        <v>653</v>
      </c>
      <c r="L214" s="396" t="s">
        <v>4</v>
      </c>
    </row>
    <row r="215" spans="1:12" ht="36.75" customHeight="1" thickTop="1" x14ac:dyDescent="0.2">
      <c r="A215" s="554" t="s">
        <v>34</v>
      </c>
      <c r="B215" s="164" t="s">
        <v>86</v>
      </c>
      <c r="C215" s="221" t="s">
        <v>6</v>
      </c>
      <c r="D215" s="185">
        <v>4574.8</v>
      </c>
      <c r="E215" s="61">
        <v>918.21999999999991</v>
      </c>
      <c r="F215" s="67">
        <v>1076.1999999999998</v>
      </c>
      <c r="G215" s="61">
        <v>1203.5</v>
      </c>
      <c r="H215" s="284">
        <v>1116.5</v>
      </c>
      <c r="I215" s="284">
        <v>1475.8</v>
      </c>
      <c r="J215" s="284">
        <v>1760.3</v>
      </c>
      <c r="K215" s="200">
        <v>1583.9099999999999</v>
      </c>
      <c r="L215" s="158">
        <f>SUM(D215:K215)</f>
        <v>13709.23</v>
      </c>
    </row>
    <row r="216" spans="1:12" ht="36.75" customHeight="1" x14ac:dyDescent="0.2">
      <c r="A216" s="555"/>
      <c r="B216" s="302" t="s">
        <v>87</v>
      </c>
      <c r="C216" s="222" t="s">
        <v>6</v>
      </c>
      <c r="D216" s="181">
        <v>0</v>
      </c>
      <c r="E216" s="61">
        <v>0</v>
      </c>
      <c r="F216" s="67">
        <v>414.2</v>
      </c>
      <c r="G216" s="61">
        <v>358.7</v>
      </c>
      <c r="H216" s="284">
        <v>790.9</v>
      </c>
      <c r="I216" s="284">
        <v>421</v>
      </c>
      <c r="J216" s="284">
        <v>561.03</v>
      </c>
      <c r="K216" s="284">
        <v>670.27</v>
      </c>
      <c r="L216" s="159">
        <f>SUM(D216:K216)</f>
        <v>3216.1</v>
      </c>
    </row>
    <row r="217" spans="1:12" ht="36.75" customHeight="1" x14ac:dyDescent="0.2">
      <c r="A217" s="397" t="s">
        <v>90</v>
      </c>
      <c r="B217" s="302" t="s">
        <v>92</v>
      </c>
      <c r="C217" s="222" t="s">
        <v>6</v>
      </c>
      <c r="D217" s="61">
        <v>4003.6000000000004</v>
      </c>
      <c r="E217" s="61">
        <v>1893</v>
      </c>
      <c r="F217" s="67">
        <v>975.59999999999991</v>
      </c>
      <c r="G217" s="61">
        <v>1301.7</v>
      </c>
      <c r="H217" s="284">
        <v>1002.5</v>
      </c>
      <c r="I217" s="284">
        <v>1158.4000000000001</v>
      </c>
      <c r="J217" s="284">
        <v>1662.95</v>
      </c>
      <c r="K217" s="284">
        <v>1290.52</v>
      </c>
      <c r="L217" s="159">
        <f t="shared" ref="L217:L223" si="19">SUM(D217:K217)</f>
        <v>13288.270000000002</v>
      </c>
    </row>
    <row r="218" spans="1:12" ht="36.75" customHeight="1" x14ac:dyDescent="0.2">
      <c r="A218" s="551" t="s">
        <v>36</v>
      </c>
      <c r="B218" s="302" t="s">
        <v>393</v>
      </c>
      <c r="C218" s="222" t="s">
        <v>6</v>
      </c>
      <c r="D218" s="319">
        <v>0</v>
      </c>
      <c r="E218" s="285">
        <v>0</v>
      </c>
      <c r="F218" s="320">
        <v>0</v>
      </c>
      <c r="G218" s="285">
        <v>0</v>
      </c>
      <c r="H218" s="284">
        <v>1126.4000000000001</v>
      </c>
      <c r="I218" s="284">
        <v>809.7</v>
      </c>
      <c r="J218" s="284">
        <v>1210.2</v>
      </c>
      <c r="K218" s="284">
        <v>441.15999999999997</v>
      </c>
      <c r="L218" s="159">
        <f t="shared" si="19"/>
        <v>3587.46</v>
      </c>
    </row>
    <row r="219" spans="1:12" ht="36.75" customHeight="1" x14ac:dyDescent="0.2">
      <c r="A219" s="552"/>
      <c r="B219" s="302" t="s">
        <v>300</v>
      </c>
      <c r="C219" s="222" t="s">
        <v>6</v>
      </c>
      <c r="D219" s="270">
        <v>0</v>
      </c>
      <c r="E219" s="294">
        <v>0</v>
      </c>
      <c r="F219" s="294">
        <v>0</v>
      </c>
      <c r="G219" s="285">
        <v>0</v>
      </c>
      <c r="H219" s="284">
        <v>647.29999999999995</v>
      </c>
      <c r="I219" s="284">
        <v>1339.6</v>
      </c>
      <c r="J219" s="284">
        <v>912.1</v>
      </c>
      <c r="K219" s="284">
        <v>433</v>
      </c>
      <c r="L219" s="159">
        <f t="shared" si="19"/>
        <v>3332</v>
      </c>
    </row>
    <row r="220" spans="1:12" ht="36.75" customHeight="1" x14ac:dyDescent="0.2">
      <c r="A220" s="552"/>
      <c r="B220" s="302" t="s">
        <v>615</v>
      </c>
      <c r="C220" s="222" t="s">
        <v>6</v>
      </c>
      <c r="D220" s="270">
        <v>0</v>
      </c>
      <c r="E220" s="294">
        <v>0</v>
      </c>
      <c r="F220" s="294">
        <v>0</v>
      </c>
      <c r="G220" s="285">
        <v>0</v>
      </c>
      <c r="H220" s="284">
        <v>301.20999999999998</v>
      </c>
      <c r="I220" s="284">
        <v>654</v>
      </c>
      <c r="J220" s="284">
        <v>713.09999999999991</v>
      </c>
      <c r="K220" s="284">
        <v>0</v>
      </c>
      <c r="L220" s="159">
        <f t="shared" si="19"/>
        <v>1668.31</v>
      </c>
    </row>
    <row r="221" spans="1:12" ht="36.75" customHeight="1" x14ac:dyDescent="0.2">
      <c r="A221" s="552"/>
      <c r="B221" s="302" t="s">
        <v>552</v>
      </c>
      <c r="C221" s="222" t="s">
        <v>6</v>
      </c>
      <c r="D221" s="270">
        <v>0</v>
      </c>
      <c r="E221" s="294">
        <v>0</v>
      </c>
      <c r="F221" s="294">
        <v>0</v>
      </c>
      <c r="G221" s="285">
        <v>0</v>
      </c>
      <c r="H221" s="284">
        <v>424.8</v>
      </c>
      <c r="I221" s="284">
        <v>734.90000000000009</v>
      </c>
      <c r="J221" s="284">
        <v>957.40000000000009</v>
      </c>
      <c r="K221" s="284">
        <v>1607.8199999999997</v>
      </c>
      <c r="L221" s="159">
        <f t="shared" si="19"/>
        <v>3724.92</v>
      </c>
    </row>
    <row r="222" spans="1:12" ht="36.75" customHeight="1" x14ac:dyDescent="0.2">
      <c r="A222" s="552"/>
      <c r="B222" s="302" t="s">
        <v>461</v>
      </c>
      <c r="C222" s="224" t="s">
        <v>6</v>
      </c>
      <c r="D222" s="270">
        <v>0</v>
      </c>
      <c r="E222" s="294">
        <v>0</v>
      </c>
      <c r="F222" s="294">
        <v>0</v>
      </c>
      <c r="G222" s="285">
        <v>0</v>
      </c>
      <c r="H222" s="284">
        <v>341</v>
      </c>
      <c r="I222" s="284">
        <v>910.9</v>
      </c>
      <c r="J222" s="284">
        <v>367.29999999999995</v>
      </c>
      <c r="K222" s="284">
        <v>146.30000000000001</v>
      </c>
      <c r="L222" s="159">
        <f t="shared" si="19"/>
        <v>1765.5</v>
      </c>
    </row>
    <row r="223" spans="1:12" ht="36.75" customHeight="1" thickBot="1" x14ac:dyDescent="0.25">
      <c r="A223" s="553"/>
      <c r="B223" s="308" t="s">
        <v>400</v>
      </c>
      <c r="C223" s="222" t="s">
        <v>6</v>
      </c>
      <c r="D223" s="181">
        <v>0</v>
      </c>
      <c r="E223" s="61">
        <v>0</v>
      </c>
      <c r="F223" s="67">
        <v>761.31999999999994</v>
      </c>
      <c r="G223" s="61">
        <v>1110.7</v>
      </c>
      <c r="H223" s="284">
        <v>592.70000000000005</v>
      </c>
      <c r="I223" s="284">
        <v>682.5</v>
      </c>
      <c r="J223" s="284">
        <v>695.2</v>
      </c>
      <c r="K223" s="284">
        <v>0</v>
      </c>
      <c r="L223" s="360">
        <f t="shared" si="19"/>
        <v>3842.42</v>
      </c>
    </row>
    <row r="224" spans="1:12" ht="30" customHeight="1" thickTop="1" thickBot="1" x14ac:dyDescent="0.25">
      <c r="A224" s="536" t="s">
        <v>204</v>
      </c>
      <c r="B224" s="537"/>
      <c r="C224" s="19" t="s">
        <v>6</v>
      </c>
      <c r="D224" s="137">
        <f>SUM(D215:D223)</f>
        <v>8578.4000000000015</v>
      </c>
      <c r="E224" s="136">
        <f>SUM(E215:E223)</f>
        <v>2811.22</v>
      </c>
      <c r="F224" s="136">
        <f t="shared" ref="F224:H224" si="20">SUM(F215:F223)</f>
        <v>3227.3199999999997</v>
      </c>
      <c r="G224" s="136">
        <f>SUM(G215:G223)</f>
        <v>3974.6000000000004</v>
      </c>
      <c r="H224" s="136">
        <f t="shared" si="20"/>
        <v>6343.31</v>
      </c>
      <c r="I224" s="136">
        <f>SUM(I215:I223)</f>
        <v>8186.7999999999993</v>
      </c>
      <c r="J224" s="136">
        <f>SUM(J215:J223)</f>
        <v>8839.58</v>
      </c>
      <c r="K224" s="136">
        <f>SUM(K215:K223)</f>
        <v>6172.98</v>
      </c>
      <c r="L224" s="138">
        <f>SUM(D224:K224)</f>
        <v>48134.210000000006</v>
      </c>
    </row>
    <row r="225" spans="1:12" ht="30" customHeight="1" thickTop="1" thickBot="1" x14ac:dyDescent="0.25">
      <c r="A225" s="536" t="s">
        <v>205</v>
      </c>
      <c r="B225" s="537"/>
      <c r="C225" s="19" t="s">
        <v>6</v>
      </c>
      <c r="D225" s="187">
        <v>6</v>
      </c>
      <c r="E225" s="80">
        <f t="shared" ref="E225:H225" si="21">COUNTIF(E215:E223,"&gt;0")</f>
        <v>2</v>
      </c>
      <c r="F225" s="80">
        <f t="shared" si="21"/>
        <v>4</v>
      </c>
      <c r="G225" s="80">
        <f t="shared" si="21"/>
        <v>4</v>
      </c>
      <c r="H225" s="80">
        <f t="shared" si="21"/>
        <v>9</v>
      </c>
      <c r="I225" s="80">
        <f>COUNTIF(I215:I223,"&gt;0")</f>
        <v>9</v>
      </c>
      <c r="J225" s="80">
        <f>COUNTIF(J215:J223,"&gt;0")</f>
        <v>9</v>
      </c>
      <c r="K225" s="80">
        <f>COUNTIF(K215:K223,"&gt;0")</f>
        <v>7</v>
      </c>
      <c r="L225" s="140">
        <f>SUM(D225:K225)</f>
        <v>50</v>
      </c>
    </row>
    <row r="226" spans="1:12" ht="36.75" customHeight="1" thickTop="1" thickBot="1" x14ac:dyDescent="0.25">
      <c r="A226" s="16" t="s">
        <v>101</v>
      </c>
      <c r="B226" s="600" t="s">
        <v>289</v>
      </c>
      <c r="C226" s="601"/>
      <c r="D226" s="188">
        <v>2019</v>
      </c>
      <c r="E226" s="12" t="s">
        <v>496</v>
      </c>
      <c r="F226" s="12" t="s">
        <v>497</v>
      </c>
      <c r="G226" s="12" t="s">
        <v>498</v>
      </c>
      <c r="H226" s="12" t="s">
        <v>499</v>
      </c>
      <c r="I226" s="22" t="s">
        <v>500</v>
      </c>
      <c r="J226" s="22" t="s">
        <v>501</v>
      </c>
      <c r="K226" s="201" t="s">
        <v>653</v>
      </c>
      <c r="L226" s="13" t="s">
        <v>4</v>
      </c>
    </row>
    <row r="227" spans="1:12" ht="51" customHeight="1" thickTop="1" x14ac:dyDescent="0.2">
      <c r="A227" s="207" t="s">
        <v>382</v>
      </c>
      <c r="B227" s="33" t="s">
        <v>383</v>
      </c>
      <c r="C227" s="221" t="s">
        <v>6</v>
      </c>
      <c r="D227" s="238">
        <v>452.4</v>
      </c>
      <c r="E227" s="245">
        <v>0</v>
      </c>
      <c r="F227" s="245">
        <v>0</v>
      </c>
      <c r="G227" s="61">
        <v>0</v>
      </c>
      <c r="H227" s="284">
        <v>0</v>
      </c>
      <c r="I227" s="284">
        <v>0</v>
      </c>
      <c r="J227" s="284">
        <v>128.5</v>
      </c>
      <c r="K227" s="200">
        <v>0</v>
      </c>
      <c r="L227" s="85">
        <f>SUM(D227:K227)</f>
        <v>580.9</v>
      </c>
    </row>
    <row r="228" spans="1:12" ht="36.75" customHeight="1" x14ac:dyDescent="0.2">
      <c r="A228" s="287" t="s">
        <v>100</v>
      </c>
      <c r="B228" s="30" t="s">
        <v>558</v>
      </c>
      <c r="C228" s="222" t="s">
        <v>6</v>
      </c>
      <c r="D228" s="244">
        <v>0</v>
      </c>
      <c r="E228" s="245">
        <v>0</v>
      </c>
      <c r="F228" s="245">
        <v>880.1</v>
      </c>
      <c r="G228" s="61">
        <v>164</v>
      </c>
      <c r="H228" s="284">
        <v>0</v>
      </c>
      <c r="I228" s="284">
        <v>92.5</v>
      </c>
      <c r="J228" s="284">
        <v>489.7</v>
      </c>
      <c r="K228" s="284">
        <v>1224.22</v>
      </c>
      <c r="L228" s="85">
        <f>SUM(D228:K228)</f>
        <v>2850.52</v>
      </c>
    </row>
    <row r="229" spans="1:12" ht="51.75" customHeight="1" x14ac:dyDescent="0.2">
      <c r="A229" s="365" t="s">
        <v>564</v>
      </c>
      <c r="B229" s="236" t="s">
        <v>563</v>
      </c>
      <c r="C229" s="224" t="s">
        <v>6</v>
      </c>
      <c r="D229" s="254">
        <v>0</v>
      </c>
      <c r="E229" s="245">
        <v>0</v>
      </c>
      <c r="F229" s="245">
        <v>239.5</v>
      </c>
      <c r="G229" s="61">
        <v>0</v>
      </c>
      <c r="H229" s="284">
        <v>0</v>
      </c>
      <c r="I229" s="284">
        <v>0</v>
      </c>
      <c r="J229" s="284">
        <v>0</v>
      </c>
      <c r="K229" s="284">
        <v>0</v>
      </c>
      <c r="L229" s="268">
        <f t="shared" ref="L229:L292" si="22">SUM(D229:K229)</f>
        <v>239.5</v>
      </c>
    </row>
    <row r="230" spans="1:12" ht="36.75" customHeight="1" x14ac:dyDescent="0.2">
      <c r="A230" s="365" t="s">
        <v>291</v>
      </c>
      <c r="B230" s="236" t="s">
        <v>292</v>
      </c>
      <c r="C230" s="224" t="s">
        <v>6</v>
      </c>
      <c r="D230" s="254">
        <v>1695.3</v>
      </c>
      <c r="E230" s="245">
        <v>568.20000000000005</v>
      </c>
      <c r="F230" s="245">
        <v>794.80000000000007</v>
      </c>
      <c r="G230" s="61">
        <v>649.70000000000005</v>
      </c>
      <c r="H230" s="284">
        <v>554.20000000000005</v>
      </c>
      <c r="I230" s="284">
        <v>417</v>
      </c>
      <c r="J230" s="284">
        <v>638.09999999999991</v>
      </c>
      <c r="K230" s="284">
        <v>211.6</v>
      </c>
      <c r="L230" s="268">
        <f t="shared" si="22"/>
        <v>5528.9</v>
      </c>
    </row>
    <row r="231" spans="1:12" ht="36.75" customHeight="1" x14ac:dyDescent="0.2">
      <c r="A231" s="287" t="s">
        <v>557</v>
      </c>
      <c r="B231" s="164" t="s">
        <v>556</v>
      </c>
      <c r="C231" s="222" t="s">
        <v>6</v>
      </c>
      <c r="D231" s="255">
        <v>0</v>
      </c>
      <c r="E231" s="245">
        <v>0</v>
      </c>
      <c r="F231" s="245">
        <v>247.1</v>
      </c>
      <c r="G231" s="61">
        <v>0</v>
      </c>
      <c r="H231" s="284">
        <v>0</v>
      </c>
      <c r="I231" s="284">
        <v>0</v>
      </c>
      <c r="J231" s="284">
        <v>0</v>
      </c>
      <c r="K231" s="284">
        <v>0</v>
      </c>
      <c r="L231" s="268">
        <f t="shared" si="22"/>
        <v>247.1</v>
      </c>
    </row>
    <row r="232" spans="1:12" ht="51.75" customHeight="1" x14ac:dyDescent="0.2">
      <c r="A232" s="287" t="s">
        <v>379</v>
      </c>
      <c r="B232" s="30" t="s">
        <v>378</v>
      </c>
      <c r="C232" s="222" t="s">
        <v>6</v>
      </c>
      <c r="D232" s="255">
        <v>614.29999999999995</v>
      </c>
      <c r="E232" s="245">
        <v>558.4</v>
      </c>
      <c r="F232" s="245">
        <v>260.3</v>
      </c>
      <c r="G232" s="61">
        <v>427.7</v>
      </c>
      <c r="H232" s="284">
        <v>428.8</v>
      </c>
      <c r="I232" s="284">
        <v>329.29999999999995</v>
      </c>
      <c r="J232" s="284">
        <v>167.4</v>
      </c>
      <c r="K232" s="284">
        <v>0</v>
      </c>
      <c r="L232" s="268">
        <f t="shared" si="22"/>
        <v>2786.2000000000003</v>
      </c>
    </row>
    <row r="233" spans="1:12" ht="36.75" customHeight="1" x14ac:dyDescent="0.2">
      <c r="A233" s="287" t="s">
        <v>293</v>
      </c>
      <c r="B233" s="30" t="s">
        <v>372</v>
      </c>
      <c r="C233" s="222" t="s">
        <v>6</v>
      </c>
      <c r="D233" s="255">
        <v>1688.5</v>
      </c>
      <c r="E233" s="245">
        <v>960.2</v>
      </c>
      <c r="F233" s="245">
        <v>0</v>
      </c>
      <c r="G233" s="61">
        <v>0</v>
      </c>
      <c r="H233" s="284">
        <v>0</v>
      </c>
      <c r="I233" s="284">
        <v>0</v>
      </c>
      <c r="J233" s="284">
        <v>0</v>
      </c>
      <c r="K233" s="284">
        <v>0</v>
      </c>
      <c r="L233" s="268">
        <f t="shared" si="22"/>
        <v>2648.7</v>
      </c>
    </row>
    <row r="234" spans="1:12" ht="36.75" customHeight="1" x14ac:dyDescent="0.2">
      <c r="A234" s="287" t="s">
        <v>100</v>
      </c>
      <c r="B234" s="308" t="s">
        <v>81</v>
      </c>
      <c r="C234" s="222" t="s">
        <v>6</v>
      </c>
      <c r="D234" s="255">
        <v>1356.8</v>
      </c>
      <c r="E234" s="245">
        <v>0</v>
      </c>
      <c r="F234" s="245">
        <v>0</v>
      </c>
      <c r="G234" s="61">
        <v>0</v>
      </c>
      <c r="H234" s="284">
        <v>0</v>
      </c>
      <c r="I234" s="284">
        <v>0</v>
      </c>
      <c r="J234" s="284">
        <v>0</v>
      </c>
      <c r="K234" s="284">
        <v>0</v>
      </c>
      <c r="L234" s="268">
        <f t="shared" si="22"/>
        <v>1356.8</v>
      </c>
    </row>
    <row r="235" spans="1:12" ht="36.75" customHeight="1" x14ac:dyDescent="0.2">
      <c r="A235" s="287" t="s">
        <v>593</v>
      </c>
      <c r="B235" s="302" t="s">
        <v>646</v>
      </c>
      <c r="C235" s="222" t="s">
        <v>6</v>
      </c>
      <c r="D235" s="255">
        <v>0</v>
      </c>
      <c r="E235" s="245">
        <v>0</v>
      </c>
      <c r="F235" s="245">
        <v>0</v>
      </c>
      <c r="G235" s="61">
        <v>164.5</v>
      </c>
      <c r="H235" s="284">
        <v>318.3</v>
      </c>
      <c r="I235" s="284">
        <v>173.1</v>
      </c>
      <c r="J235" s="284">
        <v>740.3</v>
      </c>
      <c r="K235" s="284">
        <v>1062.6999999999998</v>
      </c>
      <c r="L235" s="268">
        <f t="shared" si="22"/>
        <v>2458.8999999999996</v>
      </c>
    </row>
    <row r="236" spans="1:12" ht="36.75" customHeight="1" x14ac:dyDescent="0.2">
      <c r="A236" s="287" t="s">
        <v>603</v>
      </c>
      <c r="B236" s="308" t="s">
        <v>602</v>
      </c>
      <c r="C236" s="222" t="s">
        <v>6</v>
      </c>
      <c r="D236" s="275">
        <v>0</v>
      </c>
      <c r="E236" s="295">
        <v>0</v>
      </c>
      <c r="F236" s="295">
        <v>0</v>
      </c>
      <c r="G236" s="295">
        <v>0</v>
      </c>
      <c r="H236" s="284">
        <v>267.60000000000002</v>
      </c>
      <c r="I236" s="284">
        <v>0</v>
      </c>
      <c r="J236" s="284">
        <v>0</v>
      </c>
      <c r="K236" s="284">
        <v>0</v>
      </c>
      <c r="L236" s="268">
        <f t="shared" si="22"/>
        <v>267.60000000000002</v>
      </c>
    </row>
    <row r="237" spans="1:12" ht="36.75" customHeight="1" x14ac:dyDescent="0.2">
      <c r="A237" s="287" t="s">
        <v>611</v>
      </c>
      <c r="B237" s="302" t="s">
        <v>610</v>
      </c>
      <c r="C237" s="222" t="s">
        <v>6</v>
      </c>
      <c r="D237" s="275">
        <v>0</v>
      </c>
      <c r="E237" s="295">
        <v>0</v>
      </c>
      <c r="F237" s="295">
        <v>0</v>
      </c>
      <c r="G237" s="295">
        <v>0</v>
      </c>
      <c r="H237" s="284">
        <v>570.1</v>
      </c>
      <c r="I237" s="284">
        <v>1001.2</v>
      </c>
      <c r="J237" s="284">
        <v>653.20000000000005</v>
      </c>
      <c r="K237" s="284">
        <v>1121.92</v>
      </c>
      <c r="L237" s="268">
        <f t="shared" si="22"/>
        <v>3346.42</v>
      </c>
    </row>
    <row r="238" spans="1:12" ht="36.75" customHeight="1" x14ac:dyDescent="0.2">
      <c r="A238" s="287" t="s">
        <v>238</v>
      </c>
      <c r="B238" s="308" t="s">
        <v>612</v>
      </c>
      <c r="C238" s="222" t="s">
        <v>6</v>
      </c>
      <c r="D238" s="275">
        <v>0</v>
      </c>
      <c r="E238" s="295">
        <v>0</v>
      </c>
      <c r="F238" s="295">
        <v>0</v>
      </c>
      <c r="G238" s="295">
        <v>0</v>
      </c>
      <c r="H238" s="284">
        <v>196.9</v>
      </c>
      <c r="I238" s="284">
        <v>437.5</v>
      </c>
      <c r="J238" s="284">
        <v>310.5</v>
      </c>
      <c r="K238" s="284">
        <v>602.45000000000005</v>
      </c>
      <c r="L238" s="268">
        <f t="shared" si="22"/>
        <v>1547.35</v>
      </c>
    </row>
    <row r="239" spans="1:12" ht="36.75" customHeight="1" x14ac:dyDescent="0.2">
      <c r="A239" s="287" t="s">
        <v>570</v>
      </c>
      <c r="B239" s="302" t="s">
        <v>571</v>
      </c>
      <c r="C239" s="222" t="s">
        <v>6</v>
      </c>
      <c r="D239" s="255">
        <v>0</v>
      </c>
      <c r="E239" s="245">
        <v>0</v>
      </c>
      <c r="F239" s="245">
        <v>115.5</v>
      </c>
      <c r="G239" s="61">
        <v>0</v>
      </c>
      <c r="H239" s="284">
        <v>0</v>
      </c>
      <c r="I239" s="284">
        <v>0</v>
      </c>
      <c r="J239" s="284">
        <v>0</v>
      </c>
      <c r="K239" s="284">
        <v>0</v>
      </c>
      <c r="L239" s="268">
        <f t="shared" si="22"/>
        <v>115.5</v>
      </c>
    </row>
    <row r="240" spans="1:12" ht="36.75" customHeight="1" x14ac:dyDescent="0.2">
      <c r="A240" s="287" t="s">
        <v>106</v>
      </c>
      <c r="B240" s="302" t="s">
        <v>287</v>
      </c>
      <c r="C240" s="222" t="s">
        <v>6</v>
      </c>
      <c r="D240" s="255">
        <v>193.64</v>
      </c>
      <c r="E240" s="245">
        <v>0</v>
      </c>
      <c r="F240" s="245">
        <v>0</v>
      </c>
      <c r="G240" s="61">
        <v>0</v>
      </c>
      <c r="H240" s="284">
        <v>0</v>
      </c>
      <c r="I240" s="284">
        <v>0</v>
      </c>
      <c r="J240" s="284">
        <v>0</v>
      </c>
      <c r="K240" s="284">
        <v>0</v>
      </c>
      <c r="L240" s="268">
        <f t="shared" si="22"/>
        <v>193.64</v>
      </c>
    </row>
    <row r="241" spans="1:12" ht="36.75" customHeight="1" x14ac:dyDescent="0.2">
      <c r="A241" s="287" t="s">
        <v>583</v>
      </c>
      <c r="B241" s="302" t="s">
        <v>582</v>
      </c>
      <c r="C241" s="222" t="s">
        <v>6</v>
      </c>
      <c r="D241" s="255">
        <v>0</v>
      </c>
      <c r="E241" s="245">
        <v>0</v>
      </c>
      <c r="F241" s="245">
        <v>0</v>
      </c>
      <c r="G241" s="61">
        <v>279.60000000000002</v>
      </c>
      <c r="H241" s="284">
        <v>0</v>
      </c>
      <c r="I241" s="284">
        <v>187.6</v>
      </c>
      <c r="J241" s="284">
        <v>0</v>
      </c>
      <c r="K241" s="284">
        <v>0</v>
      </c>
      <c r="L241" s="268">
        <f t="shared" si="22"/>
        <v>467.20000000000005</v>
      </c>
    </row>
    <row r="242" spans="1:12" ht="36.75" customHeight="1" x14ac:dyDescent="0.2">
      <c r="A242" s="287" t="s">
        <v>585</v>
      </c>
      <c r="B242" s="302" t="s">
        <v>584</v>
      </c>
      <c r="C242" s="222" t="s">
        <v>6</v>
      </c>
      <c r="D242" s="255">
        <v>0</v>
      </c>
      <c r="E242" s="245">
        <v>0</v>
      </c>
      <c r="F242" s="245">
        <v>0</v>
      </c>
      <c r="G242" s="61">
        <v>493.7</v>
      </c>
      <c r="H242" s="284">
        <v>584.40000000000009</v>
      </c>
      <c r="I242" s="284">
        <v>0</v>
      </c>
      <c r="J242" s="284">
        <v>0</v>
      </c>
      <c r="K242" s="284">
        <v>0</v>
      </c>
      <c r="L242" s="268">
        <f t="shared" si="22"/>
        <v>1078.1000000000001</v>
      </c>
    </row>
    <row r="243" spans="1:12" ht="36.75" customHeight="1" x14ac:dyDescent="0.2">
      <c r="A243" s="287" t="s">
        <v>98</v>
      </c>
      <c r="B243" s="302" t="s">
        <v>639</v>
      </c>
      <c r="C243" s="222" t="s">
        <v>6</v>
      </c>
      <c r="D243" s="275">
        <v>0</v>
      </c>
      <c r="E243" s="295">
        <v>0</v>
      </c>
      <c r="F243" s="295">
        <v>0</v>
      </c>
      <c r="G243" s="295">
        <v>0</v>
      </c>
      <c r="H243" s="295">
        <v>0</v>
      </c>
      <c r="I243" s="284">
        <v>0</v>
      </c>
      <c r="J243" s="284">
        <v>165.8</v>
      </c>
      <c r="K243" s="284">
        <v>0</v>
      </c>
      <c r="L243" s="268">
        <f t="shared" si="22"/>
        <v>165.8</v>
      </c>
    </row>
    <row r="244" spans="1:12" ht="36.75" customHeight="1" x14ac:dyDescent="0.2">
      <c r="A244" s="287" t="s">
        <v>638</v>
      </c>
      <c r="B244" s="302" t="s">
        <v>637</v>
      </c>
      <c r="C244" s="222" t="s">
        <v>6</v>
      </c>
      <c r="D244" s="275">
        <v>0</v>
      </c>
      <c r="E244" s="295">
        <v>0</v>
      </c>
      <c r="F244" s="295">
        <v>0</v>
      </c>
      <c r="G244" s="295">
        <v>0</v>
      </c>
      <c r="H244" s="295">
        <v>0</v>
      </c>
      <c r="I244" s="284">
        <v>0</v>
      </c>
      <c r="J244" s="284">
        <v>196.2</v>
      </c>
      <c r="K244" s="284">
        <v>0</v>
      </c>
      <c r="L244" s="268">
        <f t="shared" si="22"/>
        <v>196.2</v>
      </c>
    </row>
    <row r="245" spans="1:12" ht="36.75" customHeight="1" x14ac:dyDescent="0.2">
      <c r="A245" s="287" t="s">
        <v>100</v>
      </c>
      <c r="B245" s="302" t="s">
        <v>648</v>
      </c>
      <c r="C245" s="222" t="s">
        <v>6</v>
      </c>
      <c r="D245" s="275">
        <v>0</v>
      </c>
      <c r="E245" s="295">
        <v>0</v>
      </c>
      <c r="F245" s="295">
        <v>0</v>
      </c>
      <c r="G245" s="295">
        <v>0</v>
      </c>
      <c r="H245" s="295">
        <v>0</v>
      </c>
      <c r="I245" s="284">
        <v>0</v>
      </c>
      <c r="J245" s="284">
        <v>396.6</v>
      </c>
      <c r="K245" s="284">
        <v>0</v>
      </c>
      <c r="L245" s="268">
        <f t="shared" si="22"/>
        <v>396.6</v>
      </c>
    </row>
    <row r="246" spans="1:12" ht="36.75" customHeight="1" x14ac:dyDescent="0.2">
      <c r="A246" s="287" t="s">
        <v>592</v>
      </c>
      <c r="B246" s="30" t="s">
        <v>294</v>
      </c>
      <c r="C246" s="222" t="s">
        <v>6</v>
      </c>
      <c r="D246" s="255">
        <v>812.91000000000008</v>
      </c>
      <c r="E246" s="245">
        <v>700.9</v>
      </c>
      <c r="F246" s="245">
        <v>316.8</v>
      </c>
      <c r="G246" s="61">
        <v>471.1</v>
      </c>
      <c r="H246" s="284">
        <v>775.2</v>
      </c>
      <c r="I246" s="284">
        <v>681.4</v>
      </c>
      <c r="J246" s="284">
        <v>1028.9000000000001</v>
      </c>
      <c r="K246" s="284">
        <v>968.62</v>
      </c>
      <c r="L246" s="268">
        <f t="shared" si="22"/>
        <v>5755.83</v>
      </c>
    </row>
    <row r="247" spans="1:12" ht="36.75" customHeight="1" x14ac:dyDescent="0.2">
      <c r="A247" s="287" t="s">
        <v>256</v>
      </c>
      <c r="B247" s="164" t="s">
        <v>510</v>
      </c>
      <c r="C247" s="222" t="s">
        <v>6</v>
      </c>
      <c r="D247" s="255">
        <v>0</v>
      </c>
      <c r="E247" s="245">
        <v>215.1</v>
      </c>
      <c r="F247" s="245">
        <v>0</v>
      </c>
      <c r="G247" s="61">
        <v>242.8</v>
      </c>
      <c r="H247" s="284">
        <v>524.29999999999995</v>
      </c>
      <c r="I247" s="284">
        <v>560.79999999999995</v>
      </c>
      <c r="J247" s="284">
        <v>306.3</v>
      </c>
      <c r="K247" s="284">
        <v>639.09999999999991</v>
      </c>
      <c r="L247" s="268">
        <f t="shared" si="22"/>
        <v>2488.3999999999996</v>
      </c>
    </row>
    <row r="248" spans="1:12" ht="36.75" customHeight="1" x14ac:dyDescent="0.2">
      <c r="A248" s="287" t="s">
        <v>107</v>
      </c>
      <c r="B248" s="164" t="s">
        <v>84</v>
      </c>
      <c r="C248" s="222" t="s">
        <v>6</v>
      </c>
      <c r="D248" s="255">
        <v>4677.25</v>
      </c>
      <c r="E248" s="245">
        <v>1348.3000000000002</v>
      </c>
      <c r="F248" s="245">
        <v>0</v>
      </c>
      <c r="G248" s="61">
        <v>0</v>
      </c>
      <c r="H248" s="284">
        <v>0</v>
      </c>
      <c r="I248" s="284">
        <v>0</v>
      </c>
      <c r="J248" s="284">
        <v>0</v>
      </c>
      <c r="K248" s="284">
        <v>0</v>
      </c>
      <c r="L248" s="268">
        <f t="shared" si="22"/>
        <v>6025.55</v>
      </c>
    </row>
    <row r="249" spans="1:12" ht="36.75" customHeight="1" x14ac:dyDescent="0.2">
      <c r="A249" s="287" t="s">
        <v>110</v>
      </c>
      <c r="B249" s="164" t="s">
        <v>482</v>
      </c>
      <c r="C249" s="222" t="s">
        <v>6</v>
      </c>
      <c r="D249" s="255">
        <v>212.9</v>
      </c>
      <c r="E249" s="245">
        <v>0</v>
      </c>
      <c r="F249" s="245">
        <v>0</v>
      </c>
      <c r="G249" s="61">
        <v>0</v>
      </c>
      <c r="H249" s="284">
        <v>0</v>
      </c>
      <c r="I249" s="284">
        <v>0</v>
      </c>
      <c r="J249" s="284">
        <v>0</v>
      </c>
      <c r="K249" s="284">
        <v>0</v>
      </c>
      <c r="L249" s="268">
        <f t="shared" si="22"/>
        <v>212.9</v>
      </c>
    </row>
    <row r="250" spans="1:12" ht="36.75" customHeight="1" x14ac:dyDescent="0.2">
      <c r="A250" s="287" t="s">
        <v>136</v>
      </c>
      <c r="B250" s="164" t="s">
        <v>135</v>
      </c>
      <c r="C250" s="222" t="s">
        <v>6</v>
      </c>
      <c r="D250" s="255">
        <v>253.1</v>
      </c>
      <c r="E250" s="245">
        <v>0</v>
      </c>
      <c r="F250" s="245">
        <v>0</v>
      </c>
      <c r="G250" s="61">
        <v>0</v>
      </c>
      <c r="H250" s="284">
        <v>0</v>
      </c>
      <c r="I250" s="284">
        <v>0</v>
      </c>
      <c r="J250" s="284">
        <v>0</v>
      </c>
      <c r="K250" s="284">
        <v>0</v>
      </c>
      <c r="L250" s="268">
        <f t="shared" si="22"/>
        <v>253.1</v>
      </c>
    </row>
    <row r="251" spans="1:12" ht="36.75" customHeight="1" x14ac:dyDescent="0.2">
      <c r="A251" s="287" t="s">
        <v>234</v>
      </c>
      <c r="B251" s="164" t="s">
        <v>373</v>
      </c>
      <c r="C251" s="222" t="s">
        <v>6</v>
      </c>
      <c r="D251" s="255">
        <v>1964.5</v>
      </c>
      <c r="E251" s="245">
        <v>902.09999999999991</v>
      </c>
      <c r="F251" s="245">
        <v>610.4</v>
      </c>
      <c r="G251" s="61">
        <v>886.1</v>
      </c>
      <c r="H251" s="284">
        <v>0</v>
      </c>
      <c r="I251" s="284">
        <v>0</v>
      </c>
      <c r="J251" s="284">
        <v>0</v>
      </c>
      <c r="K251" s="284">
        <v>0</v>
      </c>
      <c r="L251" s="268">
        <f t="shared" si="22"/>
        <v>4363.1000000000004</v>
      </c>
    </row>
    <row r="252" spans="1:12" ht="36.75" customHeight="1" x14ac:dyDescent="0.2">
      <c r="A252" s="287" t="s">
        <v>126</v>
      </c>
      <c r="B252" s="164" t="s">
        <v>127</v>
      </c>
      <c r="C252" s="222" t="s">
        <v>6</v>
      </c>
      <c r="D252" s="255">
        <v>2995.96</v>
      </c>
      <c r="E252" s="245">
        <v>1489.2</v>
      </c>
      <c r="F252" s="245">
        <v>320.39999999999998</v>
      </c>
      <c r="G252" s="61">
        <v>156.19999999999999</v>
      </c>
      <c r="H252" s="284">
        <v>231.8</v>
      </c>
      <c r="I252" s="284">
        <v>799.2</v>
      </c>
      <c r="J252" s="284">
        <v>1156</v>
      </c>
      <c r="K252" s="284">
        <v>2192.92</v>
      </c>
      <c r="L252" s="268">
        <f t="shared" si="22"/>
        <v>9341.68</v>
      </c>
    </row>
    <row r="253" spans="1:12" ht="36.75" customHeight="1" x14ac:dyDescent="0.2">
      <c r="A253" s="287" t="s">
        <v>112</v>
      </c>
      <c r="B253" s="164" t="s">
        <v>374</v>
      </c>
      <c r="C253" s="222" t="s">
        <v>6</v>
      </c>
      <c r="D253" s="255">
        <v>280.64999999999998</v>
      </c>
      <c r="E253" s="245">
        <v>253.4</v>
      </c>
      <c r="F253" s="245">
        <v>416</v>
      </c>
      <c r="G253" s="61">
        <v>1049.9000000000001</v>
      </c>
      <c r="H253" s="284">
        <v>373.3</v>
      </c>
      <c r="I253" s="284">
        <v>602.87</v>
      </c>
      <c r="J253" s="284">
        <v>750.4</v>
      </c>
      <c r="K253" s="284">
        <v>1629.57</v>
      </c>
      <c r="L253" s="268">
        <f t="shared" si="22"/>
        <v>5356.09</v>
      </c>
    </row>
    <row r="254" spans="1:12" ht="36.75" customHeight="1" x14ac:dyDescent="0.2">
      <c r="A254" s="287" t="s">
        <v>516</v>
      </c>
      <c r="B254" s="164" t="s">
        <v>515</v>
      </c>
      <c r="C254" s="222" t="s">
        <v>6</v>
      </c>
      <c r="D254" s="255">
        <v>0</v>
      </c>
      <c r="E254" s="245">
        <v>708.4</v>
      </c>
      <c r="F254" s="245">
        <v>0</v>
      </c>
      <c r="G254" s="61">
        <v>0</v>
      </c>
      <c r="H254" s="284">
        <v>0</v>
      </c>
      <c r="I254" s="284">
        <v>0</v>
      </c>
      <c r="J254" s="284">
        <v>0</v>
      </c>
      <c r="K254" s="284">
        <v>0</v>
      </c>
      <c r="L254" s="268">
        <f t="shared" si="22"/>
        <v>708.4</v>
      </c>
    </row>
    <row r="255" spans="1:12" ht="36.75" customHeight="1" thickBot="1" x14ac:dyDescent="0.25">
      <c r="A255" s="398" t="s">
        <v>381</v>
      </c>
      <c r="B255" s="399" t="s">
        <v>380</v>
      </c>
      <c r="C255" s="225" t="s">
        <v>6</v>
      </c>
      <c r="D255" s="282">
        <v>806</v>
      </c>
      <c r="E255" s="296">
        <v>1005.8100000000001</v>
      </c>
      <c r="F255" s="296">
        <v>640</v>
      </c>
      <c r="G255" s="277">
        <v>197.3</v>
      </c>
      <c r="H255" s="277">
        <v>0</v>
      </c>
      <c r="I255" s="277">
        <v>0</v>
      </c>
      <c r="J255" s="277">
        <v>0</v>
      </c>
      <c r="K255" s="277">
        <v>0</v>
      </c>
      <c r="L255" s="264">
        <f t="shared" si="22"/>
        <v>2649.11</v>
      </c>
    </row>
    <row r="256" spans="1:12" ht="36.75" customHeight="1" x14ac:dyDescent="0.2">
      <c r="A256" s="400" t="s">
        <v>297</v>
      </c>
      <c r="B256" s="306" t="s">
        <v>298</v>
      </c>
      <c r="C256" s="227" t="s">
        <v>6</v>
      </c>
      <c r="D256" s="281">
        <v>3641.7999999999997</v>
      </c>
      <c r="E256" s="274">
        <v>1128.3999999999999</v>
      </c>
      <c r="F256" s="274">
        <v>842.09999999999991</v>
      </c>
      <c r="G256" s="297">
        <v>554</v>
      </c>
      <c r="H256" s="297">
        <v>0</v>
      </c>
      <c r="I256" s="297">
        <v>0</v>
      </c>
      <c r="J256" s="297">
        <v>0</v>
      </c>
      <c r="K256" s="297">
        <v>0</v>
      </c>
      <c r="L256" s="267">
        <f t="shared" si="22"/>
        <v>6166.2999999999993</v>
      </c>
    </row>
    <row r="257" spans="1:12" ht="36.75" customHeight="1" x14ac:dyDescent="0.2">
      <c r="A257" s="208" t="s">
        <v>399</v>
      </c>
      <c r="B257" s="308" t="s">
        <v>398</v>
      </c>
      <c r="C257" s="222" t="s">
        <v>6</v>
      </c>
      <c r="D257" s="255">
        <v>250</v>
      </c>
      <c r="E257" s="245">
        <v>444.2</v>
      </c>
      <c r="F257" s="245">
        <v>0</v>
      </c>
      <c r="G257" s="61">
        <v>0</v>
      </c>
      <c r="H257" s="284">
        <v>0</v>
      </c>
      <c r="I257" s="284">
        <v>0</v>
      </c>
      <c r="J257" s="284">
        <v>0</v>
      </c>
      <c r="K257" s="284">
        <v>280.7</v>
      </c>
      <c r="L257" s="268">
        <f t="shared" si="22"/>
        <v>974.90000000000009</v>
      </c>
    </row>
    <row r="258" spans="1:12" ht="36.75" customHeight="1" x14ac:dyDescent="0.2">
      <c r="A258" s="208" t="s">
        <v>107</v>
      </c>
      <c r="B258" s="302" t="s">
        <v>478</v>
      </c>
      <c r="C258" s="222" t="s">
        <v>6</v>
      </c>
      <c r="D258" s="255">
        <v>523.4</v>
      </c>
      <c r="E258" s="245">
        <v>353.2</v>
      </c>
      <c r="F258" s="245">
        <v>254.6</v>
      </c>
      <c r="G258" s="61">
        <v>0</v>
      </c>
      <c r="H258" s="284">
        <v>378.5</v>
      </c>
      <c r="I258" s="284">
        <v>298.3</v>
      </c>
      <c r="J258" s="284">
        <v>322.8</v>
      </c>
      <c r="K258" s="284">
        <v>323.39999999999998</v>
      </c>
      <c r="L258" s="268">
        <f t="shared" si="22"/>
        <v>2454.1999999999998</v>
      </c>
    </row>
    <row r="259" spans="1:12" ht="36.75" customHeight="1" x14ac:dyDescent="0.2">
      <c r="A259" s="287" t="s">
        <v>107</v>
      </c>
      <c r="B259" s="302" t="s">
        <v>609</v>
      </c>
      <c r="C259" s="222" t="s">
        <v>6</v>
      </c>
      <c r="D259" s="275">
        <v>0</v>
      </c>
      <c r="E259" s="295">
        <v>0</v>
      </c>
      <c r="F259" s="295">
        <v>0</v>
      </c>
      <c r="G259" s="284">
        <v>0</v>
      </c>
      <c r="H259" s="284">
        <v>107.6</v>
      </c>
      <c r="I259" s="284">
        <v>0</v>
      </c>
      <c r="J259" s="284">
        <v>194.2</v>
      </c>
      <c r="K259" s="284">
        <v>530.1</v>
      </c>
      <c r="L259" s="268">
        <f t="shared" si="22"/>
        <v>831.9</v>
      </c>
    </row>
    <row r="260" spans="1:12" ht="36.75" customHeight="1" x14ac:dyDescent="0.2">
      <c r="A260" s="287" t="s">
        <v>389</v>
      </c>
      <c r="B260" s="302" t="s">
        <v>662</v>
      </c>
      <c r="C260" s="222" t="s">
        <v>6</v>
      </c>
      <c r="D260" s="275">
        <v>0</v>
      </c>
      <c r="E260" s="295">
        <v>0</v>
      </c>
      <c r="F260" s="295">
        <v>0</v>
      </c>
      <c r="G260" s="284">
        <v>0</v>
      </c>
      <c r="H260" s="284">
        <v>0</v>
      </c>
      <c r="I260" s="284">
        <v>0</v>
      </c>
      <c r="J260" s="284">
        <v>0</v>
      </c>
      <c r="K260" s="284">
        <v>643.20000000000005</v>
      </c>
      <c r="L260" s="268">
        <f t="shared" si="22"/>
        <v>643.20000000000005</v>
      </c>
    </row>
    <row r="261" spans="1:12" ht="36.75" customHeight="1" x14ac:dyDescent="0.2">
      <c r="A261" s="208" t="s">
        <v>507</v>
      </c>
      <c r="B261" s="164" t="s">
        <v>508</v>
      </c>
      <c r="C261" s="222" t="s">
        <v>6</v>
      </c>
      <c r="D261" s="255">
        <v>0</v>
      </c>
      <c r="E261" s="245">
        <v>463</v>
      </c>
      <c r="F261" s="245">
        <v>0</v>
      </c>
      <c r="G261" s="61">
        <v>0</v>
      </c>
      <c r="H261" s="284">
        <v>0</v>
      </c>
      <c r="I261" s="284">
        <v>0</v>
      </c>
      <c r="J261" s="284">
        <v>319.8</v>
      </c>
      <c r="K261" s="284">
        <v>0</v>
      </c>
      <c r="L261" s="268">
        <f t="shared" si="22"/>
        <v>782.8</v>
      </c>
    </row>
    <row r="262" spans="1:12" ht="33.75" customHeight="1" x14ac:dyDescent="0.2">
      <c r="A262" s="208" t="s">
        <v>560</v>
      </c>
      <c r="B262" s="302" t="s">
        <v>559</v>
      </c>
      <c r="C262" s="222" t="s">
        <v>6</v>
      </c>
      <c r="D262" s="255">
        <v>0</v>
      </c>
      <c r="E262" s="245">
        <v>0</v>
      </c>
      <c r="F262" s="245">
        <v>684.3</v>
      </c>
      <c r="G262" s="61">
        <v>1015.4</v>
      </c>
      <c r="H262" s="284">
        <v>439.1</v>
      </c>
      <c r="I262" s="284">
        <v>793.48</v>
      </c>
      <c r="J262" s="284">
        <v>912.5</v>
      </c>
      <c r="K262" s="284">
        <v>0</v>
      </c>
      <c r="L262" s="268">
        <f t="shared" si="22"/>
        <v>3844.7799999999997</v>
      </c>
    </row>
    <row r="263" spans="1:12" ht="51.75" customHeight="1" x14ac:dyDescent="0.2">
      <c r="A263" s="208" t="s">
        <v>481</v>
      </c>
      <c r="B263" s="164" t="s">
        <v>480</v>
      </c>
      <c r="C263" s="222" t="s">
        <v>6</v>
      </c>
      <c r="D263" s="255">
        <v>275.60000000000002</v>
      </c>
      <c r="E263" s="245">
        <v>240.1</v>
      </c>
      <c r="F263" s="245">
        <v>0</v>
      </c>
      <c r="G263" s="61">
        <v>308</v>
      </c>
      <c r="H263" s="284">
        <v>399.9</v>
      </c>
      <c r="I263" s="284">
        <v>251.1</v>
      </c>
      <c r="J263" s="284">
        <v>305</v>
      </c>
      <c r="K263" s="284">
        <v>2120.8199999999997</v>
      </c>
      <c r="L263" s="268">
        <f t="shared" si="22"/>
        <v>3900.5199999999995</v>
      </c>
    </row>
    <row r="264" spans="1:12" ht="36.75" customHeight="1" x14ac:dyDescent="0.2">
      <c r="A264" s="208" t="s">
        <v>645</v>
      </c>
      <c r="B264" s="302" t="s">
        <v>392</v>
      </c>
      <c r="C264" s="222" t="s">
        <v>6</v>
      </c>
      <c r="D264" s="255">
        <v>441.5</v>
      </c>
      <c r="E264" s="245">
        <v>603.6</v>
      </c>
      <c r="F264" s="245">
        <v>0</v>
      </c>
      <c r="G264" s="61">
        <v>0</v>
      </c>
      <c r="H264" s="284">
        <v>0</v>
      </c>
      <c r="I264" s="284">
        <v>0</v>
      </c>
      <c r="J264" s="284">
        <v>0</v>
      </c>
      <c r="K264" s="284">
        <v>0</v>
      </c>
      <c r="L264" s="268">
        <f t="shared" si="22"/>
        <v>1045.0999999999999</v>
      </c>
    </row>
    <row r="265" spans="1:12" ht="36.75" customHeight="1" x14ac:dyDescent="0.2">
      <c r="A265" s="208" t="s">
        <v>100</v>
      </c>
      <c r="B265" s="308" t="s">
        <v>477</v>
      </c>
      <c r="C265" s="222" t="s">
        <v>6</v>
      </c>
      <c r="D265" s="255">
        <v>244.8</v>
      </c>
      <c r="E265" s="245">
        <v>0</v>
      </c>
      <c r="F265" s="245">
        <v>0</v>
      </c>
      <c r="G265" s="61">
        <v>259.7</v>
      </c>
      <c r="H265" s="284">
        <v>0</v>
      </c>
      <c r="I265" s="284">
        <v>0</v>
      </c>
      <c r="J265" s="284">
        <v>0</v>
      </c>
      <c r="K265" s="284">
        <v>0</v>
      </c>
      <c r="L265" s="268">
        <f t="shared" si="22"/>
        <v>504.5</v>
      </c>
    </row>
    <row r="266" spans="1:12" ht="36.75" customHeight="1" x14ac:dyDescent="0.2">
      <c r="A266" s="208" t="s">
        <v>587</v>
      </c>
      <c r="B266" s="302" t="s">
        <v>586</v>
      </c>
      <c r="C266" s="222" t="s">
        <v>6</v>
      </c>
      <c r="D266" s="255">
        <v>0</v>
      </c>
      <c r="E266" s="245">
        <v>0</v>
      </c>
      <c r="F266" s="245">
        <v>0</v>
      </c>
      <c r="G266" s="61">
        <v>239.8</v>
      </c>
      <c r="H266" s="284">
        <v>484.2</v>
      </c>
      <c r="I266" s="284">
        <v>380.1</v>
      </c>
      <c r="J266" s="284">
        <v>831.90000000000009</v>
      </c>
      <c r="K266" s="284">
        <v>300.7</v>
      </c>
      <c r="L266" s="268">
        <f t="shared" si="22"/>
        <v>2236.6999999999998</v>
      </c>
    </row>
    <row r="267" spans="1:12" ht="36.75" customHeight="1" x14ac:dyDescent="0.2">
      <c r="A267" s="208" t="s">
        <v>390</v>
      </c>
      <c r="B267" s="302" t="s">
        <v>678</v>
      </c>
      <c r="C267" s="222" t="s">
        <v>6</v>
      </c>
      <c r="D267" s="255">
        <v>187.1</v>
      </c>
      <c r="E267" s="245">
        <v>0</v>
      </c>
      <c r="F267" s="245">
        <v>0</v>
      </c>
      <c r="G267" s="61">
        <v>0</v>
      </c>
      <c r="H267" s="284">
        <v>0</v>
      </c>
      <c r="I267" s="284">
        <v>0</v>
      </c>
      <c r="J267" s="284">
        <v>300.2</v>
      </c>
      <c r="K267" s="284">
        <v>152.69999999999999</v>
      </c>
      <c r="L267" s="268">
        <f t="shared" si="22"/>
        <v>640</v>
      </c>
    </row>
    <row r="268" spans="1:12" ht="36.75" customHeight="1" x14ac:dyDescent="0.2">
      <c r="A268" s="208" t="s">
        <v>128</v>
      </c>
      <c r="B268" s="164" t="s">
        <v>129</v>
      </c>
      <c r="C268" s="222" t="s">
        <v>6</v>
      </c>
      <c r="D268" s="255">
        <v>3980.2</v>
      </c>
      <c r="E268" s="245">
        <v>996.6</v>
      </c>
      <c r="F268" s="245">
        <v>0</v>
      </c>
      <c r="G268" s="61">
        <v>0</v>
      </c>
      <c r="H268" s="284">
        <v>0</v>
      </c>
      <c r="I268" s="284">
        <v>0</v>
      </c>
      <c r="J268" s="284">
        <v>0</v>
      </c>
      <c r="K268" s="284">
        <v>0</v>
      </c>
      <c r="L268" s="268">
        <f t="shared" si="22"/>
        <v>4976.8</v>
      </c>
    </row>
    <row r="269" spans="1:12" ht="36.75" customHeight="1" x14ac:dyDescent="0.2">
      <c r="A269" s="208" t="s">
        <v>237</v>
      </c>
      <c r="B269" s="308" t="s">
        <v>636</v>
      </c>
      <c r="C269" s="222" t="s">
        <v>6</v>
      </c>
      <c r="D269" s="255">
        <v>0</v>
      </c>
      <c r="E269" s="245">
        <v>0</v>
      </c>
      <c r="F269" s="245">
        <v>0</v>
      </c>
      <c r="G269" s="61">
        <v>5245.2000000000007</v>
      </c>
      <c r="H269" s="284">
        <v>0</v>
      </c>
      <c r="I269" s="284">
        <v>0</v>
      </c>
      <c r="J269" s="284">
        <v>3132.2</v>
      </c>
      <c r="K269" s="284">
        <v>0</v>
      </c>
      <c r="L269" s="268">
        <f t="shared" si="22"/>
        <v>8377.4000000000015</v>
      </c>
    </row>
    <row r="270" spans="1:12" ht="36.75" customHeight="1" x14ac:dyDescent="0.2">
      <c r="A270" s="208" t="s">
        <v>235</v>
      </c>
      <c r="B270" s="302" t="s">
        <v>470</v>
      </c>
      <c r="C270" s="222" t="s">
        <v>6</v>
      </c>
      <c r="D270" s="255">
        <v>224.4</v>
      </c>
      <c r="E270" s="245">
        <v>529</v>
      </c>
      <c r="F270" s="245">
        <v>480.7</v>
      </c>
      <c r="G270" s="61">
        <v>409.3</v>
      </c>
      <c r="H270" s="284">
        <v>874</v>
      </c>
      <c r="I270" s="284">
        <v>275.5</v>
      </c>
      <c r="J270" s="284">
        <v>206.7</v>
      </c>
      <c r="K270" s="284">
        <v>858.31999999999994</v>
      </c>
      <c r="L270" s="268">
        <f t="shared" si="22"/>
        <v>3857.9199999999992</v>
      </c>
    </row>
    <row r="271" spans="1:12" ht="36.75" customHeight="1" x14ac:dyDescent="0.2">
      <c r="A271" s="287" t="s">
        <v>660</v>
      </c>
      <c r="B271" s="302" t="s">
        <v>661</v>
      </c>
      <c r="C271" s="222" t="s">
        <v>6</v>
      </c>
      <c r="D271" s="275">
        <v>0</v>
      </c>
      <c r="E271" s="295">
        <v>0</v>
      </c>
      <c r="F271" s="295">
        <v>0</v>
      </c>
      <c r="G271" s="284">
        <v>0</v>
      </c>
      <c r="H271" s="284">
        <v>0</v>
      </c>
      <c r="I271" s="284">
        <v>0</v>
      </c>
      <c r="J271" s="284">
        <v>0</v>
      </c>
      <c r="K271" s="284">
        <v>149.1</v>
      </c>
      <c r="L271" s="268">
        <f t="shared" si="22"/>
        <v>149.1</v>
      </c>
    </row>
    <row r="272" spans="1:12" ht="36.75" customHeight="1" x14ac:dyDescent="0.2">
      <c r="A272" s="287" t="s">
        <v>98</v>
      </c>
      <c r="B272" s="302" t="s">
        <v>675</v>
      </c>
      <c r="C272" s="222" t="s">
        <v>6</v>
      </c>
      <c r="D272" s="275">
        <v>0</v>
      </c>
      <c r="E272" s="295">
        <v>0</v>
      </c>
      <c r="F272" s="295">
        <v>0</v>
      </c>
      <c r="G272" s="284">
        <v>0</v>
      </c>
      <c r="H272" s="284">
        <v>0</v>
      </c>
      <c r="I272" s="284">
        <v>0</v>
      </c>
      <c r="J272" s="284">
        <v>0</v>
      </c>
      <c r="K272" s="284">
        <v>368.82</v>
      </c>
      <c r="L272" s="268">
        <f t="shared" si="22"/>
        <v>368.82</v>
      </c>
    </row>
    <row r="273" spans="1:12" ht="36.75" customHeight="1" x14ac:dyDescent="0.2">
      <c r="A273" s="208" t="s">
        <v>108</v>
      </c>
      <c r="B273" s="302" t="s">
        <v>210</v>
      </c>
      <c r="C273" s="222" t="s">
        <v>6</v>
      </c>
      <c r="D273" s="255">
        <v>4316.3100000000004</v>
      </c>
      <c r="E273" s="245">
        <v>394</v>
      </c>
      <c r="F273" s="245">
        <v>548.5</v>
      </c>
      <c r="G273" s="61">
        <v>328.3</v>
      </c>
      <c r="H273" s="284">
        <v>0</v>
      </c>
      <c r="I273" s="284">
        <v>0</v>
      </c>
      <c r="J273" s="284">
        <v>0</v>
      </c>
      <c r="K273" s="284">
        <v>0</v>
      </c>
      <c r="L273" s="268">
        <f t="shared" si="22"/>
        <v>5587.1100000000006</v>
      </c>
    </row>
    <row r="274" spans="1:12" ht="36.75" customHeight="1" x14ac:dyDescent="0.2">
      <c r="A274" s="208" t="s">
        <v>590</v>
      </c>
      <c r="B274" s="308" t="s">
        <v>589</v>
      </c>
      <c r="C274" s="222" t="s">
        <v>6</v>
      </c>
      <c r="D274" s="255">
        <v>0</v>
      </c>
      <c r="E274" s="245">
        <v>0</v>
      </c>
      <c r="F274" s="245">
        <v>0</v>
      </c>
      <c r="G274" s="61">
        <v>366.1</v>
      </c>
      <c r="H274" s="284">
        <v>533.70000000000005</v>
      </c>
      <c r="I274" s="284">
        <v>405.3</v>
      </c>
      <c r="J274" s="284">
        <v>964.49999999999989</v>
      </c>
      <c r="K274" s="284">
        <v>1578.7399999999998</v>
      </c>
      <c r="L274" s="268">
        <f t="shared" si="22"/>
        <v>3848.3399999999997</v>
      </c>
    </row>
    <row r="275" spans="1:12" ht="36.75" customHeight="1" x14ac:dyDescent="0.2">
      <c r="A275" s="208" t="s">
        <v>98</v>
      </c>
      <c r="B275" s="302" t="s">
        <v>209</v>
      </c>
      <c r="C275" s="222" t="s">
        <v>6</v>
      </c>
      <c r="D275" s="255">
        <v>922.2</v>
      </c>
      <c r="E275" s="245">
        <v>0</v>
      </c>
      <c r="F275" s="245">
        <v>0</v>
      </c>
      <c r="G275" s="61">
        <v>0</v>
      </c>
      <c r="H275" s="284">
        <v>0</v>
      </c>
      <c r="I275" s="284">
        <v>0</v>
      </c>
      <c r="J275" s="284">
        <v>0</v>
      </c>
      <c r="K275" s="284">
        <v>0</v>
      </c>
      <c r="L275" s="268">
        <f t="shared" si="22"/>
        <v>922.2</v>
      </c>
    </row>
    <row r="276" spans="1:12" ht="36.75" customHeight="1" x14ac:dyDescent="0.2">
      <c r="A276" s="208" t="s">
        <v>518</v>
      </c>
      <c r="B276" s="30" t="s">
        <v>519</v>
      </c>
      <c r="C276" s="222" t="s">
        <v>6</v>
      </c>
      <c r="D276" s="255">
        <v>0</v>
      </c>
      <c r="E276" s="245">
        <v>101.6</v>
      </c>
      <c r="F276" s="245">
        <v>459.29999999999995</v>
      </c>
      <c r="G276" s="61">
        <v>727.3</v>
      </c>
      <c r="H276" s="284">
        <v>695.2</v>
      </c>
      <c r="I276" s="284">
        <v>621.9</v>
      </c>
      <c r="J276" s="284">
        <v>589.30000000000007</v>
      </c>
      <c r="K276" s="284">
        <v>1384.0200000000002</v>
      </c>
      <c r="L276" s="268">
        <f t="shared" si="22"/>
        <v>4578.62</v>
      </c>
    </row>
    <row r="277" spans="1:12" ht="36.75" customHeight="1" x14ac:dyDescent="0.2">
      <c r="A277" s="208" t="s">
        <v>394</v>
      </c>
      <c r="B277" s="164" t="s">
        <v>395</v>
      </c>
      <c r="C277" s="222" t="s">
        <v>6</v>
      </c>
      <c r="D277" s="255">
        <v>1591.1</v>
      </c>
      <c r="E277" s="245">
        <v>761.6</v>
      </c>
      <c r="F277" s="245">
        <v>344.1</v>
      </c>
      <c r="G277" s="61">
        <v>428.5</v>
      </c>
      <c r="H277" s="284">
        <v>0</v>
      </c>
      <c r="I277" s="284">
        <v>0</v>
      </c>
      <c r="J277" s="284">
        <v>0</v>
      </c>
      <c r="K277" s="284">
        <v>0</v>
      </c>
      <c r="L277" s="268">
        <f t="shared" si="22"/>
        <v>3125.2999999999997</v>
      </c>
    </row>
    <row r="278" spans="1:12" ht="36.75" customHeight="1" x14ac:dyDescent="0.2">
      <c r="A278" s="208" t="s">
        <v>295</v>
      </c>
      <c r="B278" s="164" t="s">
        <v>462</v>
      </c>
      <c r="C278" s="222" t="s">
        <v>6</v>
      </c>
      <c r="D278" s="255">
        <v>444.5</v>
      </c>
      <c r="E278" s="245">
        <v>0</v>
      </c>
      <c r="F278" s="245">
        <v>0</v>
      </c>
      <c r="G278" s="61">
        <v>0</v>
      </c>
      <c r="H278" s="284">
        <v>0</v>
      </c>
      <c r="I278" s="284">
        <v>0</v>
      </c>
      <c r="J278" s="284">
        <v>0</v>
      </c>
      <c r="K278" s="284">
        <v>0</v>
      </c>
      <c r="L278" s="268">
        <f t="shared" si="22"/>
        <v>444.5</v>
      </c>
    </row>
    <row r="279" spans="1:12" ht="36.75" customHeight="1" x14ac:dyDescent="0.2">
      <c r="A279" s="208" t="s">
        <v>243</v>
      </c>
      <c r="B279" s="164" t="s">
        <v>562</v>
      </c>
      <c r="C279" s="222" t="s">
        <v>6</v>
      </c>
      <c r="D279" s="255">
        <v>0</v>
      </c>
      <c r="E279" s="245">
        <v>0</v>
      </c>
      <c r="F279" s="245">
        <v>308.8</v>
      </c>
      <c r="G279" s="61">
        <v>0</v>
      </c>
      <c r="H279" s="284">
        <v>194.1</v>
      </c>
      <c r="I279" s="284">
        <v>0</v>
      </c>
      <c r="J279" s="284">
        <v>0</v>
      </c>
      <c r="K279" s="284">
        <v>0</v>
      </c>
      <c r="L279" s="268">
        <f t="shared" si="22"/>
        <v>502.9</v>
      </c>
    </row>
    <row r="280" spans="1:12" ht="36.75" customHeight="1" x14ac:dyDescent="0.2">
      <c r="A280" s="208" t="s">
        <v>296</v>
      </c>
      <c r="B280" s="30" t="s">
        <v>469</v>
      </c>
      <c r="C280" s="222" t="s">
        <v>6</v>
      </c>
      <c r="D280" s="255">
        <v>3029</v>
      </c>
      <c r="E280" s="245">
        <v>892.1</v>
      </c>
      <c r="F280" s="245">
        <v>0</v>
      </c>
      <c r="G280" s="61">
        <v>0</v>
      </c>
      <c r="H280" s="284">
        <v>0</v>
      </c>
      <c r="I280" s="284">
        <v>0</v>
      </c>
      <c r="J280" s="284">
        <v>0</v>
      </c>
      <c r="K280" s="284">
        <v>0</v>
      </c>
      <c r="L280" s="268">
        <f t="shared" si="22"/>
        <v>3921.1</v>
      </c>
    </row>
    <row r="281" spans="1:12" ht="36" customHeight="1" x14ac:dyDescent="0.2">
      <c r="A281" s="208" t="s">
        <v>134</v>
      </c>
      <c r="B281" s="164" t="s">
        <v>133</v>
      </c>
      <c r="C281" s="222" t="s">
        <v>6</v>
      </c>
      <c r="D281" s="255">
        <v>403.2</v>
      </c>
      <c r="E281" s="245">
        <v>0</v>
      </c>
      <c r="F281" s="245">
        <v>0</v>
      </c>
      <c r="G281" s="61">
        <v>0</v>
      </c>
      <c r="H281" s="284">
        <v>0</v>
      </c>
      <c r="I281" s="284">
        <v>0</v>
      </c>
      <c r="J281" s="284">
        <v>0</v>
      </c>
      <c r="K281" s="284">
        <v>0</v>
      </c>
      <c r="L281" s="268">
        <f t="shared" si="22"/>
        <v>403.2</v>
      </c>
    </row>
    <row r="282" spans="1:12" ht="36.75" customHeight="1" x14ac:dyDescent="0.2">
      <c r="A282" s="208" t="s">
        <v>109</v>
      </c>
      <c r="B282" s="308" t="s">
        <v>80</v>
      </c>
      <c r="C282" s="222" t="s">
        <v>6</v>
      </c>
      <c r="D282" s="255">
        <v>1571.8</v>
      </c>
      <c r="E282" s="245">
        <v>132.5</v>
      </c>
      <c r="F282" s="245">
        <v>295.20000000000005</v>
      </c>
      <c r="G282" s="61">
        <v>129.5</v>
      </c>
      <c r="H282" s="284">
        <v>0</v>
      </c>
      <c r="I282" s="284">
        <v>0</v>
      </c>
      <c r="J282" s="284">
        <v>0</v>
      </c>
      <c r="K282" s="284">
        <v>0</v>
      </c>
      <c r="L282" s="268">
        <f t="shared" si="22"/>
        <v>2129</v>
      </c>
    </row>
    <row r="283" spans="1:12" ht="36.75" customHeight="1" x14ac:dyDescent="0.2">
      <c r="A283" s="287" t="s">
        <v>618</v>
      </c>
      <c r="B283" s="308" t="s">
        <v>617</v>
      </c>
      <c r="C283" s="222" t="s">
        <v>6</v>
      </c>
      <c r="D283" s="275">
        <v>0</v>
      </c>
      <c r="E283" s="295">
        <v>0</v>
      </c>
      <c r="F283" s="295">
        <v>0</v>
      </c>
      <c r="G283" s="284">
        <v>0</v>
      </c>
      <c r="H283" s="284">
        <v>188.8</v>
      </c>
      <c r="I283" s="284">
        <v>0</v>
      </c>
      <c r="J283" s="284">
        <v>251.6</v>
      </c>
      <c r="K283" s="284">
        <v>334</v>
      </c>
      <c r="L283" s="268">
        <f t="shared" si="22"/>
        <v>774.4</v>
      </c>
    </row>
    <row r="284" spans="1:12" ht="36.75" customHeight="1" x14ac:dyDescent="0.2">
      <c r="A284" s="208" t="s">
        <v>376</v>
      </c>
      <c r="B284" s="302" t="s">
        <v>647</v>
      </c>
      <c r="C284" s="222" t="s">
        <v>6</v>
      </c>
      <c r="D284" s="255">
        <v>542.6</v>
      </c>
      <c r="E284" s="245">
        <v>469.8</v>
      </c>
      <c r="F284" s="245">
        <v>638.29999999999995</v>
      </c>
      <c r="G284" s="61">
        <v>237.1</v>
      </c>
      <c r="H284" s="284">
        <v>752.7</v>
      </c>
      <c r="I284" s="284">
        <v>289.3</v>
      </c>
      <c r="J284" s="284">
        <v>769.7</v>
      </c>
      <c r="K284" s="284">
        <v>1395.52</v>
      </c>
      <c r="L284" s="268">
        <f t="shared" si="22"/>
        <v>5095.0200000000004</v>
      </c>
    </row>
    <row r="285" spans="1:12" ht="36.75" customHeight="1" x14ac:dyDescent="0.2">
      <c r="A285" s="208" t="s">
        <v>111</v>
      </c>
      <c r="B285" s="302" t="s">
        <v>401</v>
      </c>
      <c r="C285" s="222" t="s">
        <v>6</v>
      </c>
      <c r="D285" s="255">
        <v>566.6</v>
      </c>
      <c r="E285" s="245">
        <v>0</v>
      </c>
      <c r="F285" s="245">
        <v>0</v>
      </c>
      <c r="G285" s="61">
        <v>0</v>
      </c>
      <c r="H285" s="284">
        <v>0</v>
      </c>
      <c r="I285" s="284">
        <v>0</v>
      </c>
      <c r="J285" s="284">
        <v>0</v>
      </c>
      <c r="K285" s="284">
        <v>0</v>
      </c>
      <c r="L285" s="268">
        <f t="shared" si="22"/>
        <v>566.6</v>
      </c>
    </row>
    <row r="286" spans="1:12" ht="36.75" customHeight="1" x14ac:dyDescent="0.2">
      <c r="A286" s="208" t="s">
        <v>397</v>
      </c>
      <c r="B286" s="302" t="s">
        <v>396</v>
      </c>
      <c r="C286" s="222" t="s">
        <v>6</v>
      </c>
      <c r="D286" s="255">
        <v>235</v>
      </c>
      <c r="E286" s="245">
        <v>293.10000000000002</v>
      </c>
      <c r="F286" s="245">
        <v>342.5</v>
      </c>
      <c r="G286" s="61">
        <v>257.89999999999998</v>
      </c>
      <c r="H286" s="284">
        <v>0</v>
      </c>
      <c r="I286" s="284">
        <v>0</v>
      </c>
      <c r="J286" s="284">
        <v>652.20000000000005</v>
      </c>
      <c r="K286" s="284">
        <v>308.3</v>
      </c>
      <c r="L286" s="268">
        <f t="shared" si="22"/>
        <v>2089</v>
      </c>
    </row>
    <row r="287" spans="1:12" ht="36.75" customHeight="1" x14ac:dyDescent="0.2">
      <c r="A287" s="208" t="s">
        <v>521</v>
      </c>
      <c r="B287" s="164" t="s">
        <v>522</v>
      </c>
      <c r="C287" s="222" t="s">
        <v>6</v>
      </c>
      <c r="D287" s="255">
        <v>0</v>
      </c>
      <c r="E287" s="245">
        <v>100.9</v>
      </c>
      <c r="F287" s="245">
        <v>0</v>
      </c>
      <c r="G287" s="61">
        <v>0</v>
      </c>
      <c r="H287" s="284">
        <v>0</v>
      </c>
      <c r="I287" s="284">
        <v>0</v>
      </c>
      <c r="J287" s="284">
        <v>0</v>
      </c>
      <c r="K287" s="284">
        <v>0</v>
      </c>
      <c r="L287" s="268">
        <f t="shared" si="22"/>
        <v>100.9</v>
      </c>
    </row>
    <row r="288" spans="1:12" ht="45" customHeight="1" x14ac:dyDescent="0.2">
      <c r="A288" s="208" t="s">
        <v>475</v>
      </c>
      <c r="B288" s="302" t="s">
        <v>476</v>
      </c>
      <c r="C288" s="222" t="s">
        <v>6</v>
      </c>
      <c r="D288" s="255">
        <v>283.7</v>
      </c>
      <c r="E288" s="245">
        <v>342.7</v>
      </c>
      <c r="F288" s="245">
        <v>450.59999999999997</v>
      </c>
      <c r="G288" s="61">
        <v>0</v>
      </c>
      <c r="H288" s="284">
        <v>0</v>
      </c>
      <c r="I288" s="284">
        <v>469.20000000000005</v>
      </c>
      <c r="J288" s="284">
        <v>569.20000000000005</v>
      </c>
      <c r="K288" s="284">
        <v>0</v>
      </c>
      <c r="L288" s="268">
        <f t="shared" si="22"/>
        <v>2115.4</v>
      </c>
    </row>
    <row r="289" spans="1:12" ht="36.75" customHeight="1" x14ac:dyDescent="0.2">
      <c r="A289" s="208" t="s">
        <v>473</v>
      </c>
      <c r="B289" s="308" t="s">
        <v>474</v>
      </c>
      <c r="C289" s="222" t="s">
        <v>6</v>
      </c>
      <c r="D289" s="255">
        <v>396.7</v>
      </c>
      <c r="E289" s="245">
        <v>0</v>
      </c>
      <c r="F289" s="245">
        <v>0</v>
      </c>
      <c r="G289" s="61">
        <v>0</v>
      </c>
      <c r="H289" s="284">
        <v>0</v>
      </c>
      <c r="I289" s="284">
        <v>0</v>
      </c>
      <c r="J289" s="284">
        <v>0</v>
      </c>
      <c r="K289" s="284">
        <v>0</v>
      </c>
      <c r="L289" s="268">
        <f t="shared" si="22"/>
        <v>396.7</v>
      </c>
    </row>
    <row r="290" spans="1:12" ht="36.75" customHeight="1" x14ac:dyDescent="0.2">
      <c r="A290" s="208" t="s">
        <v>595</v>
      </c>
      <c r="B290" s="308" t="s">
        <v>594</v>
      </c>
      <c r="C290" s="222" t="s">
        <v>6</v>
      </c>
      <c r="D290" s="255">
        <v>0</v>
      </c>
      <c r="E290" s="245">
        <v>0</v>
      </c>
      <c r="F290" s="245">
        <v>0</v>
      </c>
      <c r="G290" s="61">
        <v>1468.3</v>
      </c>
      <c r="H290" s="284">
        <v>223.3</v>
      </c>
      <c r="I290" s="284">
        <v>374.8</v>
      </c>
      <c r="J290" s="284">
        <v>709.7</v>
      </c>
      <c r="K290" s="284">
        <v>1006.3799999999999</v>
      </c>
      <c r="L290" s="268">
        <f t="shared" si="22"/>
        <v>3782.4800000000005</v>
      </c>
    </row>
    <row r="291" spans="1:12" ht="36.75" customHeight="1" x14ac:dyDescent="0.2">
      <c r="A291" s="208" t="s">
        <v>109</v>
      </c>
      <c r="B291" s="302" t="s">
        <v>202</v>
      </c>
      <c r="C291" s="222" t="s">
        <v>6</v>
      </c>
      <c r="D291" s="255">
        <v>876.09</v>
      </c>
      <c r="E291" s="245">
        <v>0</v>
      </c>
      <c r="F291" s="245">
        <v>0</v>
      </c>
      <c r="G291" s="61">
        <v>0</v>
      </c>
      <c r="H291" s="284">
        <v>0</v>
      </c>
      <c r="I291" s="284">
        <v>0</v>
      </c>
      <c r="J291" s="284">
        <v>0</v>
      </c>
      <c r="K291" s="284">
        <v>0</v>
      </c>
      <c r="L291" s="268">
        <f t="shared" si="22"/>
        <v>876.09</v>
      </c>
    </row>
    <row r="292" spans="1:12" ht="36.75" customHeight="1" x14ac:dyDescent="0.2">
      <c r="A292" s="208" t="s">
        <v>505</v>
      </c>
      <c r="B292" s="302" t="s">
        <v>506</v>
      </c>
      <c r="C292" s="222" t="s">
        <v>6</v>
      </c>
      <c r="D292" s="255">
        <v>0</v>
      </c>
      <c r="E292" s="245">
        <v>320.8</v>
      </c>
      <c r="F292" s="245">
        <v>0</v>
      </c>
      <c r="G292" s="61">
        <v>0</v>
      </c>
      <c r="H292" s="284">
        <v>0</v>
      </c>
      <c r="I292" s="284">
        <v>0</v>
      </c>
      <c r="J292" s="284">
        <v>0</v>
      </c>
      <c r="K292" s="284">
        <v>0</v>
      </c>
      <c r="L292" s="268">
        <f t="shared" si="22"/>
        <v>320.8</v>
      </c>
    </row>
    <row r="293" spans="1:12" ht="36.75" customHeight="1" x14ac:dyDescent="0.2">
      <c r="A293" s="208" t="s">
        <v>235</v>
      </c>
      <c r="B293" s="302" t="s">
        <v>299</v>
      </c>
      <c r="C293" s="222" t="s">
        <v>6</v>
      </c>
      <c r="D293" s="255">
        <v>3692.17</v>
      </c>
      <c r="E293" s="245">
        <v>1397.9</v>
      </c>
      <c r="F293" s="245">
        <v>0</v>
      </c>
      <c r="G293" s="61">
        <v>0</v>
      </c>
      <c r="H293" s="284">
        <v>0</v>
      </c>
      <c r="I293" s="284">
        <v>0</v>
      </c>
      <c r="J293" s="284">
        <v>0</v>
      </c>
      <c r="K293" s="284">
        <v>0</v>
      </c>
      <c r="L293" s="268">
        <f t="shared" ref="L293:L308" si="23">SUM(D293:K293)</f>
        <v>5090.07</v>
      </c>
    </row>
    <row r="294" spans="1:12" ht="36.75" customHeight="1" x14ac:dyDescent="0.2">
      <c r="A294" s="208" t="s">
        <v>592</v>
      </c>
      <c r="B294" s="308" t="s">
        <v>591</v>
      </c>
      <c r="C294" s="222" t="s">
        <v>6</v>
      </c>
      <c r="D294" s="255">
        <v>0</v>
      </c>
      <c r="E294" s="245">
        <v>0</v>
      </c>
      <c r="F294" s="245">
        <v>0</v>
      </c>
      <c r="G294" s="61">
        <v>189.9</v>
      </c>
      <c r="H294" s="284">
        <v>0</v>
      </c>
      <c r="I294" s="284">
        <v>0</v>
      </c>
      <c r="J294" s="284">
        <v>0</v>
      </c>
      <c r="K294" s="284">
        <v>0</v>
      </c>
      <c r="L294" s="268">
        <f t="shared" si="23"/>
        <v>189.9</v>
      </c>
    </row>
    <row r="295" spans="1:12" ht="36.75" customHeight="1" x14ac:dyDescent="0.2">
      <c r="A295" s="208" t="s">
        <v>389</v>
      </c>
      <c r="B295" s="302" t="s">
        <v>388</v>
      </c>
      <c r="C295" s="222" t="s">
        <v>6</v>
      </c>
      <c r="D295" s="255">
        <v>217.5</v>
      </c>
      <c r="E295" s="245">
        <v>0</v>
      </c>
      <c r="F295" s="245">
        <v>332</v>
      </c>
      <c r="G295" s="61">
        <v>1155.9000000000001</v>
      </c>
      <c r="H295" s="284">
        <v>127.3</v>
      </c>
      <c r="I295" s="284">
        <v>955.59999999999991</v>
      </c>
      <c r="J295" s="284">
        <v>822.69999999999993</v>
      </c>
      <c r="K295" s="284">
        <v>1041.47</v>
      </c>
      <c r="L295" s="268">
        <f t="shared" si="23"/>
        <v>4652.47</v>
      </c>
    </row>
    <row r="296" spans="1:12" ht="36.75" customHeight="1" x14ac:dyDescent="0.2">
      <c r="A296" s="208" t="s">
        <v>551</v>
      </c>
      <c r="B296" s="308" t="s">
        <v>375</v>
      </c>
      <c r="C296" s="222" t="s">
        <v>6</v>
      </c>
      <c r="D296" s="255">
        <v>193.1</v>
      </c>
      <c r="E296" s="245">
        <v>517.20000000000005</v>
      </c>
      <c r="F296" s="245">
        <v>305.89999999999998</v>
      </c>
      <c r="G296" s="61">
        <v>259.3</v>
      </c>
      <c r="H296" s="284">
        <v>0</v>
      </c>
      <c r="I296" s="284">
        <v>215.1</v>
      </c>
      <c r="J296" s="284">
        <v>0</v>
      </c>
      <c r="K296" s="284">
        <v>0</v>
      </c>
      <c r="L296" s="268">
        <f t="shared" si="23"/>
        <v>1490.6</v>
      </c>
    </row>
    <row r="297" spans="1:12" ht="36.75" customHeight="1" thickBot="1" x14ac:dyDescent="0.25">
      <c r="A297" s="398" t="s">
        <v>512</v>
      </c>
      <c r="B297" s="401" t="s">
        <v>513</v>
      </c>
      <c r="C297" s="225" t="s">
        <v>6</v>
      </c>
      <c r="D297" s="282">
        <v>0</v>
      </c>
      <c r="E297" s="296">
        <v>204.3</v>
      </c>
      <c r="F297" s="296">
        <v>272.2</v>
      </c>
      <c r="G297" s="277">
        <v>0</v>
      </c>
      <c r="H297" s="277">
        <v>0</v>
      </c>
      <c r="I297" s="277">
        <v>0</v>
      </c>
      <c r="J297" s="277">
        <v>0</v>
      </c>
      <c r="K297" s="277">
        <v>0</v>
      </c>
      <c r="L297" s="264">
        <f t="shared" si="23"/>
        <v>476.5</v>
      </c>
    </row>
    <row r="298" spans="1:12" ht="36.75" customHeight="1" x14ac:dyDescent="0.2">
      <c r="A298" s="400" t="s">
        <v>110</v>
      </c>
      <c r="B298" s="386" t="s">
        <v>85</v>
      </c>
      <c r="C298" s="227" t="s">
        <v>6</v>
      </c>
      <c r="D298" s="281">
        <v>592.91999999999996</v>
      </c>
      <c r="E298" s="274">
        <v>0</v>
      </c>
      <c r="F298" s="274">
        <v>0</v>
      </c>
      <c r="G298" s="297">
        <v>0</v>
      </c>
      <c r="H298" s="297">
        <v>0</v>
      </c>
      <c r="I298" s="297">
        <v>0</v>
      </c>
      <c r="J298" s="297">
        <v>0</v>
      </c>
      <c r="K298" s="297">
        <v>0</v>
      </c>
      <c r="L298" s="267">
        <f t="shared" si="23"/>
        <v>592.91999999999996</v>
      </c>
    </row>
    <row r="299" spans="1:12" ht="36.75" customHeight="1" x14ac:dyDescent="0.2">
      <c r="A299" s="208" t="s">
        <v>255</v>
      </c>
      <c r="B299" s="308" t="s">
        <v>631</v>
      </c>
      <c r="C299" s="222" t="s">
        <v>6</v>
      </c>
      <c r="D299" s="255">
        <v>0</v>
      </c>
      <c r="E299" s="245">
        <v>0</v>
      </c>
      <c r="F299" s="245">
        <v>0</v>
      </c>
      <c r="G299" s="61">
        <v>247.9</v>
      </c>
      <c r="H299" s="284">
        <v>0</v>
      </c>
      <c r="I299" s="284">
        <v>372</v>
      </c>
      <c r="J299" s="284">
        <v>0</v>
      </c>
      <c r="K299" s="284">
        <v>0</v>
      </c>
      <c r="L299" s="268">
        <f t="shared" si="23"/>
        <v>619.9</v>
      </c>
    </row>
    <row r="300" spans="1:12" ht="36.75" customHeight="1" x14ac:dyDescent="0.2">
      <c r="A300" s="208" t="s">
        <v>98</v>
      </c>
      <c r="B300" s="164" t="s">
        <v>565</v>
      </c>
      <c r="C300" s="222" t="s">
        <v>6</v>
      </c>
      <c r="D300" s="255">
        <v>0</v>
      </c>
      <c r="E300" s="245">
        <v>0</v>
      </c>
      <c r="F300" s="245">
        <v>228.5</v>
      </c>
      <c r="G300" s="61">
        <v>0</v>
      </c>
      <c r="H300" s="284">
        <v>0</v>
      </c>
      <c r="I300" s="284">
        <v>0</v>
      </c>
      <c r="J300" s="284">
        <v>0</v>
      </c>
      <c r="K300" s="284">
        <v>0</v>
      </c>
      <c r="L300" s="268">
        <f t="shared" si="23"/>
        <v>228.5</v>
      </c>
    </row>
    <row r="301" spans="1:12" ht="37.5" customHeight="1" x14ac:dyDescent="0.2">
      <c r="A301" s="258" t="s">
        <v>580</v>
      </c>
      <c r="B301" s="234" t="s">
        <v>581</v>
      </c>
      <c r="C301" s="222" t="s">
        <v>6</v>
      </c>
      <c r="D301" s="256">
        <v>0</v>
      </c>
      <c r="E301" s="245">
        <v>0</v>
      </c>
      <c r="F301" s="245">
        <v>0</v>
      </c>
      <c r="G301" s="61">
        <v>245</v>
      </c>
      <c r="H301" s="284">
        <v>0</v>
      </c>
      <c r="I301" s="284">
        <v>0</v>
      </c>
      <c r="J301" s="284">
        <v>0</v>
      </c>
      <c r="K301" s="284">
        <v>661.5</v>
      </c>
      <c r="L301" s="268">
        <f t="shared" si="23"/>
        <v>906.5</v>
      </c>
    </row>
    <row r="302" spans="1:12" ht="37.5" customHeight="1" x14ac:dyDescent="0.2">
      <c r="A302" s="258" t="s">
        <v>111</v>
      </c>
      <c r="B302" s="234" t="s">
        <v>83</v>
      </c>
      <c r="C302" s="222" t="s">
        <v>6</v>
      </c>
      <c r="D302" s="256">
        <v>10698.7</v>
      </c>
      <c r="E302" s="245">
        <v>1177.5999999999999</v>
      </c>
      <c r="F302" s="245">
        <v>2059.1999999999998</v>
      </c>
      <c r="G302" s="61">
        <v>3470.61</v>
      </c>
      <c r="H302" s="284">
        <v>1456.3</v>
      </c>
      <c r="I302" s="284">
        <v>0</v>
      </c>
      <c r="J302" s="284">
        <v>0</v>
      </c>
      <c r="K302" s="284">
        <v>390.5</v>
      </c>
      <c r="L302" s="268">
        <f t="shared" si="23"/>
        <v>19252.91</v>
      </c>
    </row>
    <row r="303" spans="1:12" ht="32.25" customHeight="1" x14ac:dyDescent="0.2">
      <c r="A303" s="258" t="s">
        <v>226</v>
      </c>
      <c r="B303" s="234" t="s">
        <v>561</v>
      </c>
      <c r="C303" s="222" t="s">
        <v>6</v>
      </c>
      <c r="D303" s="256">
        <v>0</v>
      </c>
      <c r="E303" s="245">
        <v>0</v>
      </c>
      <c r="F303" s="245">
        <v>303.8</v>
      </c>
      <c r="G303" s="61">
        <v>0</v>
      </c>
      <c r="H303" s="284">
        <v>254.8</v>
      </c>
      <c r="I303" s="284">
        <v>890.90000000000009</v>
      </c>
      <c r="J303" s="284">
        <v>453.2</v>
      </c>
      <c r="K303" s="284">
        <v>1691.6</v>
      </c>
      <c r="L303" s="268">
        <f t="shared" si="23"/>
        <v>3594.3</v>
      </c>
    </row>
    <row r="304" spans="1:12" ht="32.25" customHeight="1" x14ac:dyDescent="0.2">
      <c r="A304" s="258" t="s">
        <v>387</v>
      </c>
      <c r="B304" s="234" t="s">
        <v>386</v>
      </c>
      <c r="C304" s="222" t="s">
        <v>6</v>
      </c>
      <c r="D304" s="256">
        <v>263.10000000000002</v>
      </c>
      <c r="E304" s="245">
        <v>197</v>
      </c>
      <c r="F304" s="245">
        <v>0</v>
      </c>
      <c r="G304" s="61">
        <v>481.4</v>
      </c>
      <c r="H304" s="284">
        <v>215.6</v>
      </c>
      <c r="I304" s="284">
        <v>0</v>
      </c>
      <c r="J304" s="284">
        <v>313.10000000000002</v>
      </c>
      <c r="K304" s="284">
        <v>690.8</v>
      </c>
      <c r="L304" s="268">
        <f t="shared" si="23"/>
        <v>2161</v>
      </c>
    </row>
    <row r="305" spans="1:12" ht="32.25" customHeight="1" x14ac:dyDescent="0.2">
      <c r="A305" s="258" t="s">
        <v>112</v>
      </c>
      <c r="B305" s="31" t="s">
        <v>93</v>
      </c>
      <c r="C305" s="222" t="s">
        <v>6</v>
      </c>
      <c r="D305" s="256">
        <v>15771.539999999999</v>
      </c>
      <c r="E305" s="245">
        <v>0</v>
      </c>
      <c r="F305" s="245">
        <v>2662.8999999999996</v>
      </c>
      <c r="G305" s="61">
        <v>1152.7</v>
      </c>
      <c r="H305" s="284">
        <v>0</v>
      </c>
      <c r="I305" s="284">
        <v>0</v>
      </c>
      <c r="J305" s="284">
        <v>0</v>
      </c>
      <c r="K305" s="284">
        <v>0</v>
      </c>
      <c r="L305" s="268">
        <f t="shared" si="23"/>
        <v>19587.14</v>
      </c>
    </row>
    <row r="306" spans="1:12" ht="36" customHeight="1" x14ac:dyDescent="0.2">
      <c r="A306" s="258" t="s">
        <v>113</v>
      </c>
      <c r="B306" s="234" t="s">
        <v>79</v>
      </c>
      <c r="C306" s="222" t="s">
        <v>6</v>
      </c>
      <c r="D306" s="256">
        <v>4560.29</v>
      </c>
      <c r="E306" s="245">
        <v>1065.3</v>
      </c>
      <c r="F306" s="245">
        <v>0</v>
      </c>
      <c r="G306" s="61">
        <v>0</v>
      </c>
      <c r="H306" s="284">
        <v>0</v>
      </c>
      <c r="I306" s="284">
        <v>0</v>
      </c>
      <c r="J306" s="284">
        <v>0</v>
      </c>
      <c r="K306" s="284">
        <v>0</v>
      </c>
      <c r="L306" s="268">
        <f t="shared" si="23"/>
        <v>5625.59</v>
      </c>
    </row>
    <row r="307" spans="1:12" ht="36" customHeight="1" x14ac:dyDescent="0.2">
      <c r="A307" s="258" t="s">
        <v>114</v>
      </c>
      <c r="B307" s="31" t="s">
        <v>82</v>
      </c>
      <c r="C307" s="222" t="s">
        <v>6</v>
      </c>
      <c r="D307" s="256">
        <v>1006.98</v>
      </c>
      <c r="E307" s="245">
        <v>0</v>
      </c>
      <c r="F307" s="245">
        <v>0</v>
      </c>
      <c r="G307" s="61">
        <v>0</v>
      </c>
      <c r="H307" s="284">
        <v>0</v>
      </c>
      <c r="I307" s="284">
        <v>0</v>
      </c>
      <c r="J307" s="284">
        <v>0</v>
      </c>
      <c r="K307" s="284">
        <v>0</v>
      </c>
      <c r="L307" s="268">
        <f t="shared" si="23"/>
        <v>1006.98</v>
      </c>
    </row>
    <row r="308" spans="1:12" ht="36.75" customHeight="1" thickBot="1" x14ac:dyDescent="0.25">
      <c r="A308" s="34" t="s">
        <v>243</v>
      </c>
      <c r="B308" s="35" t="s">
        <v>377</v>
      </c>
      <c r="C308" s="223" t="s">
        <v>6</v>
      </c>
      <c r="D308" s="257">
        <v>391.2</v>
      </c>
      <c r="E308" s="245">
        <v>486.9</v>
      </c>
      <c r="F308" s="245">
        <v>0</v>
      </c>
      <c r="G308" s="61">
        <v>334.3</v>
      </c>
      <c r="H308" s="284">
        <v>0</v>
      </c>
      <c r="I308" s="284">
        <v>206.4</v>
      </c>
      <c r="J308" s="284">
        <v>0</v>
      </c>
      <c r="K308" s="284">
        <v>0</v>
      </c>
      <c r="L308" s="268">
        <f t="shared" si="23"/>
        <v>1418.8</v>
      </c>
    </row>
    <row r="309" spans="1:12" ht="30" customHeight="1" thickTop="1" thickBot="1" x14ac:dyDescent="0.25">
      <c r="A309" s="536" t="s">
        <v>204</v>
      </c>
      <c r="B309" s="537"/>
      <c r="C309" s="101" t="s">
        <v>6</v>
      </c>
      <c r="D309" s="77">
        <f t="shared" ref="D309:I309" si="24">SUM(D227:D308)</f>
        <v>80339.309999999969</v>
      </c>
      <c r="E309" s="77">
        <f t="shared" si="24"/>
        <v>22323.410000000003</v>
      </c>
      <c r="F309" s="77">
        <f t="shared" si="24"/>
        <v>16654.400000000001</v>
      </c>
      <c r="G309" s="77">
        <f>SUM(G227:G308)</f>
        <v>24694.010000000006</v>
      </c>
      <c r="H309" s="77">
        <f t="shared" si="24"/>
        <v>12149.999999999998</v>
      </c>
      <c r="I309" s="77">
        <f t="shared" si="24"/>
        <v>12081.45</v>
      </c>
      <c r="J309" s="77">
        <f>SUM(J227:J308)</f>
        <v>19748.400000000001</v>
      </c>
      <c r="K309" s="77">
        <f>SUM(K227:K308)</f>
        <v>25863.79</v>
      </c>
      <c r="L309" s="78">
        <f>SUM(D309:K309)</f>
        <v>213854.77</v>
      </c>
    </row>
    <row r="310" spans="1:12" ht="30" customHeight="1" thickTop="1" thickBot="1" x14ac:dyDescent="0.25">
      <c r="A310" s="536" t="s">
        <v>205</v>
      </c>
      <c r="B310" s="537"/>
      <c r="C310" s="115" t="s">
        <v>6</v>
      </c>
      <c r="D310" s="119">
        <v>95</v>
      </c>
      <c r="E310" s="80">
        <f t="shared" ref="E310" si="25">COUNTIF(E227:E308,"&gt;0")</f>
        <v>36</v>
      </c>
      <c r="F310" s="80">
        <f t="shared" ref="F310:K310" si="26">COUNTIF(F227:F308,"&gt;0")</f>
        <v>30</v>
      </c>
      <c r="G310" s="80">
        <f t="shared" si="26"/>
        <v>36</v>
      </c>
      <c r="H310" s="80">
        <f t="shared" si="26"/>
        <v>27</v>
      </c>
      <c r="I310" s="80">
        <f t="shared" si="26"/>
        <v>26</v>
      </c>
      <c r="J310" s="80">
        <f t="shared" si="26"/>
        <v>33</v>
      </c>
      <c r="K310" s="80">
        <f t="shared" si="26"/>
        <v>30</v>
      </c>
      <c r="L310" s="81">
        <f>SUM(D310:K310)</f>
        <v>313</v>
      </c>
    </row>
    <row r="311" spans="1:12" ht="24.75" customHeight="1" thickTop="1" thickBot="1" x14ac:dyDescent="0.25">
      <c r="A311" s="567" t="s">
        <v>276</v>
      </c>
      <c r="B311" s="568"/>
      <c r="C311" s="568"/>
      <c r="D311" s="568"/>
      <c r="E311" s="568"/>
      <c r="F311" s="568"/>
      <c r="G311" s="568"/>
      <c r="H311" s="568"/>
      <c r="I311" s="568"/>
      <c r="J311" s="568"/>
      <c r="K311" s="568"/>
      <c r="L311" s="569"/>
    </row>
    <row r="312" spans="1:12" ht="36.75" customHeight="1" thickTop="1" thickBot="1" x14ac:dyDescent="0.25">
      <c r="A312" s="17" t="s">
        <v>31</v>
      </c>
      <c r="B312" s="600" t="s">
        <v>78</v>
      </c>
      <c r="C312" s="601"/>
      <c r="D312" s="12">
        <v>2019</v>
      </c>
      <c r="E312" s="12" t="s">
        <v>496</v>
      </c>
      <c r="F312" s="12" t="s">
        <v>497</v>
      </c>
      <c r="G312" s="12" t="s">
        <v>498</v>
      </c>
      <c r="H312" s="12" t="s">
        <v>499</v>
      </c>
      <c r="I312" s="12" t="s">
        <v>500</v>
      </c>
      <c r="J312" s="201" t="s">
        <v>501</v>
      </c>
      <c r="K312" s="339" t="s">
        <v>653</v>
      </c>
      <c r="L312" s="13" t="s">
        <v>4</v>
      </c>
    </row>
    <row r="313" spans="1:12" customFormat="1" ht="36.75" customHeight="1" thickTop="1" x14ac:dyDescent="0.25">
      <c r="A313" s="607" t="s">
        <v>567</v>
      </c>
      <c r="B313" s="312" t="s">
        <v>568</v>
      </c>
      <c r="C313" s="313" t="s">
        <v>6</v>
      </c>
      <c r="D313" s="314">
        <v>0</v>
      </c>
      <c r="E313" s="315">
        <v>0</v>
      </c>
      <c r="F313" s="315">
        <v>132.9</v>
      </c>
      <c r="G313" s="286">
        <v>0</v>
      </c>
      <c r="H313" s="316">
        <v>214.4</v>
      </c>
      <c r="I313" s="284">
        <v>0</v>
      </c>
      <c r="J313" s="284">
        <v>0</v>
      </c>
      <c r="K313" s="284">
        <v>213.2</v>
      </c>
      <c r="L313" s="317">
        <f>SUM(D313:K313)</f>
        <v>560.5</v>
      </c>
    </row>
    <row r="314" spans="1:12" s="283" customFormat="1" ht="36.75" customHeight="1" x14ac:dyDescent="0.25">
      <c r="A314" s="548"/>
      <c r="B314" s="302" t="s">
        <v>619</v>
      </c>
      <c r="C314" s="222" t="s">
        <v>6</v>
      </c>
      <c r="D314" s="244">
        <v>0</v>
      </c>
      <c r="E314" s="295">
        <v>0</v>
      </c>
      <c r="F314" s="295">
        <v>0</v>
      </c>
      <c r="G314" s="284">
        <v>0</v>
      </c>
      <c r="H314" s="284">
        <v>298.89999999999998</v>
      </c>
      <c r="I314" s="284">
        <v>0</v>
      </c>
      <c r="J314" s="284">
        <v>0</v>
      </c>
      <c r="K314" s="284">
        <v>0</v>
      </c>
      <c r="L314" s="263">
        <f t="shared" ref="L314:L318" si="27">SUM(D314:K314)</f>
        <v>298.89999999999998</v>
      </c>
    </row>
    <row r="315" spans="1:12" ht="36.75" customHeight="1" thickBot="1" x14ac:dyDescent="0.25">
      <c r="A315" s="539"/>
      <c r="B315" s="324" t="s">
        <v>566</v>
      </c>
      <c r="C315" s="228" t="s">
        <v>6</v>
      </c>
      <c r="D315" s="251">
        <v>0</v>
      </c>
      <c r="E315" s="252">
        <v>0</v>
      </c>
      <c r="F315" s="252">
        <v>141.9</v>
      </c>
      <c r="G315" s="298">
        <v>0</v>
      </c>
      <c r="H315" s="298">
        <v>0</v>
      </c>
      <c r="I315" s="284">
        <v>123.9</v>
      </c>
      <c r="J315" s="284">
        <v>132</v>
      </c>
      <c r="K315" s="284">
        <v>545.29999999999995</v>
      </c>
      <c r="L315" s="263">
        <f t="shared" si="27"/>
        <v>943.09999999999991</v>
      </c>
    </row>
    <row r="316" spans="1:12" ht="36.75" customHeight="1" x14ac:dyDescent="0.2">
      <c r="A316" s="538" t="s">
        <v>251</v>
      </c>
      <c r="B316" s="299" t="s">
        <v>599</v>
      </c>
      <c r="C316" s="227" t="s">
        <v>6</v>
      </c>
      <c r="D316" s="250">
        <v>0</v>
      </c>
      <c r="E316" s="253">
        <v>0</v>
      </c>
      <c r="F316" s="253">
        <v>0</v>
      </c>
      <c r="G316" s="260">
        <v>341.7</v>
      </c>
      <c r="H316" s="297">
        <v>245.3</v>
      </c>
      <c r="I316" s="297">
        <v>0</v>
      </c>
      <c r="J316" s="297">
        <v>0</v>
      </c>
      <c r="K316" s="297">
        <v>276.3</v>
      </c>
      <c r="L316" s="385">
        <f t="shared" si="27"/>
        <v>863.3</v>
      </c>
    </row>
    <row r="317" spans="1:12" ht="36.75" customHeight="1" thickBot="1" x14ac:dyDescent="0.25">
      <c r="A317" s="539"/>
      <c r="B317" s="300" t="s">
        <v>569</v>
      </c>
      <c r="C317" s="235" t="s">
        <v>6</v>
      </c>
      <c r="D317" s="239">
        <v>0</v>
      </c>
      <c r="E317" s="240">
        <v>0</v>
      </c>
      <c r="F317" s="240">
        <v>292.7</v>
      </c>
      <c r="G317" s="277">
        <v>242.4</v>
      </c>
      <c r="H317" s="277">
        <v>0</v>
      </c>
      <c r="I317" s="277">
        <v>168.1</v>
      </c>
      <c r="J317" s="277">
        <v>0</v>
      </c>
      <c r="K317" s="277">
        <v>0</v>
      </c>
      <c r="L317" s="264">
        <f t="shared" si="27"/>
        <v>703.2</v>
      </c>
    </row>
    <row r="318" spans="1:12" ht="36.75" customHeight="1" x14ac:dyDescent="0.2">
      <c r="A318" s="547" t="s">
        <v>34</v>
      </c>
      <c r="B318" s="301" t="s">
        <v>86</v>
      </c>
      <c r="C318" s="224" t="s">
        <v>6</v>
      </c>
      <c r="D318" s="242">
        <v>3606.48</v>
      </c>
      <c r="E318" s="243">
        <v>0</v>
      </c>
      <c r="F318" s="243">
        <v>0</v>
      </c>
      <c r="G318" s="266">
        <v>0</v>
      </c>
      <c r="H318" s="284">
        <v>0</v>
      </c>
      <c r="I318" s="284">
        <v>0</v>
      </c>
      <c r="J318" s="284">
        <v>0</v>
      </c>
      <c r="K318" s="284">
        <v>0</v>
      </c>
      <c r="L318" s="85">
        <f t="shared" si="27"/>
        <v>3606.48</v>
      </c>
    </row>
    <row r="319" spans="1:12" ht="36.75" customHeight="1" x14ac:dyDescent="0.2">
      <c r="A319" s="548"/>
      <c r="B319" s="301" t="s">
        <v>604</v>
      </c>
      <c r="C319" s="224" t="s">
        <v>6</v>
      </c>
      <c r="D319" s="270">
        <v>0</v>
      </c>
      <c r="E319" s="294">
        <v>0</v>
      </c>
      <c r="F319" s="294">
        <v>0</v>
      </c>
      <c r="G319" s="285">
        <v>0</v>
      </c>
      <c r="H319" s="284">
        <v>373.5</v>
      </c>
      <c r="I319" s="284">
        <v>485.9</v>
      </c>
      <c r="J319" s="284">
        <v>794.5</v>
      </c>
      <c r="K319" s="284">
        <v>336.5</v>
      </c>
      <c r="L319" s="268">
        <f t="shared" ref="L319:L367" si="28">SUM(D319:K319)</f>
        <v>1990.4</v>
      </c>
    </row>
    <row r="320" spans="1:12" ht="36.75" customHeight="1" x14ac:dyDescent="0.2">
      <c r="A320" s="548"/>
      <c r="B320" s="302" t="s">
        <v>87</v>
      </c>
      <c r="C320" s="222" t="s">
        <v>6</v>
      </c>
      <c r="D320" s="244">
        <v>530.34999999999991</v>
      </c>
      <c r="E320" s="245">
        <v>795.5</v>
      </c>
      <c r="F320" s="245">
        <v>0</v>
      </c>
      <c r="G320" s="61">
        <v>0</v>
      </c>
      <c r="H320" s="284">
        <v>0</v>
      </c>
      <c r="I320" s="284">
        <v>0</v>
      </c>
      <c r="J320" s="284">
        <v>0</v>
      </c>
      <c r="K320" s="284">
        <v>0</v>
      </c>
      <c r="L320" s="268">
        <f t="shared" si="28"/>
        <v>1325.85</v>
      </c>
    </row>
    <row r="321" spans="1:12" ht="36.75" customHeight="1" x14ac:dyDescent="0.2">
      <c r="A321" s="548"/>
      <c r="B321" s="302" t="s">
        <v>575</v>
      </c>
      <c r="C321" s="222" t="s">
        <v>6</v>
      </c>
      <c r="D321" s="246">
        <v>308.2</v>
      </c>
      <c r="E321" s="245">
        <v>0</v>
      </c>
      <c r="F321" s="245">
        <v>604.9</v>
      </c>
      <c r="G321" s="61">
        <v>337</v>
      </c>
      <c r="H321" s="284">
        <v>262</v>
      </c>
      <c r="I321" s="284">
        <v>0</v>
      </c>
      <c r="J321" s="284">
        <v>0</v>
      </c>
      <c r="K321" s="284">
        <v>0</v>
      </c>
      <c r="L321" s="268">
        <f t="shared" si="28"/>
        <v>1512.1</v>
      </c>
    </row>
    <row r="322" spans="1:12" ht="36.75" customHeight="1" x14ac:dyDescent="0.2">
      <c r="A322" s="548"/>
      <c r="B322" s="302" t="s">
        <v>131</v>
      </c>
      <c r="C322" s="222" t="s">
        <v>6</v>
      </c>
      <c r="D322" s="246">
        <v>255.2</v>
      </c>
      <c r="E322" s="245">
        <v>0</v>
      </c>
      <c r="F322" s="245">
        <v>0</v>
      </c>
      <c r="G322" s="61">
        <v>0</v>
      </c>
      <c r="H322" s="284">
        <v>0</v>
      </c>
      <c r="I322" s="284">
        <v>0</v>
      </c>
      <c r="J322" s="284">
        <v>0</v>
      </c>
      <c r="K322" s="284">
        <v>0</v>
      </c>
      <c r="L322" s="268">
        <f t="shared" si="28"/>
        <v>255.2</v>
      </c>
    </row>
    <row r="323" spans="1:12" ht="36.75" customHeight="1" x14ac:dyDescent="0.2">
      <c r="A323" s="548"/>
      <c r="B323" s="302" t="s">
        <v>384</v>
      </c>
      <c r="C323" s="222" t="s">
        <v>6</v>
      </c>
      <c r="D323" s="246">
        <v>736.8</v>
      </c>
      <c r="E323" s="245">
        <v>655.29999999999995</v>
      </c>
      <c r="F323" s="245">
        <v>0</v>
      </c>
      <c r="G323" s="61">
        <v>0</v>
      </c>
      <c r="H323" s="284">
        <v>531.5</v>
      </c>
      <c r="I323" s="284">
        <v>1014.3999999999999</v>
      </c>
      <c r="J323" s="284">
        <v>296.8</v>
      </c>
      <c r="K323" s="284">
        <v>976.90000000000009</v>
      </c>
      <c r="L323" s="268">
        <f t="shared" si="28"/>
        <v>4211.7000000000007</v>
      </c>
    </row>
    <row r="324" spans="1:12" ht="36.75" customHeight="1" x14ac:dyDescent="0.2">
      <c r="A324" s="548"/>
      <c r="B324" s="302" t="s">
        <v>385</v>
      </c>
      <c r="C324" s="222" t="s">
        <v>6</v>
      </c>
      <c r="D324" s="244">
        <v>250</v>
      </c>
      <c r="E324" s="245">
        <v>0</v>
      </c>
      <c r="F324" s="245">
        <v>0</v>
      </c>
      <c r="G324" s="61">
        <v>0</v>
      </c>
      <c r="H324" s="284">
        <v>0</v>
      </c>
      <c r="I324" s="284">
        <v>0</v>
      </c>
      <c r="J324" s="284">
        <v>0</v>
      </c>
      <c r="K324" s="284">
        <v>0</v>
      </c>
      <c r="L324" s="268">
        <f t="shared" si="28"/>
        <v>250</v>
      </c>
    </row>
    <row r="325" spans="1:12" ht="36.75" customHeight="1" x14ac:dyDescent="0.2">
      <c r="A325" s="548"/>
      <c r="B325" s="302" t="s">
        <v>649</v>
      </c>
      <c r="C325" s="222" t="s">
        <v>6</v>
      </c>
      <c r="D325" s="246">
        <v>0</v>
      </c>
      <c r="E325" s="247">
        <v>0</v>
      </c>
      <c r="F325" s="245">
        <v>301.60000000000002</v>
      </c>
      <c r="G325" s="61">
        <v>222.1</v>
      </c>
      <c r="H325" s="284">
        <v>490.8</v>
      </c>
      <c r="I325" s="284">
        <v>316.8</v>
      </c>
      <c r="J325" s="284">
        <v>0</v>
      </c>
      <c r="K325" s="284">
        <v>0</v>
      </c>
      <c r="L325" s="268">
        <f t="shared" si="28"/>
        <v>1331.3</v>
      </c>
    </row>
    <row r="326" spans="1:12" ht="36.75" customHeight="1" x14ac:dyDescent="0.2">
      <c r="A326" s="548"/>
      <c r="B326" s="302" t="s">
        <v>514</v>
      </c>
      <c r="C326" s="222" t="s">
        <v>6</v>
      </c>
      <c r="D326" s="246">
        <v>0</v>
      </c>
      <c r="E326" s="247">
        <v>383.8</v>
      </c>
      <c r="F326" s="245">
        <v>0</v>
      </c>
      <c r="G326" s="61">
        <v>1147.1999999999998</v>
      </c>
      <c r="H326" s="284">
        <v>806.5</v>
      </c>
      <c r="I326" s="284">
        <v>784.2</v>
      </c>
      <c r="J326" s="284">
        <v>292.3</v>
      </c>
      <c r="K326" s="284">
        <v>1205.82</v>
      </c>
      <c r="L326" s="268">
        <f t="shared" si="28"/>
        <v>4619.82</v>
      </c>
    </row>
    <row r="327" spans="1:12" ht="36.75" customHeight="1" x14ac:dyDescent="0.2">
      <c r="A327" s="548"/>
      <c r="B327" s="302" t="s">
        <v>608</v>
      </c>
      <c r="C327" s="222" t="s">
        <v>6</v>
      </c>
      <c r="D327" s="246">
        <v>0</v>
      </c>
      <c r="E327" s="247">
        <v>0</v>
      </c>
      <c r="F327" s="295">
        <v>0</v>
      </c>
      <c r="G327" s="284">
        <v>0</v>
      </c>
      <c r="H327" s="284">
        <v>229.1</v>
      </c>
      <c r="I327" s="284">
        <v>274.10000000000002</v>
      </c>
      <c r="J327" s="284">
        <v>352.1</v>
      </c>
      <c r="K327" s="284">
        <v>1066.6999999999998</v>
      </c>
      <c r="L327" s="268">
        <f t="shared" si="28"/>
        <v>1922</v>
      </c>
    </row>
    <row r="328" spans="1:12" ht="36.75" customHeight="1" x14ac:dyDescent="0.2">
      <c r="A328" s="548"/>
      <c r="B328" s="302" t="s">
        <v>523</v>
      </c>
      <c r="C328" s="222" t="s">
        <v>6</v>
      </c>
      <c r="D328" s="244">
        <v>0</v>
      </c>
      <c r="E328" s="245">
        <v>425.2</v>
      </c>
      <c r="F328" s="245">
        <v>166.1</v>
      </c>
      <c r="G328" s="61">
        <v>0</v>
      </c>
      <c r="H328" s="284">
        <v>0</v>
      </c>
      <c r="I328" s="284">
        <v>0</v>
      </c>
      <c r="J328" s="284">
        <v>0</v>
      </c>
      <c r="K328" s="284">
        <v>0</v>
      </c>
      <c r="L328" s="268">
        <f t="shared" si="28"/>
        <v>591.29999999999995</v>
      </c>
    </row>
    <row r="329" spans="1:12" ht="36.75" customHeight="1" x14ac:dyDescent="0.2">
      <c r="A329" s="548"/>
      <c r="B329" s="302" t="s">
        <v>517</v>
      </c>
      <c r="C329" s="222" t="s">
        <v>6</v>
      </c>
      <c r="D329" s="244">
        <v>0</v>
      </c>
      <c r="E329" s="245">
        <v>732.59999999999991</v>
      </c>
      <c r="F329" s="245">
        <v>629.90000000000009</v>
      </c>
      <c r="G329" s="61">
        <v>0</v>
      </c>
      <c r="H329" s="284">
        <v>0</v>
      </c>
      <c r="I329" s="284">
        <v>0</v>
      </c>
      <c r="J329" s="284">
        <v>0</v>
      </c>
      <c r="K329" s="284">
        <v>0</v>
      </c>
      <c r="L329" s="268">
        <f t="shared" si="28"/>
        <v>1362.5</v>
      </c>
    </row>
    <row r="330" spans="1:12" ht="36.75" customHeight="1" x14ac:dyDescent="0.2">
      <c r="A330" s="548"/>
      <c r="B330" s="302" t="s">
        <v>520</v>
      </c>
      <c r="C330" s="222" t="s">
        <v>6</v>
      </c>
      <c r="D330" s="246">
        <v>0</v>
      </c>
      <c r="E330" s="247">
        <v>164.6</v>
      </c>
      <c r="F330" s="245">
        <v>0</v>
      </c>
      <c r="G330" s="61">
        <v>0</v>
      </c>
      <c r="H330" s="284">
        <v>0</v>
      </c>
      <c r="I330" s="284">
        <v>0</v>
      </c>
      <c r="J330" s="284">
        <v>0</v>
      </c>
      <c r="K330" s="284">
        <v>0</v>
      </c>
      <c r="L330" s="268">
        <f t="shared" si="28"/>
        <v>164.6</v>
      </c>
    </row>
    <row r="331" spans="1:12" ht="60" x14ac:dyDescent="0.2">
      <c r="A331" s="548"/>
      <c r="B331" s="302" t="s">
        <v>650</v>
      </c>
      <c r="C331" s="222" t="s">
        <v>6</v>
      </c>
      <c r="D331" s="246">
        <v>0</v>
      </c>
      <c r="E331" s="247">
        <v>425</v>
      </c>
      <c r="F331" s="245">
        <v>0</v>
      </c>
      <c r="G331" s="61">
        <v>0</v>
      </c>
      <c r="H331" s="284">
        <v>0</v>
      </c>
      <c r="I331" s="284">
        <v>0</v>
      </c>
      <c r="J331" s="284">
        <v>0</v>
      </c>
      <c r="K331" s="284">
        <v>0</v>
      </c>
      <c r="L331" s="268">
        <f t="shared" si="28"/>
        <v>425</v>
      </c>
    </row>
    <row r="332" spans="1:12" ht="36.75" customHeight="1" x14ac:dyDescent="0.2">
      <c r="A332" s="548"/>
      <c r="B332" s="302" t="s">
        <v>576</v>
      </c>
      <c r="C332" s="222" t="s">
        <v>6</v>
      </c>
      <c r="D332" s="246">
        <v>0</v>
      </c>
      <c r="E332" s="247">
        <v>196.6</v>
      </c>
      <c r="F332" s="245">
        <v>0</v>
      </c>
      <c r="G332" s="61">
        <v>0</v>
      </c>
      <c r="H332" s="284">
        <v>312.8</v>
      </c>
      <c r="I332" s="284">
        <v>400</v>
      </c>
      <c r="J332" s="284">
        <v>523.29999999999995</v>
      </c>
      <c r="K332" s="284">
        <v>684.65</v>
      </c>
      <c r="L332" s="268">
        <f t="shared" si="28"/>
        <v>2117.35</v>
      </c>
    </row>
    <row r="333" spans="1:12" ht="36.75" customHeight="1" x14ac:dyDescent="0.2">
      <c r="A333" s="548"/>
      <c r="B333" s="303" t="s">
        <v>553</v>
      </c>
      <c r="C333" s="222" t="s">
        <v>6</v>
      </c>
      <c r="D333" s="246">
        <v>0</v>
      </c>
      <c r="E333" s="247">
        <v>0</v>
      </c>
      <c r="F333" s="245">
        <v>507.4</v>
      </c>
      <c r="G333" s="61">
        <v>1645.1</v>
      </c>
      <c r="H333" s="284">
        <v>1136.2</v>
      </c>
      <c r="I333" s="284">
        <v>837.2</v>
      </c>
      <c r="J333" s="284">
        <v>714</v>
      </c>
      <c r="K333" s="284">
        <v>2119.2199999999998</v>
      </c>
      <c r="L333" s="268">
        <f t="shared" si="28"/>
        <v>6959.119999999999</v>
      </c>
    </row>
    <row r="334" spans="1:12" ht="50.25" customHeight="1" x14ac:dyDescent="0.2">
      <c r="A334" s="548"/>
      <c r="B334" s="303" t="s">
        <v>677</v>
      </c>
      <c r="C334" s="222" t="s">
        <v>6</v>
      </c>
      <c r="D334" s="246">
        <v>0</v>
      </c>
      <c r="E334" s="247">
        <v>0</v>
      </c>
      <c r="F334" s="247">
        <v>0</v>
      </c>
      <c r="G334" s="61">
        <v>295.23</v>
      </c>
      <c r="H334" s="284">
        <v>170.6</v>
      </c>
      <c r="I334" s="284">
        <v>0</v>
      </c>
      <c r="J334" s="284">
        <v>0</v>
      </c>
      <c r="K334" s="284">
        <v>339.7</v>
      </c>
      <c r="L334" s="268">
        <f t="shared" si="28"/>
        <v>805.53</v>
      </c>
    </row>
    <row r="335" spans="1:12" ht="30" customHeight="1" x14ac:dyDescent="0.2">
      <c r="A335" s="548"/>
      <c r="B335" s="303" t="s">
        <v>597</v>
      </c>
      <c r="C335" s="222" t="s">
        <v>6</v>
      </c>
      <c r="D335" s="246">
        <v>0</v>
      </c>
      <c r="E335" s="247">
        <v>0</v>
      </c>
      <c r="F335" s="247">
        <v>0</v>
      </c>
      <c r="G335" s="61">
        <v>230.4</v>
      </c>
      <c r="H335" s="284">
        <v>156.19999999999999</v>
      </c>
      <c r="I335" s="284">
        <v>0</v>
      </c>
      <c r="J335" s="284">
        <v>0</v>
      </c>
      <c r="K335" s="284">
        <v>0</v>
      </c>
      <c r="L335" s="268">
        <f t="shared" si="28"/>
        <v>386.6</v>
      </c>
    </row>
    <row r="336" spans="1:12" ht="30.75" customHeight="1" x14ac:dyDescent="0.2">
      <c r="A336" s="548"/>
      <c r="B336" s="303" t="s">
        <v>596</v>
      </c>
      <c r="C336" s="222" t="s">
        <v>6</v>
      </c>
      <c r="D336" s="246">
        <v>0</v>
      </c>
      <c r="E336" s="247">
        <v>0</v>
      </c>
      <c r="F336" s="247">
        <v>0</v>
      </c>
      <c r="G336" s="61">
        <v>210.5</v>
      </c>
      <c r="H336" s="284">
        <v>0</v>
      </c>
      <c r="I336" s="284">
        <v>0</v>
      </c>
      <c r="J336" s="284">
        <v>0</v>
      </c>
      <c r="K336" s="284">
        <v>176.8</v>
      </c>
      <c r="L336" s="268">
        <f t="shared" si="28"/>
        <v>387.3</v>
      </c>
    </row>
    <row r="337" spans="1:12" ht="30.75" customHeight="1" x14ac:dyDescent="0.2">
      <c r="A337" s="548"/>
      <c r="B337" s="303" t="s">
        <v>658</v>
      </c>
      <c r="C337" s="222" t="s">
        <v>6</v>
      </c>
      <c r="D337" s="246">
        <v>0</v>
      </c>
      <c r="E337" s="246">
        <v>0</v>
      </c>
      <c r="F337" s="246">
        <v>0</v>
      </c>
      <c r="G337" s="246">
        <v>0</v>
      </c>
      <c r="H337" s="246">
        <v>0</v>
      </c>
      <c r="I337" s="246">
        <v>0</v>
      </c>
      <c r="J337" s="246">
        <v>0</v>
      </c>
      <c r="K337" s="284">
        <v>556.62</v>
      </c>
      <c r="L337" s="268">
        <f t="shared" si="28"/>
        <v>556.62</v>
      </c>
    </row>
    <row r="338" spans="1:12" ht="30.75" customHeight="1" x14ac:dyDescent="0.2">
      <c r="A338" s="548"/>
      <c r="B338" s="303" t="s">
        <v>616</v>
      </c>
      <c r="C338" s="222" t="s">
        <v>6</v>
      </c>
      <c r="D338" s="246">
        <v>0</v>
      </c>
      <c r="E338" s="247">
        <v>0</v>
      </c>
      <c r="F338" s="247">
        <v>0</v>
      </c>
      <c r="G338" s="286">
        <v>0</v>
      </c>
      <c r="H338" s="286">
        <v>761.8</v>
      </c>
      <c r="I338" s="284">
        <v>275.7</v>
      </c>
      <c r="J338" s="284">
        <v>760</v>
      </c>
      <c r="K338" s="284">
        <v>1149.8000000000002</v>
      </c>
      <c r="L338" s="268">
        <f t="shared" si="28"/>
        <v>2947.3</v>
      </c>
    </row>
    <row r="339" spans="1:12" ht="36.75" customHeight="1" thickBot="1" x14ac:dyDescent="0.25">
      <c r="A339" s="539"/>
      <c r="B339" s="304" t="s">
        <v>88</v>
      </c>
      <c r="C339" s="225" t="s">
        <v>6</v>
      </c>
      <c r="D339" s="248">
        <v>1702.81</v>
      </c>
      <c r="E339" s="249">
        <v>0</v>
      </c>
      <c r="F339" s="249">
        <v>0</v>
      </c>
      <c r="G339" s="249">
        <v>181.1</v>
      </c>
      <c r="H339" s="296">
        <v>423.20000000000005</v>
      </c>
      <c r="I339" s="296">
        <v>247.9</v>
      </c>
      <c r="J339" s="296">
        <v>1783.1000000000001</v>
      </c>
      <c r="K339" s="296">
        <v>1977.3200000000002</v>
      </c>
      <c r="L339" s="311">
        <f t="shared" si="28"/>
        <v>6315.43</v>
      </c>
    </row>
    <row r="340" spans="1:12" ht="36.75" customHeight="1" thickBot="1" x14ac:dyDescent="0.25">
      <c r="A340" s="387" t="s">
        <v>554</v>
      </c>
      <c r="B340" s="388" t="s">
        <v>555</v>
      </c>
      <c r="C340" s="226" t="s">
        <v>6</v>
      </c>
      <c r="D340" s="352">
        <v>0</v>
      </c>
      <c r="E340" s="241">
        <v>0</v>
      </c>
      <c r="F340" s="241">
        <v>295.10000000000002</v>
      </c>
      <c r="G340" s="241">
        <v>0</v>
      </c>
      <c r="H340" s="241">
        <v>0</v>
      </c>
      <c r="I340" s="241">
        <v>0</v>
      </c>
      <c r="J340" s="241">
        <v>0</v>
      </c>
      <c r="K340" s="241">
        <v>0</v>
      </c>
      <c r="L340" s="265">
        <f t="shared" si="28"/>
        <v>295.10000000000002</v>
      </c>
    </row>
    <row r="341" spans="1:12" ht="36.75" customHeight="1" thickBot="1" x14ac:dyDescent="0.25">
      <c r="A341" s="387" t="s">
        <v>605</v>
      </c>
      <c r="B341" s="388" t="s">
        <v>606</v>
      </c>
      <c r="C341" s="226" t="s">
        <v>6</v>
      </c>
      <c r="D341" s="352">
        <v>0</v>
      </c>
      <c r="E341" s="241">
        <v>0</v>
      </c>
      <c r="F341" s="241">
        <v>0</v>
      </c>
      <c r="G341" s="241">
        <v>0</v>
      </c>
      <c r="H341" s="241">
        <v>210.9</v>
      </c>
      <c r="I341" s="241">
        <v>0</v>
      </c>
      <c r="J341" s="241">
        <v>0</v>
      </c>
      <c r="K341" s="241">
        <v>0</v>
      </c>
      <c r="L341" s="265">
        <f t="shared" si="28"/>
        <v>210.9</v>
      </c>
    </row>
    <row r="342" spans="1:12" ht="30" customHeight="1" thickBot="1" x14ac:dyDescent="0.25">
      <c r="A342" s="163" t="s">
        <v>66</v>
      </c>
      <c r="B342" s="305" t="s">
        <v>130</v>
      </c>
      <c r="C342" s="226" t="s">
        <v>6</v>
      </c>
      <c r="D342" s="239">
        <v>593.78</v>
      </c>
      <c r="E342" s="241">
        <v>329.6</v>
      </c>
      <c r="F342" s="249">
        <v>0</v>
      </c>
      <c r="G342" s="249">
        <v>0</v>
      </c>
      <c r="H342" s="296">
        <v>0</v>
      </c>
      <c r="I342" s="296">
        <v>0</v>
      </c>
      <c r="J342" s="296">
        <v>0</v>
      </c>
      <c r="K342" s="296">
        <v>0</v>
      </c>
      <c r="L342" s="265">
        <f t="shared" si="28"/>
        <v>923.38</v>
      </c>
    </row>
    <row r="343" spans="1:12" ht="35.25" customHeight="1" x14ac:dyDescent="0.2">
      <c r="A343" s="547" t="s">
        <v>68</v>
      </c>
      <c r="B343" s="306" t="s">
        <v>89</v>
      </c>
      <c r="C343" s="227" t="s">
        <v>6</v>
      </c>
      <c r="D343" s="250">
        <v>980.80000000000007</v>
      </c>
      <c r="E343" s="243">
        <v>0</v>
      </c>
      <c r="F343" s="245">
        <v>0</v>
      </c>
      <c r="G343" s="61">
        <v>0</v>
      </c>
      <c r="H343" s="284">
        <v>0</v>
      </c>
      <c r="I343" s="284">
        <v>0</v>
      </c>
      <c r="J343" s="284">
        <v>0</v>
      </c>
      <c r="K343" s="284">
        <v>0</v>
      </c>
      <c r="L343" s="268">
        <f t="shared" si="28"/>
        <v>980.80000000000007</v>
      </c>
    </row>
    <row r="344" spans="1:12" ht="30.75" customHeight="1" thickBot="1" x14ac:dyDescent="0.25">
      <c r="A344" s="539"/>
      <c r="B344" s="307" t="s">
        <v>509</v>
      </c>
      <c r="C344" s="228" t="s">
        <v>6</v>
      </c>
      <c r="D344" s="251">
        <v>0</v>
      </c>
      <c r="E344" s="252">
        <v>296.39999999999998</v>
      </c>
      <c r="F344" s="247">
        <v>327.10000000000002</v>
      </c>
      <c r="G344" s="134">
        <v>0</v>
      </c>
      <c r="H344" s="286">
        <v>0</v>
      </c>
      <c r="I344" s="286">
        <v>0</v>
      </c>
      <c r="J344" s="286">
        <v>0</v>
      </c>
      <c r="K344" s="286">
        <v>0</v>
      </c>
      <c r="L344" s="311">
        <f t="shared" si="28"/>
        <v>623.5</v>
      </c>
    </row>
    <row r="345" spans="1:12" ht="30.75" customHeight="1" thickBot="1" x14ac:dyDescent="0.25">
      <c r="A345" s="547" t="s">
        <v>90</v>
      </c>
      <c r="B345" s="306" t="s">
        <v>92</v>
      </c>
      <c r="C345" s="227" t="s">
        <v>6</v>
      </c>
      <c r="D345" s="250">
        <v>3339</v>
      </c>
      <c r="E345" s="253">
        <v>0</v>
      </c>
      <c r="F345" s="253">
        <v>0</v>
      </c>
      <c r="G345" s="260">
        <v>0</v>
      </c>
      <c r="H345" s="297">
        <v>0</v>
      </c>
      <c r="I345" s="297">
        <v>0</v>
      </c>
      <c r="J345" s="297">
        <v>0</v>
      </c>
      <c r="K345" s="297">
        <v>0</v>
      </c>
      <c r="L345" s="267">
        <f t="shared" si="28"/>
        <v>3339</v>
      </c>
    </row>
    <row r="346" spans="1:12" ht="30.75" customHeight="1" x14ac:dyDescent="0.2">
      <c r="A346" s="548"/>
      <c r="B346" s="323" t="s">
        <v>607</v>
      </c>
      <c r="C346" s="227" t="s">
        <v>6</v>
      </c>
      <c r="D346" s="270">
        <v>0</v>
      </c>
      <c r="E346" s="294">
        <v>0</v>
      </c>
      <c r="F346" s="294">
        <v>0</v>
      </c>
      <c r="G346" s="285">
        <v>0</v>
      </c>
      <c r="H346" s="285">
        <v>225.8</v>
      </c>
      <c r="I346" s="285">
        <v>0</v>
      </c>
      <c r="J346" s="284">
        <v>0</v>
      </c>
      <c r="K346" s="284">
        <v>79</v>
      </c>
      <c r="L346" s="268">
        <f t="shared" si="28"/>
        <v>304.8</v>
      </c>
    </row>
    <row r="347" spans="1:12" ht="30.75" customHeight="1" x14ac:dyDescent="0.2">
      <c r="A347" s="548"/>
      <c r="B347" s="308" t="s">
        <v>577</v>
      </c>
      <c r="C347" s="222" t="s">
        <v>6</v>
      </c>
      <c r="D347" s="244">
        <v>0</v>
      </c>
      <c r="E347" s="245">
        <v>0</v>
      </c>
      <c r="F347" s="245">
        <v>0</v>
      </c>
      <c r="G347" s="61">
        <v>824.3</v>
      </c>
      <c r="H347" s="285">
        <v>651.29999999999995</v>
      </c>
      <c r="I347" s="285">
        <v>330.4</v>
      </c>
      <c r="J347" s="284">
        <v>441.3</v>
      </c>
      <c r="K347" s="284">
        <v>997.34999999999991</v>
      </c>
      <c r="L347" s="268">
        <f t="shared" si="28"/>
        <v>3244.65</v>
      </c>
    </row>
    <row r="348" spans="1:12" ht="30.75" customHeight="1" x14ac:dyDescent="0.2">
      <c r="A348" s="548"/>
      <c r="B348" s="326" t="s">
        <v>588</v>
      </c>
      <c r="C348" s="222" t="s">
        <v>6</v>
      </c>
      <c r="D348" s="327">
        <v>0</v>
      </c>
      <c r="E348" s="295">
        <v>0</v>
      </c>
      <c r="F348" s="295">
        <v>0</v>
      </c>
      <c r="G348" s="284">
        <v>834.7</v>
      </c>
      <c r="H348" s="284">
        <v>460</v>
      </c>
      <c r="I348" s="284">
        <v>458.1</v>
      </c>
      <c r="J348" s="284">
        <v>0</v>
      </c>
      <c r="K348" s="284">
        <v>0</v>
      </c>
      <c r="L348" s="268">
        <f t="shared" si="28"/>
        <v>1752.8000000000002</v>
      </c>
    </row>
    <row r="349" spans="1:12" ht="30.75" customHeight="1" x14ac:dyDescent="0.2">
      <c r="A349" s="548"/>
      <c r="B349" s="326" t="s">
        <v>513</v>
      </c>
      <c r="C349" s="222" t="s">
        <v>6</v>
      </c>
      <c r="D349" s="327">
        <v>0</v>
      </c>
      <c r="E349" s="327">
        <v>0</v>
      </c>
      <c r="F349" s="327">
        <v>0</v>
      </c>
      <c r="G349" s="327">
        <v>0</v>
      </c>
      <c r="H349" s="327">
        <v>0</v>
      </c>
      <c r="I349" s="284">
        <v>305.39999999999998</v>
      </c>
      <c r="J349" s="284">
        <v>129.30000000000001</v>
      </c>
      <c r="K349" s="284">
        <v>480.1</v>
      </c>
      <c r="L349" s="268">
        <f t="shared" si="28"/>
        <v>914.8</v>
      </c>
    </row>
    <row r="350" spans="1:12" ht="30.75" customHeight="1" thickBot="1" x14ac:dyDescent="0.25">
      <c r="A350" s="539"/>
      <c r="B350" s="328" t="s">
        <v>511</v>
      </c>
      <c r="C350" s="229" t="s">
        <v>6</v>
      </c>
      <c r="D350" s="246">
        <v>0</v>
      </c>
      <c r="E350" s="247">
        <v>212.3</v>
      </c>
      <c r="F350" s="247">
        <v>356.7</v>
      </c>
      <c r="G350" s="286">
        <v>0</v>
      </c>
      <c r="H350" s="286">
        <v>0</v>
      </c>
      <c r="I350" s="286">
        <v>0</v>
      </c>
      <c r="J350" s="286">
        <v>0</v>
      </c>
      <c r="K350" s="286">
        <v>0</v>
      </c>
      <c r="L350" s="264">
        <f t="shared" si="28"/>
        <v>569</v>
      </c>
    </row>
    <row r="351" spans="1:12" ht="30.75" customHeight="1" thickBot="1" x14ac:dyDescent="0.25">
      <c r="A351" s="259" t="s">
        <v>659</v>
      </c>
      <c r="B351" s="309" t="s">
        <v>676</v>
      </c>
      <c r="C351" s="226" t="s">
        <v>6</v>
      </c>
      <c r="D351" s="352">
        <v>0</v>
      </c>
      <c r="E351" s="352">
        <v>0</v>
      </c>
      <c r="F351" s="352">
        <v>0</v>
      </c>
      <c r="G351" s="352">
        <v>0</v>
      </c>
      <c r="H351" s="352">
        <v>0</v>
      </c>
      <c r="I351" s="352">
        <v>0</v>
      </c>
      <c r="J351" s="352">
        <v>0</v>
      </c>
      <c r="K351" s="353">
        <v>240.8</v>
      </c>
      <c r="L351" s="318">
        <f t="shared" si="28"/>
        <v>240.8</v>
      </c>
    </row>
    <row r="352" spans="1:12" ht="30.75" customHeight="1" thickBot="1" x14ac:dyDescent="0.25">
      <c r="A352" s="358" t="s">
        <v>613</v>
      </c>
      <c r="B352" s="324" t="s">
        <v>614</v>
      </c>
      <c r="C352" s="228" t="s">
        <v>6</v>
      </c>
      <c r="D352" s="251">
        <v>0</v>
      </c>
      <c r="E352" s="251">
        <v>0</v>
      </c>
      <c r="F352" s="251">
        <v>0</v>
      </c>
      <c r="G352" s="251">
        <v>0</v>
      </c>
      <c r="H352" s="285">
        <v>234.1</v>
      </c>
      <c r="I352" s="285">
        <v>0</v>
      </c>
      <c r="J352" s="285">
        <v>0</v>
      </c>
      <c r="K352" s="285">
        <v>0</v>
      </c>
      <c r="L352" s="318">
        <f t="shared" si="28"/>
        <v>234.1</v>
      </c>
    </row>
    <row r="353" spans="1:12" ht="30.75" customHeight="1" thickBot="1" x14ac:dyDescent="0.25">
      <c r="A353" s="259" t="s">
        <v>578</v>
      </c>
      <c r="B353" s="309" t="s">
        <v>579</v>
      </c>
      <c r="C353" s="226" t="s">
        <v>6</v>
      </c>
      <c r="D353" s="278">
        <v>0</v>
      </c>
      <c r="E353" s="279">
        <v>0</v>
      </c>
      <c r="F353" s="279">
        <v>0</v>
      </c>
      <c r="G353" s="280">
        <v>310.89999999999998</v>
      </c>
      <c r="H353" s="280">
        <v>0</v>
      </c>
      <c r="I353" s="280">
        <v>0</v>
      </c>
      <c r="J353" s="280">
        <v>0</v>
      </c>
      <c r="K353" s="351">
        <v>0</v>
      </c>
      <c r="L353" s="265">
        <f t="shared" si="28"/>
        <v>310.89999999999998</v>
      </c>
    </row>
    <row r="354" spans="1:12" ht="30.75" customHeight="1" thickBot="1" x14ac:dyDescent="0.25">
      <c r="A354" s="259" t="s">
        <v>656</v>
      </c>
      <c r="B354" s="361" t="s">
        <v>657</v>
      </c>
      <c r="C354" s="226" t="s">
        <v>6</v>
      </c>
      <c r="D354" s="278">
        <v>0</v>
      </c>
      <c r="E354" s="278">
        <v>0</v>
      </c>
      <c r="F354" s="278">
        <v>0</v>
      </c>
      <c r="G354" s="278">
        <v>0</v>
      </c>
      <c r="H354" s="278">
        <v>0</v>
      </c>
      <c r="I354" s="278">
        <v>0</v>
      </c>
      <c r="J354" s="278">
        <v>0</v>
      </c>
      <c r="K354" s="354">
        <v>455.02</v>
      </c>
      <c r="L354" s="265">
        <f t="shared" si="28"/>
        <v>455.02</v>
      </c>
    </row>
    <row r="355" spans="1:12" ht="30" customHeight="1" x14ac:dyDescent="0.2">
      <c r="A355" s="598" t="s">
        <v>35</v>
      </c>
      <c r="B355" s="310" t="s">
        <v>466</v>
      </c>
      <c r="C355" s="224" t="s">
        <v>6</v>
      </c>
      <c r="D355" s="281">
        <v>1903.8500000000001</v>
      </c>
      <c r="E355" s="274">
        <v>218.3</v>
      </c>
      <c r="F355" s="274">
        <v>172.8</v>
      </c>
      <c r="G355" s="276">
        <v>311.60000000000002</v>
      </c>
      <c r="H355" s="297">
        <v>0</v>
      </c>
      <c r="I355" s="297">
        <v>376.1</v>
      </c>
      <c r="J355" s="297">
        <v>677.45</v>
      </c>
      <c r="K355" s="285">
        <v>991.02</v>
      </c>
      <c r="L355" s="268">
        <f t="shared" si="28"/>
        <v>4651.1200000000008</v>
      </c>
    </row>
    <row r="356" spans="1:12" ht="32.25" customHeight="1" x14ac:dyDescent="0.2">
      <c r="A356" s="548"/>
      <c r="B356" s="302" t="s">
        <v>402</v>
      </c>
      <c r="C356" s="224" t="s">
        <v>6</v>
      </c>
      <c r="D356" s="275">
        <v>273.8</v>
      </c>
      <c r="E356" s="272">
        <v>234.1</v>
      </c>
      <c r="F356" s="272">
        <v>685.3</v>
      </c>
      <c r="G356" s="261">
        <v>372</v>
      </c>
      <c r="H356" s="284">
        <v>930.1</v>
      </c>
      <c r="I356" s="284">
        <v>403.6</v>
      </c>
      <c r="J356" s="284">
        <v>1005.1</v>
      </c>
      <c r="K356" s="284">
        <v>1487.02</v>
      </c>
      <c r="L356" s="268">
        <f t="shared" si="28"/>
        <v>5391.0199999999995</v>
      </c>
    </row>
    <row r="357" spans="1:12" ht="32.25" customHeight="1" x14ac:dyDescent="0.2">
      <c r="A357" s="548"/>
      <c r="B357" s="302" t="s">
        <v>598</v>
      </c>
      <c r="C357" s="224" t="s">
        <v>6</v>
      </c>
      <c r="D357" s="275">
        <v>0</v>
      </c>
      <c r="E357" s="272">
        <v>0</v>
      </c>
      <c r="F357" s="272">
        <v>0</v>
      </c>
      <c r="G357" s="261">
        <v>176.8</v>
      </c>
      <c r="H357" s="284">
        <v>0</v>
      </c>
      <c r="I357" s="284">
        <v>188.1</v>
      </c>
      <c r="J357" s="284">
        <v>0</v>
      </c>
      <c r="K357" s="284">
        <v>0</v>
      </c>
      <c r="L357" s="268">
        <f t="shared" si="28"/>
        <v>364.9</v>
      </c>
    </row>
    <row r="358" spans="1:12" ht="48.75" customHeight="1" thickBot="1" x14ac:dyDescent="0.25">
      <c r="A358" s="599"/>
      <c r="B358" s="302" t="s">
        <v>212</v>
      </c>
      <c r="C358" s="229" t="s">
        <v>6</v>
      </c>
      <c r="D358" s="282">
        <v>3028.4</v>
      </c>
      <c r="E358" s="273">
        <v>210.4</v>
      </c>
      <c r="F358" s="273">
        <v>183.5</v>
      </c>
      <c r="G358" s="277">
        <v>317.2</v>
      </c>
      <c r="H358" s="277">
        <v>0</v>
      </c>
      <c r="I358" s="277">
        <v>356.20000000000005</v>
      </c>
      <c r="J358" s="277">
        <v>681.8</v>
      </c>
      <c r="K358" s="277">
        <v>1019.8199999999999</v>
      </c>
      <c r="L358" s="264">
        <f t="shared" si="28"/>
        <v>5797.32</v>
      </c>
    </row>
    <row r="359" spans="1:12" s="5" customFormat="1" ht="35.1" customHeight="1" x14ac:dyDescent="0.25">
      <c r="A359" s="547" t="s">
        <v>36</v>
      </c>
      <c r="B359" s="306" t="s">
        <v>300</v>
      </c>
      <c r="C359" s="227" t="s">
        <v>6</v>
      </c>
      <c r="D359" s="270">
        <v>2066.2999999999997</v>
      </c>
      <c r="E359" s="243">
        <v>889.8</v>
      </c>
      <c r="F359" s="271">
        <v>199.9</v>
      </c>
      <c r="G359" s="266">
        <v>564.5</v>
      </c>
      <c r="H359" s="284">
        <v>0</v>
      </c>
      <c r="I359" s="284">
        <v>0</v>
      </c>
      <c r="J359" s="284">
        <v>0</v>
      </c>
      <c r="K359" s="284">
        <v>0</v>
      </c>
      <c r="L359" s="268">
        <f t="shared" si="28"/>
        <v>3720.4999999999995</v>
      </c>
    </row>
    <row r="360" spans="1:12" s="5" customFormat="1" ht="35.1" customHeight="1" x14ac:dyDescent="0.25">
      <c r="A360" s="548"/>
      <c r="B360" s="236" t="s">
        <v>393</v>
      </c>
      <c r="C360" s="222" t="s">
        <v>6</v>
      </c>
      <c r="D360" s="242">
        <v>2549.6999999999998</v>
      </c>
      <c r="E360" s="245">
        <v>1594.9</v>
      </c>
      <c r="F360" s="245">
        <v>252.8</v>
      </c>
      <c r="G360" s="61">
        <v>744.3</v>
      </c>
      <c r="H360" s="284">
        <v>0</v>
      </c>
      <c r="I360" s="284">
        <v>0</v>
      </c>
      <c r="J360" s="284">
        <v>0</v>
      </c>
      <c r="K360" s="284">
        <v>0</v>
      </c>
      <c r="L360" s="268">
        <f t="shared" si="28"/>
        <v>5141.7000000000007</v>
      </c>
    </row>
    <row r="361" spans="1:12" s="5" customFormat="1" ht="35.1" customHeight="1" x14ac:dyDescent="0.25">
      <c r="A361" s="548"/>
      <c r="B361" s="164" t="s">
        <v>461</v>
      </c>
      <c r="C361" s="224" t="s">
        <v>6</v>
      </c>
      <c r="D361" s="242">
        <v>748.5</v>
      </c>
      <c r="E361" s="245">
        <v>449.29999999999995</v>
      </c>
      <c r="F361" s="245">
        <v>238.7</v>
      </c>
      <c r="G361" s="61">
        <v>0</v>
      </c>
      <c r="H361" s="284">
        <v>0</v>
      </c>
      <c r="I361" s="284">
        <v>0</v>
      </c>
      <c r="J361" s="284">
        <v>0</v>
      </c>
      <c r="K361" s="284">
        <v>0</v>
      </c>
      <c r="L361" s="268">
        <f>SUM(D361:K361)</f>
        <v>1436.5</v>
      </c>
    </row>
    <row r="362" spans="1:12" s="5" customFormat="1" ht="35.1" customHeight="1" x14ac:dyDescent="0.25">
      <c r="A362" s="548"/>
      <c r="B362" s="30" t="s">
        <v>400</v>
      </c>
      <c r="C362" s="222" t="s">
        <v>6</v>
      </c>
      <c r="D362" s="244">
        <v>501.6</v>
      </c>
      <c r="E362" s="245">
        <v>0</v>
      </c>
      <c r="F362" s="245">
        <v>0</v>
      </c>
      <c r="G362" s="61">
        <v>0</v>
      </c>
      <c r="H362" s="284">
        <v>0</v>
      </c>
      <c r="I362" s="284">
        <v>0</v>
      </c>
      <c r="J362" s="284">
        <v>0</v>
      </c>
      <c r="K362" s="284">
        <v>0</v>
      </c>
      <c r="L362" s="268">
        <f t="shared" si="28"/>
        <v>501.6</v>
      </c>
    </row>
    <row r="363" spans="1:12" s="5" customFormat="1" ht="35.1" customHeight="1" x14ac:dyDescent="0.25">
      <c r="A363" s="548"/>
      <c r="B363" s="30" t="s">
        <v>391</v>
      </c>
      <c r="C363" s="224" t="s">
        <v>6</v>
      </c>
      <c r="D363" s="244">
        <v>975.4</v>
      </c>
      <c r="E363" s="245">
        <v>1561.3999999999999</v>
      </c>
      <c r="F363" s="245">
        <v>225.9</v>
      </c>
      <c r="G363" s="61">
        <v>681.1</v>
      </c>
      <c r="H363" s="284">
        <v>930.40000000000009</v>
      </c>
      <c r="I363" s="284">
        <v>279</v>
      </c>
      <c r="J363" s="284">
        <v>363</v>
      </c>
      <c r="K363" s="284">
        <v>415.1</v>
      </c>
      <c r="L363" s="268">
        <f t="shared" si="28"/>
        <v>5431.3</v>
      </c>
    </row>
    <row r="364" spans="1:12" s="5" customFormat="1" ht="35.1" customHeight="1" x14ac:dyDescent="0.25">
      <c r="A364" s="548"/>
      <c r="B364" s="31" t="s">
        <v>504</v>
      </c>
      <c r="C364" s="224" t="s">
        <v>6</v>
      </c>
      <c r="D364" s="246">
        <v>0</v>
      </c>
      <c r="E364" s="245">
        <v>255.5</v>
      </c>
      <c r="F364" s="245">
        <v>0</v>
      </c>
      <c r="G364" s="61">
        <v>0</v>
      </c>
      <c r="H364" s="284">
        <v>0</v>
      </c>
      <c r="I364" s="284">
        <v>0</v>
      </c>
      <c r="J364" s="284">
        <v>0</v>
      </c>
      <c r="K364" s="284">
        <v>0</v>
      </c>
      <c r="L364" s="268">
        <f t="shared" si="28"/>
        <v>255.5</v>
      </c>
    </row>
    <row r="365" spans="1:12" s="5" customFormat="1" ht="35.1" customHeight="1" x14ac:dyDescent="0.25">
      <c r="A365" s="548"/>
      <c r="B365" s="31" t="s">
        <v>552</v>
      </c>
      <c r="C365" s="224" t="s">
        <v>6</v>
      </c>
      <c r="D365" s="246">
        <v>0</v>
      </c>
      <c r="E365" s="245">
        <v>0</v>
      </c>
      <c r="F365" s="245">
        <v>655.29999999999995</v>
      </c>
      <c r="G365" s="61">
        <v>422.4</v>
      </c>
      <c r="H365" s="284">
        <v>0</v>
      </c>
      <c r="I365" s="284">
        <v>0</v>
      </c>
      <c r="J365" s="284">
        <v>0</v>
      </c>
      <c r="K365" s="284">
        <v>0</v>
      </c>
      <c r="L365" s="268">
        <f t="shared" si="28"/>
        <v>1077.6999999999998</v>
      </c>
    </row>
    <row r="366" spans="1:12" s="5" customFormat="1" ht="35.1" customHeight="1" x14ac:dyDescent="0.25">
      <c r="A366" s="548"/>
      <c r="B366" s="328" t="s">
        <v>632</v>
      </c>
      <c r="C366" s="224" t="s">
        <v>6</v>
      </c>
      <c r="D366" s="246">
        <v>0</v>
      </c>
      <c r="E366" s="246">
        <v>0</v>
      </c>
      <c r="F366" s="246">
        <v>0</v>
      </c>
      <c r="G366" s="246">
        <v>0</v>
      </c>
      <c r="H366" s="246">
        <v>0</v>
      </c>
      <c r="I366" s="284">
        <v>249.4</v>
      </c>
      <c r="J366" s="284">
        <v>1023.5</v>
      </c>
      <c r="K366" s="284">
        <v>913.51999999999987</v>
      </c>
      <c r="L366" s="268">
        <f t="shared" si="28"/>
        <v>2186.42</v>
      </c>
    </row>
    <row r="367" spans="1:12" s="5" customFormat="1" ht="35.1" customHeight="1" thickBot="1" x14ac:dyDescent="0.3">
      <c r="A367" s="548"/>
      <c r="B367" s="31" t="s">
        <v>91</v>
      </c>
      <c r="C367" s="228" t="s">
        <v>6</v>
      </c>
      <c r="D367" s="246">
        <v>1702.2</v>
      </c>
      <c r="E367" s="245">
        <v>0</v>
      </c>
      <c r="F367" s="245">
        <v>987.6</v>
      </c>
      <c r="G367" s="61">
        <v>248.5</v>
      </c>
      <c r="H367" s="284">
        <v>0</v>
      </c>
      <c r="I367" s="284">
        <v>0</v>
      </c>
      <c r="J367" s="284">
        <v>1393.2</v>
      </c>
      <c r="K367" s="284">
        <v>1164.2</v>
      </c>
      <c r="L367" s="268">
        <f t="shared" si="28"/>
        <v>5495.7</v>
      </c>
    </row>
    <row r="368" spans="1:12" ht="30" customHeight="1" thickTop="1" thickBot="1" x14ac:dyDescent="0.25">
      <c r="A368" s="536" t="s">
        <v>204</v>
      </c>
      <c r="B368" s="537"/>
      <c r="C368" s="118" t="s">
        <v>6</v>
      </c>
      <c r="D368" s="137">
        <f>SUM(D318:D367)</f>
        <v>26053.170000000002</v>
      </c>
      <c r="E368" s="136">
        <f>SUM(E318:E367)</f>
        <v>10030.599999999999</v>
      </c>
      <c r="F368" s="136">
        <f t="shared" ref="F368:J368" si="29">SUM(F313:F367)</f>
        <v>7358.0999999999995</v>
      </c>
      <c r="G368" s="136">
        <f t="shared" si="29"/>
        <v>10661.029999999999</v>
      </c>
      <c r="H368" s="136">
        <f t="shared" si="29"/>
        <v>10055.4</v>
      </c>
      <c r="I368" s="136">
        <f t="shared" si="29"/>
        <v>7874.5</v>
      </c>
      <c r="J368" s="136">
        <f t="shared" si="29"/>
        <v>11362.750000000002</v>
      </c>
      <c r="K368" s="136">
        <f>SUM(K313:K367)</f>
        <v>19867.78</v>
      </c>
      <c r="L368" s="138">
        <f>SUM(D368:K368)</f>
        <v>103263.33</v>
      </c>
    </row>
    <row r="369" spans="1:14" ht="30" customHeight="1" thickTop="1" thickBot="1" x14ac:dyDescent="0.25">
      <c r="A369" s="536" t="s">
        <v>205</v>
      </c>
      <c r="B369" s="537"/>
      <c r="C369" s="19" t="s">
        <v>6</v>
      </c>
      <c r="D369" s="82">
        <v>40</v>
      </c>
      <c r="E369" s="83">
        <f>COUNTIF(E318:E367,"&gt;0")</f>
        <v>19</v>
      </c>
      <c r="F369" s="83">
        <f t="shared" ref="F369" si="30">COUNTIF(F318:F367,"&gt;0")</f>
        <v>17</v>
      </c>
      <c r="G369" s="83">
        <f>COUNTIF(G313:G367,"&gt;0")</f>
        <v>22</v>
      </c>
      <c r="H369" s="83">
        <f>COUNTIF(H313:H367,"&gt;0")</f>
        <v>22</v>
      </c>
      <c r="I369" s="83">
        <f>COUNTIF(I313:I367,"&gt;0")</f>
        <v>20</v>
      </c>
      <c r="J369" s="83">
        <f>COUNTIF(J313:J367,"&gt;0")</f>
        <v>17</v>
      </c>
      <c r="K369" s="83">
        <f>COUNTIF(K313:K367,"&gt;0")</f>
        <v>25</v>
      </c>
      <c r="L369" s="84">
        <f>SUM(D369:K369)</f>
        <v>182</v>
      </c>
    </row>
    <row r="370" spans="1:14" s="5" customFormat="1" ht="22.5" customHeight="1" thickTop="1" thickBot="1" x14ac:dyDescent="0.3">
      <c r="A370" s="540" t="s">
        <v>120</v>
      </c>
      <c r="B370" s="541"/>
      <c r="C370" s="11"/>
      <c r="D370" s="18">
        <v>2019</v>
      </c>
      <c r="E370" s="12" t="s">
        <v>496</v>
      </c>
      <c r="F370" s="12" t="s">
        <v>497</v>
      </c>
      <c r="G370" s="12" t="s">
        <v>498</v>
      </c>
      <c r="H370" s="12" t="s">
        <v>499</v>
      </c>
      <c r="I370" s="12" t="s">
        <v>500</v>
      </c>
      <c r="J370" s="201" t="s">
        <v>501</v>
      </c>
      <c r="K370" s="339" t="s">
        <v>653</v>
      </c>
      <c r="L370" s="13" t="s">
        <v>4</v>
      </c>
    </row>
    <row r="371" spans="1:14" s="5" customFormat="1" ht="30" customHeight="1" thickTop="1" thickBot="1" x14ac:dyDescent="0.3">
      <c r="A371" s="542"/>
      <c r="B371" s="543"/>
      <c r="C371" s="230" t="s">
        <v>6</v>
      </c>
      <c r="D371" s="206">
        <v>39800.32</v>
      </c>
      <c r="E371" s="86">
        <v>7426.3</v>
      </c>
      <c r="F371" s="86">
        <v>7245</v>
      </c>
      <c r="G371" s="86">
        <v>7538.2</v>
      </c>
      <c r="H371" s="86">
        <v>8215</v>
      </c>
      <c r="I371" s="86">
        <v>6049.5</v>
      </c>
      <c r="J371" s="202">
        <v>9806.7899999999991</v>
      </c>
      <c r="K371" s="340">
        <f>K372</f>
        <v>16780</v>
      </c>
      <c r="L371" s="87">
        <f>SUM(D371:K371)</f>
        <v>102861.11</v>
      </c>
      <c r="N371" s="362"/>
    </row>
    <row r="372" spans="1:14" s="5" customFormat="1" ht="30" customHeight="1" thickTop="1" thickBot="1" x14ac:dyDescent="0.3">
      <c r="A372" s="536" t="s">
        <v>204</v>
      </c>
      <c r="B372" s="537"/>
      <c r="C372" s="19" t="s">
        <v>6</v>
      </c>
      <c r="D372" s="161">
        <f>D371</f>
        <v>39800.32</v>
      </c>
      <c r="E372" s="77">
        <f>E371</f>
        <v>7426.3</v>
      </c>
      <c r="F372" s="77">
        <f t="shared" ref="F372:G372" si="31">F371</f>
        <v>7245</v>
      </c>
      <c r="G372" s="77">
        <f t="shared" si="31"/>
        <v>7538.2</v>
      </c>
      <c r="H372" s="77">
        <v>8215</v>
      </c>
      <c r="I372" s="77">
        <v>6049.5</v>
      </c>
      <c r="J372" s="77">
        <f>J371</f>
        <v>9806.7899999999991</v>
      </c>
      <c r="K372" s="77">
        <v>16780</v>
      </c>
      <c r="L372" s="78">
        <f>SUM(D372:K372)</f>
        <v>102861.11</v>
      </c>
    </row>
    <row r="373" spans="1:14" s="5" customFormat="1" ht="30" customHeight="1" thickTop="1" thickBot="1" x14ac:dyDescent="0.3">
      <c r="A373" s="536" t="s">
        <v>205</v>
      </c>
      <c r="B373" s="537"/>
      <c r="C373" s="19" t="s">
        <v>6</v>
      </c>
      <c r="D373" s="190">
        <v>131</v>
      </c>
      <c r="E373" s="80">
        <v>86</v>
      </c>
      <c r="F373" s="83">
        <v>101</v>
      </c>
      <c r="G373" s="83">
        <v>104</v>
      </c>
      <c r="H373" s="83">
        <v>487</v>
      </c>
      <c r="I373" s="83">
        <v>128</v>
      </c>
      <c r="J373" s="175">
        <v>572</v>
      </c>
      <c r="K373" s="348">
        <v>406</v>
      </c>
      <c r="L373" s="84">
        <f>SUM(D373:K373)</f>
        <v>2015</v>
      </c>
    </row>
    <row r="374" spans="1:14" s="5" customFormat="1" ht="30" customHeight="1" thickTop="1" thickBot="1" x14ac:dyDescent="0.3">
      <c r="A374" s="684" t="s">
        <v>211</v>
      </c>
      <c r="B374" s="685"/>
      <c r="C374" s="160" t="s">
        <v>6</v>
      </c>
      <c r="D374" s="88">
        <f>D90+D123+D194+D309+D368+D372+D212+D224</f>
        <v>501580.75000000012</v>
      </c>
      <c r="E374" s="189">
        <f>E90+E123+E194+E309+E368+E372+E212+E224</f>
        <v>119055.72000000002</v>
      </c>
      <c r="F374" s="88">
        <f>F90+F123+F194+F309+F368+F372+F224+F212</f>
        <v>98939.900000000009</v>
      </c>
      <c r="G374" s="88">
        <f>SUM(G372,G368,G309,G224,G212,G194,G123,G90)</f>
        <v>102166.98000000001</v>
      </c>
      <c r="H374" s="88">
        <f>SUM(H372,H368,H309,H224,H212,H194,H123,H90)</f>
        <v>96439.09</v>
      </c>
      <c r="I374" s="89">
        <f>SUM(I372,I368,I309,I224,I212,I194,I123,I90)</f>
        <v>88208.76999999999</v>
      </c>
      <c r="J374" s="89">
        <f>SUM(J372,J368,J309,J224,J212,J194,J123,J90)</f>
        <v>114616.52</v>
      </c>
      <c r="K374" s="89">
        <f>SUM(K372,K368,K309,K224,K212,K194,K123,K90)</f>
        <v>159772.22</v>
      </c>
      <c r="L374" s="90">
        <f>SUM(D374:K374)</f>
        <v>1280779.95</v>
      </c>
    </row>
    <row r="375" spans="1:14" s="5" customFormat="1" ht="23.1" customHeight="1" thickTop="1" thickBot="1" x14ac:dyDescent="0.3">
      <c r="A375" s="544" t="s">
        <v>343</v>
      </c>
      <c r="B375" s="545"/>
      <c r="C375" s="545"/>
      <c r="D375" s="545"/>
      <c r="E375" s="545"/>
      <c r="F375" s="545"/>
      <c r="G375" s="545"/>
      <c r="H375" s="545"/>
      <c r="I375" s="545"/>
      <c r="J375" s="545"/>
      <c r="K375" s="545"/>
      <c r="L375" s="546"/>
    </row>
    <row r="376" spans="1:14" s="5" customFormat="1" ht="24.75" customHeight="1" thickTop="1" thickBot="1" x14ac:dyDescent="0.3">
      <c r="A376" s="564" t="s">
        <v>278</v>
      </c>
      <c r="B376" s="565"/>
      <c r="C376" s="565"/>
      <c r="D376" s="565"/>
      <c r="E376" s="565"/>
      <c r="F376" s="565"/>
      <c r="G376" s="565"/>
      <c r="H376" s="565"/>
      <c r="I376" s="565"/>
      <c r="J376" s="565"/>
      <c r="K376" s="565"/>
      <c r="L376" s="566"/>
    </row>
    <row r="377" spans="1:14" s="5" customFormat="1" ht="23.1" customHeight="1" thickTop="1" x14ac:dyDescent="0.25">
      <c r="A377" s="681" t="s">
        <v>545</v>
      </c>
      <c r="B377" s="682"/>
      <c r="C377" s="682"/>
      <c r="D377" s="682"/>
      <c r="E377" s="682"/>
      <c r="F377" s="682"/>
      <c r="G377" s="682"/>
      <c r="H377" s="682"/>
      <c r="I377" s="682"/>
      <c r="J377" s="682"/>
      <c r="K377" s="682"/>
      <c r="L377" s="683"/>
    </row>
    <row r="378" spans="1:14" s="5" customFormat="1" ht="32.25" customHeight="1" thickBot="1" x14ac:dyDescent="0.3">
      <c r="A378" s="575" t="s">
        <v>538</v>
      </c>
      <c r="B378" s="576"/>
      <c r="C378" s="577"/>
      <c r="D378" s="203">
        <v>2019</v>
      </c>
      <c r="E378" s="99" t="s">
        <v>496</v>
      </c>
      <c r="F378" s="99" t="s">
        <v>497</v>
      </c>
      <c r="G378" s="99" t="s">
        <v>498</v>
      </c>
      <c r="H378" s="99" t="s">
        <v>499</v>
      </c>
      <c r="I378" s="204" t="s">
        <v>500</v>
      </c>
      <c r="J378" s="204" t="s">
        <v>501</v>
      </c>
      <c r="K378" s="198" t="s">
        <v>653</v>
      </c>
      <c r="L378" s="100" t="s">
        <v>4</v>
      </c>
    </row>
    <row r="379" spans="1:14" s="5" customFormat="1" ht="23.1" customHeight="1" thickTop="1" x14ac:dyDescent="0.25">
      <c r="A379" s="141" t="s">
        <v>145</v>
      </c>
      <c r="B379" s="128"/>
      <c r="C379" s="231" t="s">
        <v>6</v>
      </c>
      <c r="D379" s="130">
        <v>100</v>
      </c>
      <c r="E379" s="197">
        <v>0</v>
      </c>
      <c r="F379" s="96">
        <v>0</v>
      </c>
      <c r="G379" s="96">
        <v>0</v>
      </c>
      <c r="H379" s="96">
        <v>0</v>
      </c>
      <c r="I379" s="96">
        <v>129.6</v>
      </c>
      <c r="J379" s="130">
        <v>364.59999999999997</v>
      </c>
      <c r="K379" s="341">
        <v>182.7</v>
      </c>
      <c r="L379" s="97">
        <f>SUM(D379:K379)</f>
        <v>776.89999999999986</v>
      </c>
    </row>
    <row r="380" spans="1:14" s="5" customFormat="1" ht="23.1" customHeight="1" x14ac:dyDescent="0.25">
      <c r="A380" s="167" t="s">
        <v>301</v>
      </c>
      <c r="B380" s="168"/>
      <c r="C380" s="232" t="s">
        <v>6</v>
      </c>
      <c r="D380" s="130">
        <v>62.3</v>
      </c>
      <c r="E380" s="132">
        <v>0</v>
      </c>
      <c r="F380" s="96">
        <v>0</v>
      </c>
      <c r="G380" s="96">
        <v>0</v>
      </c>
      <c r="H380" s="96">
        <v>0</v>
      </c>
      <c r="I380" s="96">
        <v>0</v>
      </c>
      <c r="J380" s="130">
        <v>0</v>
      </c>
      <c r="K380" s="341">
        <v>0</v>
      </c>
      <c r="L380" s="269">
        <f t="shared" ref="L380:L443" si="32">SUM(D380:K380)</f>
        <v>62.3</v>
      </c>
    </row>
    <row r="381" spans="1:14" s="5" customFormat="1" ht="23.1" customHeight="1" x14ac:dyDescent="0.25">
      <c r="A381" s="142" t="s">
        <v>483</v>
      </c>
      <c r="B381" s="124"/>
      <c r="C381" s="232" t="s">
        <v>6</v>
      </c>
      <c r="D381" s="131">
        <v>3932.18</v>
      </c>
      <c r="E381" s="132">
        <v>0</v>
      </c>
      <c r="F381" s="96">
        <v>0</v>
      </c>
      <c r="G381" s="96">
        <v>0</v>
      </c>
      <c r="H381" s="96">
        <v>0</v>
      </c>
      <c r="I381" s="96">
        <v>162.80000000000001</v>
      </c>
      <c r="J381" s="130">
        <v>68.099999999999994</v>
      </c>
      <c r="K381" s="341">
        <v>281.39999999999998</v>
      </c>
      <c r="L381" s="269">
        <f t="shared" si="32"/>
        <v>4444.4799999999996</v>
      </c>
    </row>
    <row r="382" spans="1:14" s="5" customFormat="1" ht="23.1" customHeight="1" x14ac:dyDescent="0.25">
      <c r="A382" s="142" t="s">
        <v>432</v>
      </c>
      <c r="B382" s="124"/>
      <c r="C382" s="232" t="s">
        <v>6</v>
      </c>
      <c r="D382" s="131">
        <v>15.6</v>
      </c>
      <c r="E382" s="132">
        <v>0</v>
      </c>
      <c r="F382" s="96">
        <v>0</v>
      </c>
      <c r="G382" s="96">
        <v>0</v>
      </c>
      <c r="H382" s="96">
        <v>0</v>
      </c>
      <c r="I382" s="96">
        <v>0</v>
      </c>
      <c r="J382" s="130">
        <v>0</v>
      </c>
      <c r="K382" s="341">
        <v>0</v>
      </c>
      <c r="L382" s="269">
        <f t="shared" si="32"/>
        <v>15.6</v>
      </c>
    </row>
    <row r="383" spans="1:14" s="5" customFormat="1" ht="23.1" customHeight="1" x14ac:dyDescent="0.25">
      <c r="A383" s="142" t="s">
        <v>433</v>
      </c>
      <c r="B383" s="124"/>
      <c r="C383" s="233" t="s">
        <v>6</v>
      </c>
      <c r="D383" s="131">
        <v>4222.21</v>
      </c>
      <c r="E383" s="132">
        <v>2683.3999999999996</v>
      </c>
      <c r="F383" s="96">
        <v>3553</v>
      </c>
      <c r="G383" s="96">
        <v>4867.8999999999996</v>
      </c>
      <c r="H383" s="96">
        <v>1672.8</v>
      </c>
      <c r="I383" s="96">
        <v>877.19999999999993</v>
      </c>
      <c r="J383" s="130">
        <v>4531.8099999999986</v>
      </c>
      <c r="K383" s="341">
        <v>5478.4999999999991</v>
      </c>
      <c r="L383" s="269">
        <f t="shared" si="32"/>
        <v>27886.82</v>
      </c>
    </row>
    <row r="384" spans="1:14" s="5" customFormat="1" ht="23.1" customHeight="1" x14ac:dyDescent="0.25">
      <c r="A384" s="142" t="s">
        <v>434</v>
      </c>
      <c r="B384" s="124"/>
      <c r="C384" s="233" t="s">
        <v>6</v>
      </c>
      <c r="D384" s="131">
        <v>20307.38</v>
      </c>
      <c r="E384" s="132">
        <v>0</v>
      </c>
      <c r="F384" s="96">
        <v>4783.6000000000004</v>
      </c>
      <c r="G384" s="96">
        <v>4564.2000000000007</v>
      </c>
      <c r="H384" s="96">
        <v>0</v>
      </c>
      <c r="I384" s="96">
        <v>0</v>
      </c>
      <c r="J384" s="130">
        <v>0</v>
      </c>
      <c r="K384" s="341">
        <v>0</v>
      </c>
      <c r="L384" s="269">
        <f t="shared" si="32"/>
        <v>29655.180000000004</v>
      </c>
    </row>
    <row r="385" spans="1:12" s="5" customFormat="1" ht="23.1" customHeight="1" x14ac:dyDescent="0.25">
      <c r="A385" s="142" t="s">
        <v>137</v>
      </c>
      <c r="B385" s="124"/>
      <c r="C385" s="233" t="s">
        <v>6</v>
      </c>
      <c r="D385" s="131">
        <v>3255.8</v>
      </c>
      <c r="E385" s="132">
        <v>1124.0999999999999</v>
      </c>
      <c r="F385" s="96">
        <v>246.9</v>
      </c>
      <c r="G385" s="96">
        <v>400</v>
      </c>
      <c r="H385" s="96">
        <v>0</v>
      </c>
      <c r="I385" s="96">
        <v>0</v>
      </c>
      <c r="J385" s="130">
        <v>0</v>
      </c>
      <c r="K385" s="341">
        <v>28.1</v>
      </c>
      <c r="L385" s="269">
        <f t="shared" si="32"/>
        <v>5054.8999999999996</v>
      </c>
    </row>
    <row r="386" spans="1:12" s="5" customFormat="1" ht="23.1" customHeight="1" x14ac:dyDescent="0.25">
      <c r="A386" s="142" t="s">
        <v>435</v>
      </c>
      <c r="B386" s="124"/>
      <c r="C386" s="233" t="s">
        <v>6</v>
      </c>
      <c r="D386" s="131">
        <v>243.1</v>
      </c>
      <c r="E386" s="132">
        <v>0</v>
      </c>
      <c r="F386" s="96">
        <v>105.5</v>
      </c>
      <c r="G386" s="96">
        <v>0</v>
      </c>
      <c r="H386" s="96">
        <v>0</v>
      </c>
      <c r="I386" s="96">
        <v>1164.2</v>
      </c>
      <c r="J386" s="130">
        <v>0</v>
      </c>
      <c r="K386" s="341">
        <v>0</v>
      </c>
      <c r="L386" s="269">
        <f t="shared" si="32"/>
        <v>1512.8000000000002</v>
      </c>
    </row>
    <row r="387" spans="1:12" s="5" customFormat="1" ht="23.1" customHeight="1" x14ac:dyDescent="0.25">
      <c r="A387" s="142" t="s">
        <v>302</v>
      </c>
      <c r="B387" s="124"/>
      <c r="C387" s="233" t="s">
        <v>6</v>
      </c>
      <c r="D387" s="131">
        <v>3335.67</v>
      </c>
      <c r="E387" s="132">
        <v>1988.4</v>
      </c>
      <c r="F387" s="96">
        <v>6143.5</v>
      </c>
      <c r="G387" s="96">
        <v>12.6</v>
      </c>
      <c r="H387" s="96">
        <v>980.90000000000009</v>
      </c>
      <c r="I387" s="96">
        <v>538.69999999999993</v>
      </c>
      <c r="J387" s="130">
        <v>149.69999999999999</v>
      </c>
      <c r="K387" s="341">
        <v>12.1</v>
      </c>
      <c r="L387" s="269">
        <f t="shared" si="32"/>
        <v>13161.570000000002</v>
      </c>
    </row>
    <row r="388" spans="1:12" s="5" customFormat="1" ht="23.1" customHeight="1" x14ac:dyDescent="0.25">
      <c r="A388" s="142" t="s">
        <v>436</v>
      </c>
      <c r="B388" s="124"/>
      <c r="C388" s="233" t="s">
        <v>6</v>
      </c>
      <c r="D388" s="131">
        <v>242</v>
      </c>
      <c r="E388" s="132">
        <v>0</v>
      </c>
      <c r="F388" s="96">
        <v>0</v>
      </c>
      <c r="G388" s="96">
        <v>0</v>
      </c>
      <c r="H388" s="96">
        <v>0</v>
      </c>
      <c r="I388" s="96">
        <v>0</v>
      </c>
      <c r="J388" s="130">
        <v>0</v>
      </c>
      <c r="K388" s="341">
        <v>0</v>
      </c>
      <c r="L388" s="269">
        <f t="shared" si="32"/>
        <v>242</v>
      </c>
    </row>
    <row r="389" spans="1:12" s="5" customFormat="1" ht="23.1" customHeight="1" x14ac:dyDescent="0.25">
      <c r="A389" s="143" t="s">
        <v>437</v>
      </c>
      <c r="B389" s="29"/>
      <c r="C389" s="233" t="s">
        <v>6</v>
      </c>
      <c r="D389" s="131">
        <v>800</v>
      </c>
      <c r="E389" s="132">
        <v>0</v>
      </c>
      <c r="F389" s="96">
        <v>0</v>
      </c>
      <c r="G389" s="96">
        <v>0</v>
      </c>
      <c r="H389" s="96">
        <v>0</v>
      </c>
      <c r="I389" s="96">
        <v>0</v>
      </c>
      <c r="J389" s="130">
        <v>0</v>
      </c>
      <c r="K389" s="341">
        <v>0</v>
      </c>
      <c r="L389" s="269">
        <f t="shared" si="32"/>
        <v>800</v>
      </c>
    </row>
    <row r="390" spans="1:12" s="5" customFormat="1" ht="23.1" customHeight="1" x14ac:dyDescent="0.25">
      <c r="A390" s="143" t="s">
        <v>438</v>
      </c>
      <c r="B390" s="124"/>
      <c r="C390" s="233" t="s">
        <v>6</v>
      </c>
      <c r="D390" s="131">
        <v>684.3</v>
      </c>
      <c r="E390" s="132">
        <v>0</v>
      </c>
      <c r="F390" s="96">
        <v>0</v>
      </c>
      <c r="G390" s="96">
        <v>0</v>
      </c>
      <c r="H390" s="96">
        <v>0</v>
      </c>
      <c r="I390" s="96">
        <v>0</v>
      </c>
      <c r="J390" s="130">
        <v>0</v>
      </c>
      <c r="K390" s="341">
        <v>0</v>
      </c>
      <c r="L390" s="269">
        <f t="shared" si="32"/>
        <v>684.3</v>
      </c>
    </row>
    <row r="391" spans="1:12" s="5" customFormat="1" ht="23.1" customHeight="1" x14ac:dyDescent="0.25">
      <c r="A391" s="143" t="s">
        <v>60</v>
      </c>
      <c r="B391" s="124"/>
      <c r="C391" s="233" t="s">
        <v>6</v>
      </c>
      <c r="D391" s="131">
        <v>0</v>
      </c>
      <c r="E391" s="132">
        <v>30.1</v>
      </c>
      <c r="F391" s="96">
        <v>0</v>
      </c>
      <c r="G391" s="96">
        <v>0</v>
      </c>
      <c r="H391" s="96">
        <v>0</v>
      </c>
      <c r="I391" s="96">
        <v>0</v>
      </c>
      <c r="J391" s="130">
        <v>0</v>
      </c>
      <c r="K391" s="341">
        <v>0</v>
      </c>
      <c r="L391" s="269">
        <f t="shared" si="32"/>
        <v>30.1</v>
      </c>
    </row>
    <row r="392" spans="1:12" s="5" customFormat="1" ht="23.1" customHeight="1" x14ac:dyDescent="0.25">
      <c r="A392" s="142" t="s">
        <v>49</v>
      </c>
      <c r="B392" s="124"/>
      <c r="C392" s="233" t="s">
        <v>6</v>
      </c>
      <c r="D392" s="131">
        <v>3841.2</v>
      </c>
      <c r="E392" s="132">
        <v>0</v>
      </c>
      <c r="F392" s="96">
        <v>0</v>
      </c>
      <c r="G392" s="96">
        <v>0</v>
      </c>
      <c r="H392" s="96">
        <v>0</v>
      </c>
      <c r="I392" s="96">
        <v>0</v>
      </c>
      <c r="J392" s="130">
        <v>0</v>
      </c>
      <c r="K392" s="341">
        <v>0</v>
      </c>
      <c r="L392" s="269">
        <f t="shared" si="32"/>
        <v>3841.2</v>
      </c>
    </row>
    <row r="393" spans="1:12" s="5" customFormat="1" ht="23.1" customHeight="1" x14ac:dyDescent="0.25">
      <c r="A393" s="142" t="s">
        <v>439</v>
      </c>
      <c r="B393" s="124"/>
      <c r="C393" s="233" t="s">
        <v>6</v>
      </c>
      <c r="D393" s="131">
        <v>90</v>
      </c>
      <c r="E393" s="132">
        <v>0</v>
      </c>
      <c r="F393" s="96">
        <v>0</v>
      </c>
      <c r="G393" s="96">
        <v>0</v>
      </c>
      <c r="H393" s="96">
        <v>0</v>
      </c>
      <c r="I393" s="96">
        <v>0</v>
      </c>
      <c r="J393" s="130">
        <v>0</v>
      </c>
      <c r="K393" s="341">
        <v>0</v>
      </c>
      <c r="L393" s="269">
        <f t="shared" si="32"/>
        <v>90</v>
      </c>
    </row>
    <row r="394" spans="1:12" s="5" customFormat="1" ht="23.1" customHeight="1" thickBot="1" x14ac:dyDescent="0.3">
      <c r="A394" s="402" t="s">
        <v>440</v>
      </c>
      <c r="B394" s="403"/>
      <c r="C394" s="404" t="s">
        <v>6</v>
      </c>
      <c r="D394" s="405">
        <v>113.19999999999999</v>
      </c>
      <c r="E394" s="406">
        <v>0</v>
      </c>
      <c r="F394" s="407">
        <v>0</v>
      </c>
      <c r="G394" s="407">
        <v>77</v>
      </c>
      <c r="H394" s="407">
        <v>0</v>
      </c>
      <c r="I394" s="407">
        <v>124.8</v>
      </c>
      <c r="J394" s="405">
        <v>0</v>
      </c>
      <c r="K394" s="408">
        <v>82</v>
      </c>
      <c r="L394" s="371">
        <f t="shared" si="32"/>
        <v>397</v>
      </c>
    </row>
    <row r="395" spans="1:12" s="5" customFormat="1" ht="23.1" customHeight="1" x14ac:dyDescent="0.25">
      <c r="A395" s="409" t="s">
        <v>441</v>
      </c>
      <c r="B395" s="410"/>
      <c r="C395" s="411" t="s">
        <v>6</v>
      </c>
      <c r="D395" s="412">
        <v>15470.7</v>
      </c>
      <c r="E395" s="413">
        <v>0</v>
      </c>
      <c r="F395" s="414">
        <v>0</v>
      </c>
      <c r="G395" s="414">
        <v>2087.4</v>
      </c>
      <c r="H395" s="414">
        <v>11553.550000000001</v>
      </c>
      <c r="I395" s="414">
        <v>0</v>
      </c>
      <c r="J395" s="412">
        <v>0</v>
      </c>
      <c r="K395" s="415">
        <v>1723</v>
      </c>
      <c r="L395" s="377">
        <f t="shared" si="32"/>
        <v>30834.65</v>
      </c>
    </row>
    <row r="396" spans="1:12" s="5" customFormat="1" ht="23.1" customHeight="1" x14ac:dyDescent="0.25">
      <c r="A396" s="142" t="s">
        <v>105</v>
      </c>
      <c r="B396" s="124"/>
      <c r="C396" s="233" t="s">
        <v>6</v>
      </c>
      <c r="D396" s="131">
        <v>3186</v>
      </c>
      <c r="E396" s="132">
        <v>0</v>
      </c>
      <c r="F396" s="96">
        <v>0</v>
      </c>
      <c r="G396" s="96">
        <v>0</v>
      </c>
      <c r="H396" s="96">
        <v>0</v>
      </c>
      <c r="I396" s="96">
        <v>0</v>
      </c>
      <c r="J396" s="130">
        <v>0</v>
      </c>
      <c r="K396" s="341">
        <v>0</v>
      </c>
      <c r="L396" s="269">
        <f t="shared" si="32"/>
        <v>3186</v>
      </c>
    </row>
    <row r="397" spans="1:12" s="5" customFormat="1" ht="23.1" customHeight="1" x14ac:dyDescent="0.25">
      <c r="A397" s="142" t="s">
        <v>104</v>
      </c>
      <c r="B397" s="124"/>
      <c r="C397" s="233" t="s">
        <v>6</v>
      </c>
      <c r="D397" s="131">
        <v>4991.5600000000004</v>
      </c>
      <c r="E397" s="132">
        <v>0</v>
      </c>
      <c r="F397" s="96">
        <v>0</v>
      </c>
      <c r="G397" s="96">
        <v>0</v>
      </c>
      <c r="H397" s="96">
        <v>0</v>
      </c>
      <c r="I397" s="96">
        <v>0</v>
      </c>
      <c r="J397" s="130">
        <v>0</v>
      </c>
      <c r="K397" s="341">
        <v>1515.3</v>
      </c>
      <c r="L397" s="269">
        <f t="shared" si="32"/>
        <v>6506.8600000000006</v>
      </c>
    </row>
    <row r="398" spans="1:12" s="5" customFormat="1" ht="23.1" customHeight="1" x14ac:dyDescent="0.25">
      <c r="A398" s="142" t="s">
        <v>303</v>
      </c>
      <c r="B398" s="124"/>
      <c r="C398" s="233" t="s">
        <v>6</v>
      </c>
      <c r="D398" s="131">
        <v>5022.63</v>
      </c>
      <c r="E398" s="132">
        <v>13862.7</v>
      </c>
      <c r="F398" s="96">
        <v>0</v>
      </c>
      <c r="G398" s="96">
        <v>662.43000000000006</v>
      </c>
      <c r="H398" s="96">
        <v>0</v>
      </c>
      <c r="I398" s="96">
        <v>0</v>
      </c>
      <c r="J398" s="130">
        <v>0</v>
      </c>
      <c r="K398" s="341">
        <v>0</v>
      </c>
      <c r="L398" s="269">
        <f t="shared" si="32"/>
        <v>19547.760000000002</v>
      </c>
    </row>
    <row r="399" spans="1:12" s="5" customFormat="1" ht="23.1" customHeight="1" x14ac:dyDescent="0.25">
      <c r="A399" s="142" t="s">
        <v>442</v>
      </c>
      <c r="B399" s="124"/>
      <c r="C399" s="233" t="s">
        <v>6</v>
      </c>
      <c r="D399" s="131">
        <v>22472.5</v>
      </c>
      <c r="E399" s="132">
        <v>2721.5</v>
      </c>
      <c r="F399" s="96">
        <v>264.89999999999998</v>
      </c>
      <c r="G399" s="96">
        <v>6369.7000000000007</v>
      </c>
      <c r="H399" s="96">
        <v>3272.75</v>
      </c>
      <c r="I399" s="96">
        <v>2337.6999999999998</v>
      </c>
      <c r="J399" s="130">
        <v>2797.7000000000003</v>
      </c>
      <c r="K399" s="341">
        <v>7177.5</v>
      </c>
      <c r="L399" s="269">
        <f t="shared" si="32"/>
        <v>47414.25</v>
      </c>
    </row>
    <row r="400" spans="1:12" s="5" customFormat="1" ht="23.1" customHeight="1" x14ac:dyDescent="0.25">
      <c r="A400" s="142" t="s">
        <v>443</v>
      </c>
      <c r="B400" s="124"/>
      <c r="C400" s="233" t="s">
        <v>6</v>
      </c>
      <c r="D400" s="131">
        <v>4825.3</v>
      </c>
      <c r="E400" s="132">
        <v>0</v>
      </c>
      <c r="F400" s="96">
        <v>1593.1000000000001</v>
      </c>
      <c r="G400" s="96">
        <v>0</v>
      </c>
      <c r="H400" s="96">
        <v>0</v>
      </c>
      <c r="I400" s="96">
        <v>0</v>
      </c>
      <c r="J400" s="130">
        <v>51.099999999999994</v>
      </c>
      <c r="K400" s="341">
        <v>0</v>
      </c>
      <c r="L400" s="269">
        <f t="shared" si="32"/>
        <v>6469.5000000000009</v>
      </c>
    </row>
    <row r="401" spans="1:12" s="5" customFormat="1" ht="23.1" customHeight="1" x14ac:dyDescent="0.25">
      <c r="A401" s="143" t="s">
        <v>178</v>
      </c>
      <c r="B401" s="124"/>
      <c r="C401" s="233" t="s">
        <v>6</v>
      </c>
      <c r="D401" s="131">
        <v>15336.300000000001</v>
      </c>
      <c r="E401" s="132">
        <v>11659.75</v>
      </c>
      <c r="F401" s="96">
        <v>15778.52</v>
      </c>
      <c r="G401" s="96">
        <v>7241.7099999999991</v>
      </c>
      <c r="H401" s="96">
        <v>5717.8</v>
      </c>
      <c r="I401" s="96">
        <v>3348.1000000000004</v>
      </c>
      <c r="J401" s="130">
        <v>5591.0199999999995</v>
      </c>
      <c r="K401" s="341">
        <v>15480.299999999997</v>
      </c>
      <c r="L401" s="269">
        <f t="shared" si="32"/>
        <v>80153.5</v>
      </c>
    </row>
    <row r="402" spans="1:12" s="5" customFormat="1" ht="23.1" customHeight="1" x14ac:dyDescent="0.25">
      <c r="A402" s="142" t="s">
        <v>304</v>
      </c>
      <c r="B402" s="124"/>
      <c r="C402" s="233" t="s">
        <v>6</v>
      </c>
      <c r="D402" s="131">
        <v>1380.8</v>
      </c>
      <c r="E402" s="132">
        <v>0</v>
      </c>
      <c r="F402" s="96">
        <v>0</v>
      </c>
      <c r="G402" s="96">
        <v>0</v>
      </c>
      <c r="H402" s="96">
        <v>1620.6999999999998</v>
      </c>
      <c r="I402" s="96">
        <v>0</v>
      </c>
      <c r="J402" s="130">
        <v>0</v>
      </c>
      <c r="K402" s="341">
        <v>0</v>
      </c>
      <c r="L402" s="269">
        <f t="shared" si="32"/>
        <v>3001.5</v>
      </c>
    </row>
    <row r="403" spans="1:12" s="5" customFormat="1" ht="23.1" customHeight="1" x14ac:dyDescent="0.25">
      <c r="A403" s="142" t="s">
        <v>305</v>
      </c>
      <c r="B403" s="124"/>
      <c r="C403" s="233" t="s">
        <v>6</v>
      </c>
      <c r="D403" s="131">
        <v>222</v>
      </c>
      <c r="E403" s="132">
        <v>663.9</v>
      </c>
      <c r="F403" s="96">
        <v>0</v>
      </c>
      <c r="G403" s="96">
        <v>19.2</v>
      </c>
      <c r="H403" s="96">
        <v>0</v>
      </c>
      <c r="I403" s="96">
        <v>1636.3</v>
      </c>
      <c r="J403" s="130">
        <v>0</v>
      </c>
      <c r="K403" s="341">
        <v>0</v>
      </c>
      <c r="L403" s="269">
        <f t="shared" si="32"/>
        <v>2541.4</v>
      </c>
    </row>
    <row r="404" spans="1:12" s="5" customFormat="1" ht="23.1" customHeight="1" x14ac:dyDescent="0.25">
      <c r="A404" s="142" t="s">
        <v>651</v>
      </c>
      <c r="B404" s="124"/>
      <c r="C404" s="233" t="s">
        <v>6</v>
      </c>
      <c r="D404" s="131">
        <v>690.5</v>
      </c>
      <c r="E404" s="132">
        <v>140.5</v>
      </c>
      <c r="F404" s="96">
        <v>0</v>
      </c>
      <c r="G404" s="96">
        <v>0</v>
      </c>
      <c r="H404" s="96">
        <v>0</v>
      </c>
      <c r="I404" s="96">
        <v>0</v>
      </c>
      <c r="J404" s="130">
        <v>0</v>
      </c>
      <c r="K404" s="341">
        <v>252.3</v>
      </c>
      <c r="L404" s="269">
        <f t="shared" si="32"/>
        <v>1083.3</v>
      </c>
    </row>
    <row r="405" spans="1:12" s="5" customFormat="1" ht="23.1" customHeight="1" x14ac:dyDescent="0.25">
      <c r="A405" s="142" t="s">
        <v>403</v>
      </c>
      <c r="B405" s="124"/>
      <c r="C405" s="233" t="s">
        <v>6</v>
      </c>
      <c r="D405" s="131">
        <v>2055.1999999999998</v>
      </c>
      <c r="E405" s="132">
        <v>772.09999999999991</v>
      </c>
      <c r="F405" s="96">
        <v>776.8</v>
      </c>
      <c r="G405" s="96">
        <v>1100.1000000000001</v>
      </c>
      <c r="H405" s="96">
        <v>395.7</v>
      </c>
      <c r="I405" s="96">
        <v>0</v>
      </c>
      <c r="J405" s="130">
        <v>1305.5</v>
      </c>
      <c r="K405" s="341">
        <v>0</v>
      </c>
      <c r="L405" s="269">
        <f t="shared" si="32"/>
        <v>6405.4</v>
      </c>
    </row>
    <row r="406" spans="1:12" s="5" customFormat="1" ht="23.1" customHeight="1" x14ac:dyDescent="0.25">
      <c r="A406" s="193" t="s">
        <v>539</v>
      </c>
      <c r="B406" s="124"/>
      <c r="C406" s="233" t="s">
        <v>6</v>
      </c>
      <c r="D406" s="131">
        <v>0</v>
      </c>
      <c r="E406" s="132">
        <v>4896.3</v>
      </c>
      <c r="F406" s="96">
        <v>1101.8000000000002</v>
      </c>
      <c r="G406" s="96">
        <v>0</v>
      </c>
      <c r="H406" s="96">
        <v>0</v>
      </c>
      <c r="I406" s="96">
        <v>1090.3</v>
      </c>
      <c r="J406" s="130">
        <v>0</v>
      </c>
      <c r="K406" s="341">
        <v>0</v>
      </c>
      <c r="L406" s="269">
        <f t="shared" si="32"/>
        <v>7088.4000000000005</v>
      </c>
    </row>
    <row r="407" spans="1:12" s="5" customFormat="1" ht="23.1" customHeight="1" x14ac:dyDescent="0.25">
      <c r="A407" s="142" t="s">
        <v>484</v>
      </c>
      <c r="B407" s="124"/>
      <c r="C407" s="233" t="s">
        <v>6</v>
      </c>
      <c r="D407" s="131">
        <v>715.6</v>
      </c>
      <c r="E407" s="132">
        <v>0</v>
      </c>
      <c r="F407" s="96">
        <v>0</v>
      </c>
      <c r="G407" s="96">
        <v>5253</v>
      </c>
      <c r="H407" s="96">
        <v>1133.8000000000002</v>
      </c>
      <c r="I407" s="96">
        <v>922.55</v>
      </c>
      <c r="J407" s="130">
        <v>0</v>
      </c>
      <c r="K407" s="341">
        <v>250</v>
      </c>
      <c r="L407" s="269">
        <f t="shared" si="32"/>
        <v>8274.9500000000007</v>
      </c>
    </row>
    <row r="408" spans="1:12" s="5" customFormat="1" ht="23.1" customHeight="1" x14ac:dyDescent="0.25">
      <c r="A408" s="142" t="s">
        <v>532</v>
      </c>
      <c r="B408" s="124"/>
      <c r="C408" s="233" t="s">
        <v>6</v>
      </c>
      <c r="D408" s="131">
        <v>0</v>
      </c>
      <c r="E408" s="132">
        <v>77.900000000000006</v>
      </c>
      <c r="F408" s="96">
        <v>50.3</v>
      </c>
      <c r="G408" s="96">
        <v>0</v>
      </c>
      <c r="H408" s="96">
        <v>0</v>
      </c>
      <c r="I408" s="96">
        <v>43.9</v>
      </c>
      <c r="J408" s="130">
        <v>0</v>
      </c>
      <c r="K408" s="341">
        <v>43.5</v>
      </c>
      <c r="L408" s="269">
        <f t="shared" si="32"/>
        <v>215.6</v>
      </c>
    </row>
    <row r="409" spans="1:12" s="5" customFormat="1" ht="23.1" customHeight="1" x14ac:dyDescent="0.25">
      <c r="A409" s="142" t="s">
        <v>531</v>
      </c>
      <c r="B409" s="124"/>
      <c r="C409" s="233" t="s">
        <v>6</v>
      </c>
      <c r="D409" s="131">
        <v>0</v>
      </c>
      <c r="E409" s="132">
        <v>1600.8000000000002</v>
      </c>
      <c r="F409" s="96">
        <v>1200</v>
      </c>
      <c r="G409" s="96">
        <v>199</v>
      </c>
      <c r="H409" s="96">
        <v>0</v>
      </c>
      <c r="I409" s="96">
        <v>515.41999999999996</v>
      </c>
      <c r="J409" s="130">
        <v>0</v>
      </c>
      <c r="K409" s="341">
        <v>0</v>
      </c>
      <c r="L409" s="269">
        <f t="shared" si="32"/>
        <v>3515.2200000000003</v>
      </c>
    </row>
    <row r="410" spans="1:12" s="5" customFormat="1" ht="23.1" customHeight="1" x14ac:dyDescent="0.25">
      <c r="A410" s="142" t="s">
        <v>306</v>
      </c>
      <c r="B410" s="124"/>
      <c r="C410" s="233" t="s">
        <v>6</v>
      </c>
      <c r="D410" s="131">
        <v>953.7</v>
      </c>
      <c r="E410" s="132">
        <v>1908.5</v>
      </c>
      <c r="F410" s="96">
        <v>0</v>
      </c>
      <c r="G410" s="96">
        <v>0</v>
      </c>
      <c r="H410" s="96">
        <v>3394.3</v>
      </c>
      <c r="I410" s="96">
        <v>13301.949999999999</v>
      </c>
      <c r="J410" s="130">
        <v>0</v>
      </c>
      <c r="K410" s="341">
        <v>0</v>
      </c>
      <c r="L410" s="269">
        <f t="shared" si="32"/>
        <v>19558.449999999997</v>
      </c>
    </row>
    <row r="411" spans="1:12" s="5" customFormat="1" ht="23.1" customHeight="1" x14ac:dyDescent="0.25">
      <c r="A411" s="142" t="s">
        <v>574</v>
      </c>
      <c r="B411" s="124"/>
      <c r="C411" s="233" t="s">
        <v>6</v>
      </c>
      <c r="D411" s="131">
        <v>0</v>
      </c>
      <c r="E411" s="132">
        <v>0</v>
      </c>
      <c r="F411" s="96">
        <v>0</v>
      </c>
      <c r="G411" s="96">
        <v>2957.05</v>
      </c>
      <c r="H411" s="96">
        <v>293.7</v>
      </c>
      <c r="I411" s="96">
        <v>200</v>
      </c>
      <c r="J411" s="130">
        <v>0</v>
      </c>
      <c r="K411" s="341">
        <v>0</v>
      </c>
      <c r="L411" s="269">
        <f t="shared" si="32"/>
        <v>3450.75</v>
      </c>
    </row>
    <row r="412" spans="1:12" s="5" customFormat="1" ht="23.1" customHeight="1" x14ac:dyDescent="0.25">
      <c r="A412" s="142" t="s">
        <v>486</v>
      </c>
      <c r="B412" s="124"/>
      <c r="C412" s="233" t="s">
        <v>6</v>
      </c>
      <c r="D412" s="131">
        <v>12.7</v>
      </c>
      <c r="E412" s="132">
        <v>0</v>
      </c>
      <c r="F412" s="96">
        <v>0</v>
      </c>
      <c r="G412" s="96">
        <v>0</v>
      </c>
      <c r="H412" s="96">
        <v>0</v>
      </c>
      <c r="I412" s="96">
        <v>253.1</v>
      </c>
      <c r="J412" s="130">
        <v>0</v>
      </c>
      <c r="K412" s="341">
        <v>0</v>
      </c>
      <c r="L412" s="269">
        <f t="shared" si="32"/>
        <v>265.8</v>
      </c>
    </row>
    <row r="413" spans="1:12" s="5" customFormat="1" ht="23.1" customHeight="1" x14ac:dyDescent="0.25">
      <c r="A413" s="142" t="s">
        <v>307</v>
      </c>
      <c r="B413" s="124"/>
      <c r="C413" s="233" t="s">
        <v>6</v>
      </c>
      <c r="D413" s="131">
        <v>18314.2</v>
      </c>
      <c r="E413" s="132">
        <v>3146.8</v>
      </c>
      <c r="F413" s="96">
        <v>16628.900000000001</v>
      </c>
      <c r="G413" s="96">
        <v>15116.400000000001</v>
      </c>
      <c r="H413" s="96">
        <v>7101.6699999999992</v>
      </c>
      <c r="I413" s="96">
        <v>123.7</v>
      </c>
      <c r="J413" s="130">
        <v>3588.6</v>
      </c>
      <c r="K413" s="341">
        <v>1051.3</v>
      </c>
      <c r="L413" s="269">
        <f t="shared" si="32"/>
        <v>65071.57</v>
      </c>
    </row>
    <row r="414" spans="1:12" s="5" customFormat="1" ht="23.1" customHeight="1" x14ac:dyDescent="0.25">
      <c r="A414" s="142" t="s">
        <v>524</v>
      </c>
      <c r="B414" s="124"/>
      <c r="C414" s="233" t="s">
        <v>6</v>
      </c>
      <c r="D414" s="131">
        <v>33230.6</v>
      </c>
      <c r="E414" s="132">
        <v>16898.700000000004</v>
      </c>
      <c r="F414" s="96">
        <v>7531.4000000000024</v>
      </c>
      <c r="G414" s="96">
        <v>8391.2000000000025</v>
      </c>
      <c r="H414" s="96">
        <v>16572.16</v>
      </c>
      <c r="I414" s="96">
        <v>38.6</v>
      </c>
      <c r="J414" s="130">
        <v>12625.9</v>
      </c>
      <c r="K414" s="341">
        <v>15033.550000000001</v>
      </c>
      <c r="L414" s="269">
        <f t="shared" si="32"/>
        <v>110322.11000000002</v>
      </c>
    </row>
    <row r="415" spans="1:12" s="5" customFormat="1" ht="23.1" customHeight="1" x14ac:dyDescent="0.25">
      <c r="A415" s="142" t="s">
        <v>308</v>
      </c>
      <c r="B415" s="124"/>
      <c r="C415" s="233" t="s">
        <v>6</v>
      </c>
      <c r="D415" s="131">
        <v>4052.0699999999997</v>
      </c>
      <c r="E415" s="132">
        <v>1450.8000000000002</v>
      </c>
      <c r="F415" s="96">
        <v>0</v>
      </c>
      <c r="G415" s="96">
        <v>0</v>
      </c>
      <c r="H415" s="96">
        <v>0</v>
      </c>
      <c r="I415" s="96">
        <v>2779.2</v>
      </c>
      <c r="J415" s="130">
        <v>0</v>
      </c>
      <c r="K415" s="341">
        <v>0</v>
      </c>
      <c r="L415" s="269">
        <f t="shared" si="32"/>
        <v>8282.07</v>
      </c>
    </row>
    <row r="416" spans="1:12" s="5" customFormat="1" ht="23.1" customHeight="1" x14ac:dyDescent="0.25">
      <c r="A416" s="142" t="s">
        <v>405</v>
      </c>
      <c r="B416" s="124"/>
      <c r="C416" s="233" t="s">
        <v>6</v>
      </c>
      <c r="D416" s="131">
        <v>280.39999999999998</v>
      </c>
      <c r="E416" s="132">
        <v>0</v>
      </c>
      <c r="F416" s="96">
        <v>0</v>
      </c>
      <c r="G416" s="96">
        <v>807.4</v>
      </c>
      <c r="H416" s="96">
        <v>0</v>
      </c>
      <c r="I416" s="96">
        <v>42.3</v>
      </c>
      <c r="J416" s="130">
        <v>746.3</v>
      </c>
      <c r="K416" s="341">
        <v>200.5</v>
      </c>
      <c r="L416" s="269">
        <f t="shared" si="32"/>
        <v>2076.8999999999996</v>
      </c>
    </row>
    <row r="417" spans="1:12" s="5" customFormat="1" ht="23.1" customHeight="1" x14ac:dyDescent="0.25">
      <c r="A417" s="142" t="s">
        <v>445</v>
      </c>
      <c r="B417" s="124"/>
      <c r="C417" s="233" t="s">
        <v>6</v>
      </c>
      <c r="D417" s="131">
        <v>62.6</v>
      </c>
      <c r="E417" s="132">
        <v>0</v>
      </c>
      <c r="F417" s="96">
        <v>0</v>
      </c>
      <c r="G417" s="96">
        <v>0</v>
      </c>
      <c r="H417" s="96">
        <v>0</v>
      </c>
      <c r="I417" s="96">
        <v>2743.7</v>
      </c>
      <c r="J417" s="130">
        <v>0</v>
      </c>
      <c r="K417" s="341">
        <v>0</v>
      </c>
      <c r="L417" s="269">
        <f t="shared" si="32"/>
        <v>2806.2999999999997</v>
      </c>
    </row>
    <row r="418" spans="1:12" s="5" customFormat="1" ht="23.1" customHeight="1" x14ac:dyDescent="0.25">
      <c r="A418" s="142" t="s">
        <v>485</v>
      </c>
      <c r="B418" s="124"/>
      <c r="C418" s="233" t="s">
        <v>6</v>
      </c>
      <c r="D418" s="131">
        <v>1668.7</v>
      </c>
      <c r="E418" s="132">
        <v>0</v>
      </c>
      <c r="F418" s="96">
        <v>0</v>
      </c>
      <c r="G418" s="96">
        <v>0</v>
      </c>
      <c r="H418" s="96">
        <v>0</v>
      </c>
      <c r="I418" s="96">
        <v>0</v>
      </c>
      <c r="J418" s="130">
        <v>1023.7</v>
      </c>
      <c r="K418" s="341">
        <v>30943.320000000007</v>
      </c>
      <c r="L418" s="269">
        <f t="shared" si="32"/>
        <v>33635.720000000008</v>
      </c>
    </row>
    <row r="419" spans="1:12" s="5" customFormat="1" ht="23.1" customHeight="1" x14ac:dyDescent="0.25">
      <c r="A419" s="142" t="s">
        <v>309</v>
      </c>
      <c r="B419" s="124"/>
      <c r="C419" s="233" t="s">
        <v>6</v>
      </c>
      <c r="D419" s="131">
        <v>26855.32</v>
      </c>
      <c r="E419" s="132">
        <v>20315.050000000003</v>
      </c>
      <c r="F419" s="96">
        <v>17020.650000000001</v>
      </c>
      <c r="G419" s="96">
        <v>5409.9000000000005</v>
      </c>
      <c r="H419" s="96">
        <v>3009.4</v>
      </c>
      <c r="I419" s="96">
        <v>0</v>
      </c>
      <c r="J419" s="130">
        <v>8585.8499999999985</v>
      </c>
      <c r="K419" s="341">
        <v>9482.6999999999989</v>
      </c>
      <c r="L419" s="269">
        <f t="shared" si="32"/>
        <v>90678.869999999981</v>
      </c>
    </row>
    <row r="420" spans="1:12" s="5" customFormat="1" ht="23.1" customHeight="1" x14ac:dyDescent="0.25">
      <c r="A420" s="193" t="s">
        <v>620</v>
      </c>
      <c r="B420" s="124"/>
      <c r="C420" s="233" t="s">
        <v>6</v>
      </c>
      <c r="D420" s="131">
        <v>0</v>
      </c>
      <c r="E420" s="132">
        <v>0</v>
      </c>
      <c r="F420" s="96">
        <v>0</v>
      </c>
      <c r="G420" s="96">
        <v>0</v>
      </c>
      <c r="H420" s="96">
        <v>0</v>
      </c>
      <c r="I420" s="96">
        <v>21.3</v>
      </c>
      <c r="J420" s="130">
        <v>1793.6</v>
      </c>
      <c r="K420" s="341">
        <v>228.1</v>
      </c>
      <c r="L420" s="269">
        <f t="shared" si="32"/>
        <v>2042.9999999999998</v>
      </c>
    </row>
    <row r="421" spans="1:12" s="5" customFormat="1" ht="23.1" customHeight="1" x14ac:dyDescent="0.25">
      <c r="A421" s="193" t="s">
        <v>621</v>
      </c>
      <c r="B421" s="124"/>
      <c r="C421" s="233" t="s">
        <v>6</v>
      </c>
      <c r="D421" s="131">
        <v>0</v>
      </c>
      <c r="E421" s="132">
        <v>0</v>
      </c>
      <c r="F421" s="96">
        <v>0</v>
      </c>
      <c r="G421" s="96">
        <v>0</v>
      </c>
      <c r="H421" s="96">
        <v>0</v>
      </c>
      <c r="I421" s="96">
        <v>0</v>
      </c>
      <c r="J421" s="130">
        <v>0</v>
      </c>
      <c r="K421" s="341">
        <v>0</v>
      </c>
      <c r="L421" s="269">
        <f t="shared" si="32"/>
        <v>0</v>
      </c>
    </row>
    <row r="422" spans="1:12" s="5" customFormat="1" ht="23.1" customHeight="1" x14ac:dyDescent="0.25">
      <c r="A422" s="193" t="s">
        <v>622</v>
      </c>
      <c r="B422" s="124"/>
      <c r="C422" s="233" t="s">
        <v>6</v>
      </c>
      <c r="D422" s="131">
        <v>0</v>
      </c>
      <c r="E422" s="132">
        <v>0</v>
      </c>
      <c r="F422" s="96">
        <v>0</v>
      </c>
      <c r="G422" s="96">
        <v>0</v>
      </c>
      <c r="H422" s="96">
        <v>0</v>
      </c>
      <c r="I422" s="96">
        <v>57.7</v>
      </c>
      <c r="J422" s="130">
        <v>173.9</v>
      </c>
      <c r="K422" s="341">
        <v>0</v>
      </c>
      <c r="L422" s="269">
        <f t="shared" si="32"/>
        <v>231.60000000000002</v>
      </c>
    </row>
    <row r="423" spans="1:12" s="5" customFormat="1" ht="23.1" customHeight="1" x14ac:dyDescent="0.25">
      <c r="A423" s="193" t="s">
        <v>623</v>
      </c>
      <c r="B423" s="124"/>
      <c r="C423" s="233" t="s">
        <v>6</v>
      </c>
      <c r="D423" s="131">
        <v>0</v>
      </c>
      <c r="E423" s="132">
        <v>0</v>
      </c>
      <c r="F423" s="96">
        <v>0</v>
      </c>
      <c r="G423" s="96">
        <v>0</v>
      </c>
      <c r="H423" s="96">
        <v>0</v>
      </c>
      <c r="I423" s="96">
        <v>515.41999999999996</v>
      </c>
      <c r="J423" s="130">
        <v>0</v>
      </c>
      <c r="K423" s="341">
        <v>0</v>
      </c>
      <c r="L423" s="269">
        <f t="shared" si="32"/>
        <v>515.41999999999996</v>
      </c>
    </row>
    <row r="424" spans="1:12" s="5" customFormat="1" ht="23.1" customHeight="1" x14ac:dyDescent="0.25">
      <c r="A424" s="193" t="s">
        <v>624</v>
      </c>
      <c r="B424" s="124"/>
      <c r="C424" s="233" t="s">
        <v>6</v>
      </c>
      <c r="D424" s="131">
        <v>0</v>
      </c>
      <c r="E424" s="132">
        <v>0</v>
      </c>
      <c r="F424" s="96">
        <v>0</v>
      </c>
      <c r="G424" s="96">
        <v>0</v>
      </c>
      <c r="H424" s="96">
        <v>0</v>
      </c>
      <c r="I424" s="96">
        <v>12845.300000000007</v>
      </c>
      <c r="J424" s="130">
        <v>822.9</v>
      </c>
      <c r="K424" s="341">
        <v>0</v>
      </c>
      <c r="L424" s="269">
        <f t="shared" si="32"/>
        <v>13668.200000000006</v>
      </c>
    </row>
    <row r="425" spans="1:12" s="5" customFormat="1" ht="23.1" customHeight="1" x14ac:dyDescent="0.25">
      <c r="A425" s="193" t="s">
        <v>633</v>
      </c>
      <c r="B425" s="124"/>
      <c r="C425" s="233" t="s">
        <v>6</v>
      </c>
      <c r="D425" s="131">
        <v>0</v>
      </c>
      <c r="E425" s="131">
        <v>0</v>
      </c>
      <c r="F425" s="131">
        <v>0</v>
      </c>
      <c r="G425" s="131">
        <v>0</v>
      </c>
      <c r="H425" s="131">
        <v>0</v>
      </c>
      <c r="I425" s="131">
        <v>0</v>
      </c>
      <c r="J425" s="130">
        <v>2033.7</v>
      </c>
      <c r="K425" s="341">
        <v>0</v>
      </c>
      <c r="L425" s="269">
        <f t="shared" si="32"/>
        <v>2033.7</v>
      </c>
    </row>
    <row r="426" spans="1:12" s="5" customFormat="1" ht="23.1" customHeight="1" x14ac:dyDescent="0.25">
      <c r="A426" s="193" t="s">
        <v>634</v>
      </c>
      <c r="B426" s="124"/>
      <c r="C426" s="233" t="s">
        <v>6</v>
      </c>
      <c r="D426" s="131">
        <v>0</v>
      </c>
      <c r="E426" s="131">
        <v>0</v>
      </c>
      <c r="F426" s="131">
        <v>0</v>
      </c>
      <c r="G426" s="131">
        <v>0</v>
      </c>
      <c r="H426" s="131">
        <v>0</v>
      </c>
      <c r="I426" s="131">
        <v>0</v>
      </c>
      <c r="J426" s="130">
        <v>183.9</v>
      </c>
      <c r="K426" s="341">
        <v>0</v>
      </c>
      <c r="L426" s="269">
        <f t="shared" si="32"/>
        <v>183.9</v>
      </c>
    </row>
    <row r="427" spans="1:12" s="5" customFormat="1" ht="23.1" customHeight="1" x14ac:dyDescent="0.25">
      <c r="A427" s="193" t="s">
        <v>627</v>
      </c>
      <c r="B427" s="124"/>
      <c r="C427" s="233" t="s">
        <v>6</v>
      </c>
      <c r="D427" s="131">
        <v>0</v>
      </c>
      <c r="E427" s="131">
        <v>0</v>
      </c>
      <c r="F427" s="131">
        <v>0</v>
      </c>
      <c r="G427" s="131">
        <v>0</v>
      </c>
      <c r="H427" s="131">
        <v>0</v>
      </c>
      <c r="I427" s="131">
        <v>0</v>
      </c>
      <c r="J427" s="130">
        <v>246.7</v>
      </c>
      <c r="K427" s="341">
        <v>0</v>
      </c>
      <c r="L427" s="269">
        <f t="shared" si="32"/>
        <v>246.7</v>
      </c>
    </row>
    <row r="428" spans="1:12" s="5" customFormat="1" ht="23.1" customHeight="1" x14ac:dyDescent="0.25">
      <c r="A428" s="193" t="s">
        <v>635</v>
      </c>
      <c r="B428" s="124"/>
      <c r="C428" s="233" t="s">
        <v>6</v>
      </c>
      <c r="D428" s="131">
        <v>0</v>
      </c>
      <c r="E428" s="131">
        <v>0</v>
      </c>
      <c r="F428" s="131">
        <v>0</v>
      </c>
      <c r="G428" s="131">
        <v>0</v>
      </c>
      <c r="H428" s="131">
        <v>0</v>
      </c>
      <c r="I428" s="131">
        <v>0</v>
      </c>
      <c r="J428" s="130">
        <v>388.4</v>
      </c>
      <c r="K428" s="341">
        <v>193.2</v>
      </c>
      <c r="L428" s="269">
        <f t="shared" si="32"/>
        <v>581.59999999999991</v>
      </c>
    </row>
    <row r="429" spans="1:12" s="5" customFormat="1" ht="23.1" customHeight="1" x14ac:dyDescent="0.25">
      <c r="A429" s="193" t="s">
        <v>625</v>
      </c>
      <c r="B429" s="124"/>
      <c r="C429" s="233" t="s">
        <v>6</v>
      </c>
      <c r="D429" s="131">
        <v>0</v>
      </c>
      <c r="E429" s="132">
        <v>0</v>
      </c>
      <c r="F429" s="96">
        <v>0</v>
      </c>
      <c r="G429" s="96">
        <v>0</v>
      </c>
      <c r="H429" s="96">
        <v>0</v>
      </c>
      <c r="I429" s="96">
        <v>200</v>
      </c>
      <c r="J429" s="130">
        <v>0</v>
      </c>
      <c r="K429" s="341">
        <v>1496.1</v>
      </c>
      <c r="L429" s="269">
        <f t="shared" si="32"/>
        <v>1696.1</v>
      </c>
    </row>
    <row r="430" spans="1:12" s="5" customFormat="1" ht="23.1" customHeight="1" x14ac:dyDescent="0.25">
      <c r="A430" s="193" t="s">
        <v>626</v>
      </c>
      <c r="B430" s="124"/>
      <c r="C430" s="233" t="s">
        <v>6</v>
      </c>
      <c r="D430" s="131">
        <v>0</v>
      </c>
      <c r="E430" s="132">
        <v>0</v>
      </c>
      <c r="F430" s="96">
        <v>0</v>
      </c>
      <c r="G430" s="96">
        <v>0</v>
      </c>
      <c r="H430" s="96">
        <v>0</v>
      </c>
      <c r="I430" s="96">
        <v>253.1</v>
      </c>
      <c r="J430" s="130">
        <v>0</v>
      </c>
      <c r="K430" s="341">
        <v>2051.8000000000002</v>
      </c>
      <c r="L430" s="269">
        <f t="shared" si="32"/>
        <v>2304.9</v>
      </c>
    </row>
    <row r="431" spans="1:12" s="5" customFormat="1" ht="23.1" customHeight="1" x14ac:dyDescent="0.25">
      <c r="A431" s="193" t="s">
        <v>627</v>
      </c>
      <c r="B431" s="124"/>
      <c r="C431" s="233" t="s">
        <v>6</v>
      </c>
      <c r="D431" s="131">
        <v>0</v>
      </c>
      <c r="E431" s="132">
        <v>0</v>
      </c>
      <c r="F431" s="96">
        <v>0</v>
      </c>
      <c r="G431" s="96">
        <v>0</v>
      </c>
      <c r="H431" s="96">
        <v>0</v>
      </c>
      <c r="I431" s="96">
        <v>0</v>
      </c>
      <c r="J431" s="130">
        <v>0</v>
      </c>
      <c r="K431" s="341">
        <v>0</v>
      </c>
      <c r="L431" s="269">
        <f t="shared" si="32"/>
        <v>0</v>
      </c>
    </row>
    <row r="432" spans="1:12" s="5" customFormat="1" ht="23.1" customHeight="1" x14ac:dyDescent="0.25">
      <c r="A432" s="193" t="s">
        <v>652</v>
      </c>
      <c r="B432" s="124"/>
      <c r="C432" s="233" t="s">
        <v>6</v>
      </c>
      <c r="D432" s="131">
        <v>0</v>
      </c>
      <c r="E432" s="132">
        <v>0</v>
      </c>
      <c r="F432" s="96">
        <v>0</v>
      </c>
      <c r="G432" s="96">
        <v>0</v>
      </c>
      <c r="H432" s="96">
        <v>0</v>
      </c>
      <c r="I432" s="96">
        <v>136.5</v>
      </c>
      <c r="J432" s="130">
        <v>0</v>
      </c>
      <c r="K432" s="341">
        <v>0</v>
      </c>
      <c r="L432" s="269">
        <f t="shared" si="32"/>
        <v>136.5</v>
      </c>
    </row>
    <row r="433" spans="1:12" s="5" customFormat="1" ht="23.1" customHeight="1" x14ac:dyDescent="0.25">
      <c r="A433" s="193" t="s">
        <v>628</v>
      </c>
      <c r="B433" s="124"/>
      <c r="C433" s="233" t="s">
        <v>6</v>
      </c>
      <c r="D433" s="131">
        <v>0</v>
      </c>
      <c r="E433" s="132">
        <v>0</v>
      </c>
      <c r="F433" s="96">
        <v>0</v>
      </c>
      <c r="G433" s="96">
        <v>0</v>
      </c>
      <c r="H433" s="96">
        <v>0</v>
      </c>
      <c r="I433" s="96">
        <v>0</v>
      </c>
      <c r="J433" s="130">
        <v>3751.5</v>
      </c>
      <c r="K433" s="341">
        <v>0</v>
      </c>
      <c r="L433" s="269">
        <f t="shared" si="32"/>
        <v>3751.5</v>
      </c>
    </row>
    <row r="434" spans="1:12" s="5" customFormat="1" ht="23.1" customHeight="1" x14ac:dyDescent="0.25">
      <c r="A434" s="193" t="s">
        <v>629</v>
      </c>
      <c r="B434" s="124"/>
      <c r="C434" s="233" t="s">
        <v>6</v>
      </c>
      <c r="D434" s="131">
        <v>0</v>
      </c>
      <c r="E434" s="132">
        <v>0</v>
      </c>
      <c r="F434" s="96">
        <v>0</v>
      </c>
      <c r="G434" s="96">
        <v>0</v>
      </c>
      <c r="H434" s="96">
        <v>0</v>
      </c>
      <c r="I434" s="96">
        <v>55.3</v>
      </c>
      <c r="J434" s="130">
        <v>0</v>
      </c>
      <c r="K434" s="341">
        <v>0</v>
      </c>
      <c r="L434" s="269">
        <f t="shared" si="32"/>
        <v>55.3</v>
      </c>
    </row>
    <row r="435" spans="1:12" s="5" customFormat="1" ht="23.1" customHeight="1" x14ac:dyDescent="0.25">
      <c r="A435" s="193" t="s">
        <v>630</v>
      </c>
      <c r="B435" s="124"/>
      <c r="C435" s="233" t="s">
        <v>6</v>
      </c>
      <c r="D435" s="131">
        <v>0</v>
      </c>
      <c r="E435" s="132">
        <v>0</v>
      </c>
      <c r="F435" s="96">
        <v>0</v>
      </c>
      <c r="G435" s="96">
        <v>0</v>
      </c>
      <c r="H435" s="96">
        <v>0</v>
      </c>
      <c r="I435" s="96">
        <v>3966.9</v>
      </c>
      <c r="J435" s="130">
        <v>1729.71</v>
      </c>
      <c r="K435" s="341">
        <v>103.2</v>
      </c>
      <c r="L435" s="269">
        <f t="shared" si="32"/>
        <v>5799.81</v>
      </c>
    </row>
    <row r="436" spans="1:12" s="5" customFormat="1" ht="23.1" customHeight="1" x14ac:dyDescent="0.25">
      <c r="A436" s="193" t="s">
        <v>654</v>
      </c>
      <c r="B436" s="364"/>
      <c r="C436" s="233" t="s">
        <v>6</v>
      </c>
      <c r="D436" s="131">
        <v>0</v>
      </c>
      <c r="E436" s="131">
        <v>0</v>
      </c>
      <c r="F436" s="131">
        <v>0</v>
      </c>
      <c r="G436" s="131">
        <v>0</v>
      </c>
      <c r="H436" s="131">
        <v>0</v>
      </c>
      <c r="I436" s="131">
        <v>0</v>
      </c>
      <c r="J436" s="131">
        <v>0</v>
      </c>
      <c r="K436" s="341">
        <v>1281.5</v>
      </c>
      <c r="L436" s="269">
        <f t="shared" si="32"/>
        <v>1281.5</v>
      </c>
    </row>
    <row r="437" spans="1:12" s="5" customFormat="1" ht="23.1" customHeight="1" x14ac:dyDescent="0.25">
      <c r="A437" s="142" t="s">
        <v>446</v>
      </c>
      <c r="B437" s="124"/>
      <c r="C437" s="233" t="s">
        <v>6</v>
      </c>
      <c r="D437" s="131">
        <v>2558.6999999999998</v>
      </c>
      <c r="E437" s="132">
        <v>852.1</v>
      </c>
      <c r="F437" s="96">
        <v>0</v>
      </c>
      <c r="G437" s="96">
        <v>0</v>
      </c>
      <c r="H437" s="96">
        <v>0</v>
      </c>
      <c r="I437" s="96">
        <v>0</v>
      </c>
      <c r="J437" s="130">
        <v>0</v>
      </c>
      <c r="K437" s="341">
        <v>0</v>
      </c>
      <c r="L437" s="269">
        <f t="shared" si="32"/>
        <v>3410.7999999999997</v>
      </c>
    </row>
    <row r="438" spans="1:12" s="5" customFormat="1" ht="23.1" customHeight="1" x14ac:dyDescent="0.25">
      <c r="A438" s="142" t="s">
        <v>447</v>
      </c>
      <c r="B438" s="124"/>
      <c r="C438" s="233" t="s">
        <v>6</v>
      </c>
      <c r="D438" s="131">
        <v>76.599999999999994</v>
      </c>
      <c r="E438" s="132">
        <v>0</v>
      </c>
      <c r="F438" s="96">
        <v>0</v>
      </c>
      <c r="G438" s="96">
        <v>109.7</v>
      </c>
      <c r="H438" s="96">
        <v>0</v>
      </c>
      <c r="I438" s="96">
        <v>369.5</v>
      </c>
      <c r="J438" s="130">
        <v>536.35</v>
      </c>
      <c r="K438" s="341">
        <v>1459.8000000000002</v>
      </c>
      <c r="L438" s="269">
        <f t="shared" si="32"/>
        <v>2551.9500000000003</v>
      </c>
    </row>
    <row r="439" spans="1:12" s="5" customFormat="1" ht="23.1" customHeight="1" x14ac:dyDescent="0.25">
      <c r="A439" s="142" t="s">
        <v>179</v>
      </c>
      <c r="B439" s="124"/>
      <c r="C439" s="233" t="s">
        <v>6</v>
      </c>
      <c r="D439" s="131">
        <v>1425.88</v>
      </c>
      <c r="E439" s="132">
        <v>0</v>
      </c>
      <c r="F439" s="96">
        <v>1355.8</v>
      </c>
      <c r="G439" s="96">
        <v>369.4</v>
      </c>
      <c r="H439" s="96">
        <v>1301.5999999999999</v>
      </c>
      <c r="I439" s="96">
        <v>2683.1</v>
      </c>
      <c r="J439" s="130">
        <v>17.399999999999999</v>
      </c>
      <c r="K439" s="341">
        <v>988.1</v>
      </c>
      <c r="L439" s="269">
        <f t="shared" si="32"/>
        <v>8141.2800000000007</v>
      </c>
    </row>
    <row r="440" spans="1:12" s="5" customFormat="1" ht="23.1" customHeight="1" x14ac:dyDescent="0.25">
      <c r="A440" s="142" t="s">
        <v>533</v>
      </c>
      <c r="B440" s="124"/>
      <c r="C440" s="233" t="s">
        <v>6</v>
      </c>
      <c r="D440" s="131">
        <v>0</v>
      </c>
      <c r="E440" s="132">
        <v>88</v>
      </c>
      <c r="F440" s="96">
        <v>0</v>
      </c>
      <c r="G440" s="96">
        <v>0</v>
      </c>
      <c r="H440" s="96">
        <v>0</v>
      </c>
      <c r="I440" s="96">
        <v>0</v>
      </c>
      <c r="J440" s="130">
        <v>0</v>
      </c>
      <c r="K440" s="341">
        <v>0</v>
      </c>
      <c r="L440" s="269">
        <f t="shared" si="32"/>
        <v>88</v>
      </c>
    </row>
    <row r="441" spans="1:12" s="5" customFormat="1" ht="23.1" customHeight="1" x14ac:dyDescent="0.25">
      <c r="A441" s="142" t="s">
        <v>448</v>
      </c>
      <c r="B441" s="124"/>
      <c r="C441" s="233" t="s">
        <v>6</v>
      </c>
      <c r="D441" s="131">
        <v>143.1</v>
      </c>
      <c r="E441" s="132">
        <v>0</v>
      </c>
      <c r="F441" s="96">
        <v>0</v>
      </c>
      <c r="G441" s="96">
        <v>0</v>
      </c>
      <c r="H441" s="96">
        <v>0</v>
      </c>
      <c r="I441" s="96">
        <v>192.4</v>
      </c>
      <c r="J441" s="130">
        <v>0</v>
      </c>
      <c r="K441" s="341">
        <v>814.69999999999993</v>
      </c>
      <c r="L441" s="269">
        <f t="shared" si="32"/>
        <v>1150.1999999999998</v>
      </c>
    </row>
    <row r="442" spans="1:12" s="5" customFormat="1" ht="22.5" customHeight="1" x14ac:dyDescent="0.25">
      <c r="A442" s="142" t="s">
        <v>310</v>
      </c>
      <c r="B442" s="124"/>
      <c r="C442" s="233" t="s">
        <v>6</v>
      </c>
      <c r="D442" s="131">
        <v>2146.1999999999998</v>
      </c>
      <c r="E442" s="132">
        <v>327</v>
      </c>
      <c r="F442" s="96">
        <v>259.60000000000002</v>
      </c>
      <c r="G442" s="96">
        <v>434.59999999999997</v>
      </c>
      <c r="H442" s="96">
        <v>2243.4599999999996</v>
      </c>
      <c r="I442" s="96">
        <v>1077.1200000000001</v>
      </c>
      <c r="J442" s="130">
        <v>324</v>
      </c>
      <c r="K442" s="341">
        <v>32.700000000000003</v>
      </c>
      <c r="L442" s="269">
        <f t="shared" si="32"/>
        <v>6844.6799999999985</v>
      </c>
    </row>
    <row r="443" spans="1:12" ht="24.95" customHeight="1" x14ac:dyDescent="0.2">
      <c r="A443" s="142" t="s">
        <v>449</v>
      </c>
      <c r="B443" s="124"/>
      <c r="C443" s="233" t="s">
        <v>6</v>
      </c>
      <c r="D443" s="131">
        <v>18996.990000000002</v>
      </c>
      <c r="E443" s="132">
        <v>0</v>
      </c>
      <c r="F443" s="96">
        <v>0</v>
      </c>
      <c r="G443" s="96">
        <v>2424.1000000000004</v>
      </c>
      <c r="H443" s="96">
        <v>4126.9999999999991</v>
      </c>
      <c r="I443" s="96">
        <v>10905.39</v>
      </c>
      <c r="J443" s="130">
        <v>10224.700000000001</v>
      </c>
      <c r="K443" s="341">
        <v>4656.5</v>
      </c>
      <c r="L443" s="269">
        <f t="shared" si="32"/>
        <v>51334.680000000008</v>
      </c>
    </row>
    <row r="444" spans="1:12" ht="22.5" customHeight="1" x14ac:dyDescent="0.2">
      <c r="A444" s="142" t="s">
        <v>153</v>
      </c>
      <c r="B444" s="124"/>
      <c r="C444" s="233" t="s">
        <v>6</v>
      </c>
      <c r="D444" s="131">
        <v>35.1</v>
      </c>
      <c r="E444" s="132">
        <v>0</v>
      </c>
      <c r="F444" s="96">
        <v>0</v>
      </c>
      <c r="G444" s="96">
        <v>0</v>
      </c>
      <c r="H444" s="96">
        <v>0</v>
      </c>
      <c r="I444" s="96">
        <v>0</v>
      </c>
      <c r="J444" s="130">
        <v>0</v>
      </c>
      <c r="K444" s="341">
        <v>0</v>
      </c>
      <c r="L444" s="269">
        <f t="shared" ref="L444:L470" si="33">SUM(D444:K444)</f>
        <v>35.1</v>
      </c>
    </row>
    <row r="445" spans="1:12" s="5" customFormat="1" ht="25.5" customHeight="1" x14ac:dyDescent="0.25">
      <c r="A445" s="142" t="s">
        <v>444</v>
      </c>
      <c r="B445" s="124"/>
      <c r="C445" s="233" t="s">
        <v>6</v>
      </c>
      <c r="D445" s="131">
        <v>47269.120000000003</v>
      </c>
      <c r="E445" s="132">
        <v>0</v>
      </c>
      <c r="F445" s="96">
        <v>0</v>
      </c>
      <c r="G445" s="96">
        <v>0</v>
      </c>
      <c r="H445" s="96">
        <v>0</v>
      </c>
      <c r="I445" s="96">
        <v>524</v>
      </c>
      <c r="J445" s="130">
        <v>2325</v>
      </c>
      <c r="K445" s="341">
        <v>559.70000000000005</v>
      </c>
      <c r="L445" s="269">
        <f t="shared" si="33"/>
        <v>50677.82</v>
      </c>
    </row>
    <row r="446" spans="1:12" s="5" customFormat="1" ht="23.1" customHeight="1" x14ac:dyDescent="0.25">
      <c r="A446" s="142" t="s">
        <v>450</v>
      </c>
      <c r="B446" s="124"/>
      <c r="C446" s="233" t="s">
        <v>6</v>
      </c>
      <c r="D446" s="131">
        <v>9457.4199999999983</v>
      </c>
      <c r="E446" s="132">
        <v>984.7</v>
      </c>
      <c r="F446" s="96">
        <v>477.7</v>
      </c>
      <c r="G446" s="96">
        <v>886.9</v>
      </c>
      <c r="H446" s="96">
        <v>307.5</v>
      </c>
      <c r="I446" s="96">
        <v>120.7</v>
      </c>
      <c r="J446" s="130">
        <v>229.8</v>
      </c>
      <c r="K446" s="341">
        <v>569.70000000000016</v>
      </c>
      <c r="L446" s="269">
        <f t="shared" si="33"/>
        <v>13034.42</v>
      </c>
    </row>
    <row r="447" spans="1:12" s="5" customFormat="1" ht="23.1" customHeight="1" x14ac:dyDescent="0.25">
      <c r="A447" s="142" t="s">
        <v>97</v>
      </c>
      <c r="B447" s="124"/>
      <c r="C447" s="233" t="s">
        <v>6</v>
      </c>
      <c r="D447" s="131">
        <v>159.30000000000001</v>
      </c>
      <c r="E447" s="132">
        <v>0</v>
      </c>
      <c r="F447" s="96">
        <v>0</v>
      </c>
      <c r="G447" s="96">
        <v>0</v>
      </c>
      <c r="H447" s="96">
        <v>0</v>
      </c>
      <c r="I447" s="96">
        <v>0</v>
      </c>
      <c r="J447" s="130">
        <v>138</v>
      </c>
      <c r="K447" s="341">
        <v>238.9</v>
      </c>
      <c r="L447" s="269">
        <f t="shared" si="33"/>
        <v>536.20000000000005</v>
      </c>
    </row>
    <row r="448" spans="1:12" s="5" customFormat="1" ht="23.1" customHeight="1" x14ac:dyDescent="0.25">
      <c r="A448" s="142" t="s">
        <v>451</v>
      </c>
      <c r="B448" s="124"/>
      <c r="C448" s="233" t="s">
        <v>6</v>
      </c>
      <c r="D448" s="131">
        <v>523.4</v>
      </c>
      <c r="E448" s="132">
        <v>0</v>
      </c>
      <c r="F448" s="96">
        <v>2531.9</v>
      </c>
      <c r="G448" s="96">
        <v>2645.23</v>
      </c>
      <c r="H448" s="96">
        <v>5235.5</v>
      </c>
      <c r="I448" s="96">
        <v>2074</v>
      </c>
      <c r="J448" s="130">
        <v>2497.2999999999997</v>
      </c>
      <c r="K448" s="341">
        <v>1158.8</v>
      </c>
      <c r="L448" s="269">
        <f t="shared" si="33"/>
        <v>16666.13</v>
      </c>
    </row>
    <row r="449" spans="1:12" s="5" customFormat="1" ht="23.1" customHeight="1" x14ac:dyDescent="0.25">
      <c r="A449" s="142" t="s">
        <v>452</v>
      </c>
      <c r="B449" s="124"/>
      <c r="C449" s="233" t="s">
        <v>6</v>
      </c>
      <c r="D449" s="131">
        <v>4914.6000000000004</v>
      </c>
      <c r="E449" s="132">
        <v>0</v>
      </c>
      <c r="F449" s="96">
        <v>0</v>
      </c>
      <c r="G449" s="96">
        <v>1908.8000000000002</v>
      </c>
      <c r="H449" s="96">
        <v>2415</v>
      </c>
      <c r="I449" s="96">
        <v>1015.1999999999999</v>
      </c>
      <c r="J449" s="130">
        <v>0</v>
      </c>
      <c r="K449" s="341">
        <v>2633.7000000000003</v>
      </c>
      <c r="L449" s="269">
        <f t="shared" si="33"/>
        <v>12887.300000000003</v>
      </c>
    </row>
    <row r="450" spans="1:12" s="5" customFormat="1" ht="23.1" customHeight="1" x14ac:dyDescent="0.25">
      <c r="A450" s="142" t="s">
        <v>44</v>
      </c>
      <c r="B450" s="124"/>
      <c r="C450" s="233" t="s">
        <v>6</v>
      </c>
      <c r="D450" s="131">
        <v>9885.6</v>
      </c>
      <c r="E450" s="132">
        <v>422.3</v>
      </c>
      <c r="F450" s="96">
        <v>0</v>
      </c>
      <c r="G450" s="96">
        <v>693</v>
      </c>
      <c r="H450" s="96">
        <v>1402.4</v>
      </c>
      <c r="I450" s="96">
        <v>2549.6999999999998</v>
      </c>
      <c r="J450" s="130">
        <v>190.2</v>
      </c>
      <c r="K450" s="341">
        <v>2717.5</v>
      </c>
      <c r="L450" s="269">
        <f t="shared" si="33"/>
        <v>17860.7</v>
      </c>
    </row>
    <row r="451" spans="1:12" s="5" customFormat="1" ht="23.1" customHeight="1" x14ac:dyDescent="0.25">
      <c r="A451" s="142" t="s">
        <v>157</v>
      </c>
      <c r="B451" s="124"/>
      <c r="C451" s="233" t="s">
        <v>6</v>
      </c>
      <c r="D451" s="131">
        <v>2590.2199999999998</v>
      </c>
      <c r="E451" s="132">
        <v>1320.6000000000001</v>
      </c>
      <c r="F451" s="96">
        <v>913.9</v>
      </c>
      <c r="G451" s="96">
        <v>129.5</v>
      </c>
      <c r="H451" s="96">
        <v>0</v>
      </c>
      <c r="I451" s="96">
        <v>0</v>
      </c>
      <c r="J451" s="130">
        <v>0</v>
      </c>
      <c r="K451" s="341">
        <v>0</v>
      </c>
      <c r="L451" s="269">
        <f t="shared" si="33"/>
        <v>4954.2199999999993</v>
      </c>
    </row>
    <row r="452" spans="1:12" s="5" customFormat="1" ht="23.1" customHeight="1" x14ac:dyDescent="0.25">
      <c r="A452" s="142" t="s">
        <v>311</v>
      </c>
      <c r="B452" s="124"/>
      <c r="C452" s="233" t="s">
        <v>6</v>
      </c>
      <c r="D452" s="131">
        <v>394.6</v>
      </c>
      <c r="E452" s="132">
        <v>0</v>
      </c>
      <c r="F452" s="96">
        <v>0</v>
      </c>
      <c r="G452" s="96">
        <v>0</v>
      </c>
      <c r="H452" s="96">
        <v>0</v>
      </c>
      <c r="I452" s="96">
        <v>0</v>
      </c>
      <c r="J452" s="130">
        <v>799.6</v>
      </c>
      <c r="K452" s="341">
        <v>680.4</v>
      </c>
      <c r="L452" s="269">
        <f t="shared" si="33"/>
        <v>1874.6</v>
      </c>
    </row>
    <row r="453" spans="1:12" s="5" customFormat="1" ht="23.1" customHeight="1" x14ac:dyDescent="0.25">
      <c r="A453" s="142" t="s">
        <v>453</v>
      </c>
      <c r="B453" s="124"/>
      <c r="C453" s="233" t="s">
        <v>6</v>
      </c>
      <c r="D453" s="131">
        <v>3129.8</v>
      </c>
      <c r="E453" s="132">
        <v>106.1</v>
      </c>
      <c r="F453" s="96">
        <v>0</v>
      </c>
      <c r="G453" s="96">
        <v>852.7</v>
      </c>
      <c r="H453" s="96">
        <v>1058.7</v>
      </c>
      <c r="I453" s="96">
        <v>531.20000000000005</v>
      </c>
      <c r="J453" s="130">
        <v>2938.7</v>
      </c>
      <c r="K453" s="341">
        <v>1019.4</v>
      </c>
      <c r="L453" s="269">
        <f t="shared" si="33"/>
        <v>9636.6</v>
      </c>
    </row>
    <row r="454" spans="1:12" s="5" customFormat="1" ht="23.1" customHeight="1" x14ac:dyDescent="0.25">
      <c r="A454" s="142" t="s">
        <v>96</v>
      </c>
      <c r="B454" s="124"/>
      <c r="C454" s="233" t="s">
        <v>6</v>
      </c>
      <c r="D454" s="131">
        <v>1615</v>
      </c>
      <c r="E454" s="132">
        <v>0</v>
      </c>
      <c r="F454" s="96">
        <v>0</v>
      </c>
      <c r="G454" s="96">
        <v>0</v>
      </c>
      <c r="H454" s="96">
        <v>0</v>
      </c>
      <c r="I454" s="96">
        <v>0</v>
      </c>
      <c r="J454" s="130">
        <v>0</v>
      </c>
      <c r="K454" s="341">
        <v>0</v>
      </c>
      <c r="L454" s="269">
        <f t="shared" si="33"/>
        <v>1615</v>
      </c>
    </row>
    <row r="455" spans="1:12" s="5" customFormat="1" ht="23.1" customHeight="1" x14ac:dyDescent="0.25">
      <c r="A455" s="142" t="s">
        <v>139</v>
      </c>
      <c r="B455" s="124"/>
      <c r="C455" s="233" t="s">
        <v>6</v>
      </c>
      <c r="D455" s="131">
        <v>5464.82</v>
      </c>
      <c r="E455" s="132">
        <v>2996.1000000000004</v>
      </c>
      <c r="F455" s="96">
        <v>1258.3000000000002</v>
      </c>
      <c r="G455" s="96">
        <v>3428.1000000000004</v>
      </c>
      <c r="H455" s="96">
        <v>8076.6499999999987</v>
      </c>
      <c r="I455" s="96">
        <v>2049.6</v>
      </c>
      <c r="J455" s="130">
        <v>1119.8</v>
      </c>
      <c r="K455" s="341">
        <v>4067.1999999999989</v>
      </c>
      <c r="L455" s="269">
        <f t="shared" si="33"/>
        <v>28460.57</v>
      </c>
    </row>
    <row r="456" spans="1:12" s="5" customFormat="1" ht="23.1" customHeight="1" x14ac:dyDescent="0.25">
      <c r="A456" s="142" t="s">
        <v>138</v>
      </c>
      <c r="B456" s="124"/>
      <c r="C456" s="233" t="s">
        <v>6</v>
      </c>
      <c r="D456" s="131">
        <v>7328.29</v>
      </c>
      <c r="E456" s="132">
        <v>880.69999999999993</v>
      </c>
      <c r="F456" s="96">
        <v>0</v>
      </c>
      <c r="G456" s="96">
        <v>280.2</v>
      </c>
      <c r="H456" s="96">
        <v>1551.6</v>
      </c>
      <c r="I456" s="96">
        <v>0</v>
      </c>
      <c r="J456" s="130">
        <v>560.5</v>
      </c>
      <c r="K456" s="341">
        <v>11.5</v>
      </c>
      <c r="L456" s="269">
        <f t="shared" si="33"/>
        <v>10612.79</v>
      </c>
    </row>
    <row r="457" spans="1:12" s="5" customFormat="1" ht="23.1" customHeight="1" x14ac:dyDescent="0.25">
      <c r="A457" s="142" t="s">
        <v>312</v>
      </c>
      <c r="B457" s="124"/>
      <c r="C457" s="233" t="s">
        <v>6</v>
      </c>
      <c r="D457" s="131">
        <v>834</v>
      </c>
      <c r="E457" s="132">
        <v>0</v>
      </c>
      <c r="F457" s="96">
        <v>0</v>
      </c>
      <c r="G457" s="96">
        <v>0</v>
      </c>
      <c r="H457" s="96">
        <v>0</v>
      </c>
      <c r="I457" s="96">
        <v>187.5</v>
      </c>
      <c r="J457" s="130">
        <v>392.6</v>
      </c>
      <c r="K457" s="341">
        <v>30.4</v>
      </c>
      <c r="L457" s="269">
        <f t="shared" si="33"/>
        <v>1444.5</v>
      </c>
    </row>
    <row r="458" spans="1:12" s="5" customFormat="1" ht="23.1" customHeight="1" x14ac:dyDescent="0.25">
      <c r="A458" s="142" t="s">
        <v>404</v>
      </c>
      <c r="B458" s="124"/>
      <c r="C458" s="233" t="s">
        <v>6</v>
      </c>
      <c r="D458" s="131">
        <v>98.9</v>
      </c>
      <c r="E458" s="132">
        <v>0</v>
      </c>
      <c r="F458" s="96">
        <v>0</v>
      </c>
      <c r="G458" s="96">
        <v>856.6</v>
      </c>
      <c r="H458" s="96">
        <v>0</v>
      </c>
      <c r="I458" s="96">
        <v>0</v>
      </c>
      <c r="J458" s="130">
        <v>0</v>
      </c>
      <c r="K458" s="341">
        <v>2136.6999999999998</v>
      </c>
      <c r="L458" s="269">
        <f t="shared" si="33"/>
        <v>3092.2</v>
      </c>
    </row>
    <row r="459" spans="1:12" s="5" customFormat="1" ht="23.1" customHeight="1" x14ac:dyDescent="0.25">
      <c r="A459" s="142" t="s">
        <v>313</v>
      </c>
      <c r="B459" s="124"/>
      <c r="C459" s="233" t="s">
        <v>6</v>
      </c>
      <c r="D459" s="131">
        <v>144.69999999999999</v>
      </c>
      <c r="E459" s="132">
        <v>0</v>
      </c>
      <c r="F459" s="96">
        <v>0</v>
      </c>
      <c r="G459" s="96">
        <v>0</v>
      </c>
      <c r="H459" s="96">
        <v>0</v>
      </c>
      <c r="I459" s="96">
        <v>0</v>
      </c>
      <c r="J459" s="130">
        <v>0</v>
      </c>
      <c r="K459" s="341">
        <v>0</v>
      </c>
      <c r="L459" s="269">
        <f t="shared" si="33"/>
        <v>144.69999999999999</v>
      </c>
    </row>
    <row r="460" spans="1:12" s="5" customFormat="1" ht="23.1" customHeight="1" x14ac:dyDescent="0.25">
      <c r="A460" s="142" t="s">
        <v>45</v>
      </c>
      <c r="B460" s="124"/>
      <c r="C460" s="233" t="s">
        <v>6</v>
      </c>
      <c r="D460" s="131">
        <v>1176.3</v>
      </c>
      <c r="E460" s="132">
        <v>502.49999999999994</v>
      </c>
      <c r="F460" s="96">
        <v>0</v>
      </c>
      <c r="G460" s="96">
        <v>140.69999999999999</v>
      </c>
      <c r="H460" s="96">
        <v>0</v>
      </c>
      <c r="I460" s="96">
        <v>1583.1699999999996</v>
      </c>
      <c r="J460" s="130">
        <v>1269.5</v>
      </c>
      <c r="K460" s="341">
        <v>5594</v>
      </c>
      <c r="L460" s="269">
        <f t="shared" si="33"/>
        <v>10266.17</v>
      </c>
    </row>
    <row r="461" spans="1:12" s="5" customFormat="1" ht="23.1" customHeight="1" x14ac:dyDescent="0.25">
      <c r="A461" s="142" t="s">
        <v>164</v>
      </c>
      <c r="B461" s="124"/>
      <c r="C461" s="233" t="s">
        <v>6</v>
      </c>
      <c r="D461" s="131">
        <v>83.2</v>
      </c>
      <c r="E461" s="132">
        <v>0</v>
      </c>
      <c r="F461" s="96">
        <v>0</v>
      </c>
      <c r="G461" s="96">
        <v>0</v>
      </c>
      <c r="H461" s="96">
        <v>0</v>
      </c>
      <c r="I461" s="96">
        <v>0</v>
      </c>
      <c r="J461" s="130">
        <v>0</v>
      </c>
      <c r="K461" s="341">
        <v>0</v>
      </c>
      <c r="L461" s="269">
        <f t="shared" si="33"/>
        <v>83.2</v>
      </c>
    </row>
    <row r="462" spans="1:12" s="5" customFormat="1" ht="23.1" customHeight="1" thickBot="1" x14ac:dyDescent="0.3">
      <c r="A462" s="402" t="s">
        <v>454</v>
      </c>
      <c r="B462" s="403"/>
      <c r="C462" s="404" t="s">
        <v>6</v>
      </c>
      <c r="D462" s="405">
        <v>1193.75</v>
      </c>
      <c r="E462" s="406">
        <v>0</v>
      </c>
      <c r="F462" s="407">
        <v>0</v>
      </c>
      <c r="G462" s="407">
        <v>0</v>
      </c>
      <c r="H462" s="407">
        <v>0</v>
      </c>
      <c r="I462" s="407">
        <v>0</v>
      </c>
      <c r="J462" s="405">
        <v>0</v>
      </c>
      <c r="K462" s="408">
        <v>0</v>
      </c>
      <c r="L462" s="371">
        <f t="shared" si="33"/>
        <v>1193.75</v>
      </c>
    </row>
    <row r="463" spans="1:12" s="5" customFormat="1" ht="23.1" customHeight="1" x14ac:dyDescent="0.25">
      <c r="A463" s="409" t="s">
        <v>103</v>
      </c>
      <c r="B463" s="410"/>
      <c r="C463" s="411" t="s">
        <v>6</v>
      </c>
      <c r="D463" s="412">
        <v>260</v>
      </c>
      <c r="E463" s="413">
        <v>0</v>
      </c>
      <c r="F463" s="414">
        <v>0</v>
      </c>
      <c r="G463" s="414">
        <v>0</v>
      </c>
      <c r="H463" s="414">
        <v>0</v>
      </c>
      <c r="I463" s="414">
        <v>0</v>
      </c>
      <c r="J463" s="412">
        <v>0</v>
      </c>
      <c r="K463" s="415">
        <v>0</v>
      </c>
      <c r="L463" s="377">
        <f t="shared" si="33"/>
        <v>260</v>
      </c>
    </row>
    <row r="464" spans="1:12" s="5" customFormat="1" ht="23.1" customHeight="1" x14ac:dyDescent="0.25">
      <c r="A464" s="142" t="s">
        <v>456</v>
      </c>
      <c r="B464" s="124"/>
      <c r="C464" s="233" t="s">
        <v>6</v>
      </c>
      <c r="D464" s="131">
        <v>10590</v>
      </c>
      <c r="E464" s="132">
        <v>2375.9</v>
      </c>
      <c r="F464" s="96">
        <v>1536.7399999999996</v>
      </c>
      <c r="G464" s="96">
        <v>1646</v>
      </c>
      <c r="H464" s="96">
        <v>1638.5</v>
      </c>
      <c r="I464" s="96">
        <v>1540.7799999999997</v>
      </c>
      <c r="J464" s="130">
        <v>2516.6100000000006</v>
      </c>
      <c r="K464" s="341">
        <v>3142</v>
      </c>
      <c r="L464" s="269">
        <f t="shared" si="33"/>
        <v>24986.53</v>
      </c>
    </row>
    <row r="465" spans="1:12" s="5" customFormat="1" ht="23.1" customHeight="1" x14ac:dyDescent="0.25">
      <c r="A465" s="142" t="s">
        <v>455</v>
      </c>
      <c r="B465" s="124"/>
      <c r="C465" s="233" t="s">
        <v>6</v>
      </c>
      <c r="D465" s="131">
        <v>5157.3399999999992</v>
      </c>
      <c r="E465" s="132">
        <v>0</v>
      </c>
      <c r="F465" s="96">
        <v>2365.8500000000004</v>
      </c>
      <c r="G465" s="96">
        <v>4519.1100000000006</v>
      </c>
      <c r="H465" s="96">
        <v>5736.7000000000007</v>
      </c>
      <c r="I465" s="96">
        <v>999</v>
      </c>
      <c r="J465" s="130">
        <v>4015</v>
      </c>
      <c r="K465" s="341">
        <v>626.4</v>
      </c>
      <c r="L465" s="269">
        <f t="shared" si="33"/>
        <v>23419.4</v>
      </c>
    </row>
    <row r="466" spans="1:12" s="5" customFormat="1" ht="23.1" customHeight="1" x14ac:dyDescent="0.25">
      <c r="A466" s="142" t="s">
        <v>457</v>
      </c>
      <c r="B466" s="124"/>
      <c r="C466" s="233" t="s">
        <v>6</v>
      </c>
      <c r="D466" s="131">
        <v>423.1</v>
      </c>
      <c r="E466" s="132">
        <v>0</v>
      </c>
      <c r="F466" s="96">
        <v>0</v>
      </c>
      <c r="G466" s="96">
        <v>0</v>
      </c>
      <c r="H466" s="96">
        <v>0</v>
      </c>
      <c r="I466" s="96">
        <v>0</v>
      </c>
      <c r="J466" s="130">
        <v>0</v>
      </c>
      <c r="K466" s="341">
        <v>0</v>
      </c>
      <c r="L466" s="269">
        <f t="shared" si="33"/>
        <v>423.1</v>
      </c>
    </row>
    <row r="467" spans="1:12" s="5" customFormat="1" ht="23.1" customHeight="1" x14ac:dyDescent="0.25">
      <c r="A467" s="142" t="s">
        <v>186</v>
      </c>
      <c r="B467" s="124"/>
      <c r="C467" s="233" t="s">
        <v>6</v>
      </c>
      <c r="D467" s="131">
        <v>180</v>
      </c>
      <c r="E467" s="132">
        <v>0</v>
      </c>
      <c r="F467" s="96">
        <v>0</v>
      </c>
      <c r="G467" s="96">
        <v>0</v>
      </c>
      <c r="H467" s="96">
        <v>0</v>
      </c>
      <c r="I467" s="96">
        <v>0</v>
      </c>
      <c r="J467" s="130">
        <v>0</v>
      </c>
      <c r="K467" s="341">
        <v>0</v>
      </c>
      <c r="L467" s="269">
        <f t="shared" si="33"/>
        <v>180</v>
      </c>
    </row>
    <row r="468" spans="1:12" s="5" customFormat="1" ht="23.1" customHeight="1" x14ac:dyDescent="0.25">
      <c r="A468" s="142" t="s">
        <v>170</v>
      </c>
      <c r="B468" s="124"/>
      <c r="C468" s="233" t="s">
        <v>6</v>
      </c>
      <c r="D468" s="131">
        <v>380.2</v>
      </c>
      <c r="E468" s="132">
        <v>0</v>
      </c>
      <c r="F468" s="96">
        <v>0</v>
      </c>
      <c r="G468" s="96">
        <v>0</v>
      </c>
      <c r="H468" s="96">
        <v>0</v>
      </c>
      <c r="I468" s="96">
        <v>23.8</v>
      </c>
      <c r="J468" s="130">
        <v>0</v>
      </c>
      <c r="K468" s="341">
        <v>0</v>
      </c>
      <c r="L468" s="269">
        <f t="shared" si="33"/>
        <v>404</v>
      </c>
    </row>
    <row r="469" spans="1:12" s="5" customFormat="1" ht="23.1" customHeight="1" x14ac:dyDescent="0.25">
      <c r="A469" s="142" t="s">
        <v>314</v>
      </c>
      <c r="B469" s="124"/>
      <c r="C469" s="233" t="s">
        <v>6</v>
      </c>
      <c r="D469" s="131">
        <v>770.90000000000009</v>
      </c>
      <c r="E469" s="132">
        <v>0</v>
      </c>
      <c r="F469" s="96">
        <v>0</v>
      </c>
      <c r="G469" s="96">
        <v>0</v>
      </c>
      <c r="H469" s="96">
        <v>0</v>
      </c>
      <c r="I469" s="96">
        <v>739.8</v>
      </c>
      <c r="J469" s="130">
        <v>4440.9199999999992</v>
      </c>
      <c r="K469" s="341">
        <v>2845.9</v>
      </c>
      <c r="L469" s="269">
        <f t="shared" si="33"/>
        <v>8797.5199999999986</v>
      </c>
    </row>
    <row r="470" spans="1:12" s="5" customFormat="1" ht="23.1" customHeight="1" thickBot="1" x14ac:dyDescent="0.3">
      <c r="A470" s="144" t="s">
        <v>458</v>
      </c>
      <c r="B470" s="129"/>
      <c r="C470" s="233" t="s">
        <v>6</v>
      </c>
      <c r="D470" s="131">
        <v>7752.4</v>
      </c>
      <c r="E470" s="132">
        <v>676.8</v>
      </c>
      <c r="F470" s="96">
        <v>3500.5</v>
      </c>
      <c r="G470" s="96">
        <v>1968.3000000000002</v>
      </c>
      <c r="H470" s="96">
        <v>74.8</v>
      </c>
      <c r="I470" s="96">
        <v>3230.8999999999996</v>
      </c>
      <c r="J470" s="130">
        <v>0</v>
      </c>
      <c r="K470" s="341">
        <v>0</v>
      </c>
      <c r="L470" s="269">
        <f t="shared" si="33"/>
        <v>17203.699999999997</v>
      </c>
    </row>
    <row r="471" spans="1:12" s="5" customFormat="1" ht="34.5" customHeight="1" thickTop="1" thickBot="1" x14ac:dyDescent="0.25">
      <c r="A471" s="559" t="s">
        <v>460</v>
      </c>
      <c r="B471" s="560"/>
      <c r="C471" s="111" t="s">
        <v>6</v>
      </c>
      <c r="D471" s="205">
        <f t="shared" ref="D471:I471" si="34">SUM(D379:D470)</f>
        <v>350203.85000000003</v>
      </c>
      <c r="E471" s="205">
        <f t="shared" si="34"/>
        <v>97474.100000000035</v>
      </c>
      <c r="F471" s="205">
        <f t="shared" si="34"/>
        <v>90979.160000000018</v>
      </c>
      <c r="G471" s="205">
        <f t="shared" si="34"/>
        <v>88829.130000000019</v>
      </c>
      <c r="H471" s="205">
        <f t="shared" si="34"/>
        <v>91888.639999999999</v>
      </c>
      <c r="I471" s="205">
        <f t="shared" si="34"/>
        <v>82822.499999999985</v>
      </c>
      <c r="J471" s="205">
        <f>SUM(J379:J470)</f>
        <v>87090.170000000013</v>
      </c>
      <c r="K471" s="205">
        <f>SUM(K379:K470)</f>
        <v>130555.96999999996</v>
      </c>
      <c r="L471" s="138">
        <f>SUM(L379:L470)</f>
        <v>1019843.5199999999</v>
      </c>
    </row>
    <row r="472" spans="1:12" s="5" customFormat="1" ht="24.75" customHeight="1" thickTop="1" thickBot="1" x14ac:dyDescent="0.3">
      <c r="A472" s="689" t="s">
        <v>278</v>
      </c>
      <c r="B472" s="574"/>
      <c r="C472" s="574"/>
      <c r="D472" s="574"/>
      <c r="E472" s="574"/>
      <c r="F472" s="574"/>
      <c r="G472" s="574"/>
      <c r="H472" s="574"/>
      <c r="I472" s="574"/>
      <c r="J472" s="574"/>
      <c r="K472" s="574"/>
      <c r="L472" s="690"/>
    </row>
    <row r="473" spans="1:12" s="5" customFormat="1" ht="23.1" customHeight="1" thickTop="1" x14ac:dyDescent="0.25">
      <c r="A473" s="681" t="s">
        <v>545</v>
      </c>
      <c r="B473" s="682"/>
      <c r="C473" s="682"/>
      <c r="D473" s="682"/>
      <c r="E473" s="682"/>
      <c r="F473" s="682"/>
      <c r="G473" s="682"/>
      <c r="H473" s="682"/>
      <c r="I473" s="682"/>
      <c r="J473" s="682"/>
      <c r="K473" s="682"/>
      <c r="L473" s="683"/>
    </row>
    <row r="474" spans="1:12" s="5" customFormat="1" ht="32.25" customHeight="1" thickBot="1" x14ac:dyDescent="0.3">
      <c r="A474" s="575" t="s">
        <v>546</v>
      </c>
      <c r="B474" s="576"/>
      <c r="C474" s="577"/>
      <c r="D474" s="110">
        <v>2019</v>
      </c>
      <c r="E474" s="99" t="s">
        <v>496</v>
      </c>
      <c r="F474" s="99" t="s">
        <v>497</v>
      </c>
      <c r="G474" s="99" t="s">
        <v>498</v>
      </c>
      <c r="H474" s="99" t="s">
        <v>499</v>
      </c>
      <c r="I474" s="99" t="s">
        <v>500</v>
      </c>
      <c r="J474" s="204" t="s">
        <v>501</v>
      </c>
      <c r="K474" s="198" t="s">
        <v>653</v>
      </c>
      <c r="L474" s="100" t="s">
        <v>4</v>
      </c>
    </row>
    <row r="475" spans="1:12" s="5" customFormat="1" ht="22.5" customHeight="1" thickTop="1" x14ac:dyDescent="0.25">
      <c r="A475" s="141" t="s">
        <v>315</v>
      </c>
      <c r="B475" s="125"/>
      <c r="C475" s="231" t="s">
        <v>6</v>
      </c>
      <c r="D475" s="133">
        <v>1432</v>
      </c>
      <c r="E475" s="197">
        <v>0</v>
      </c>
      <c r="F475" s="96">
        <v>0</v>
      </c>
      <c r="G475" s="96">
        <v>0</v>
      </c>
      <c r="H475" s="96">
        <v>0</v>
      </c>
      <c r="I475" s="96">
        <v>0</v>
      </c>
      <c r="J475" s="130">
        <v>0</v>
      </c>
      <c r="K475" s="341">
        <v>0</v>
      </c>
      <c r="L475" s="97">
        <f>SUM(D475:K475)</f>
        <v>1432</v>
      </c>
    </row>
    <row r="476" spans="1:12" s="5" customFormat="1" ht="22.5" customHeight="1" x14ac:dyDescent="0.25">
      <c r="A476" s="142" t="s">
        <v>43</v>
      </c>
      <c r="B476" s="126"/>
      <c r="C476" s="233" t="s">
        <v>6</v>
      </c>
      <c r="D476" s="131">
        <v>122.9</v>
      </c>
      <c r="E476" s="132">
        <v>0</v>
      </c>
      <c r="F476" s="96">
        <v>0</v>
      </c>
      <c r="G476" s="96">
        <v>0</v>
      </c>
      <c r="H476" s="96">
        <v>0</v>
      </c>
      <c r="I476" s="96">
        <v>0</v>
      </c>
      <c r="J476" s="130">
        <v>0</v>
      </c>
      <c r="K476" s="341">
        <v>0</v>
      </c>
      <c r="L476" s="269">
        <f t="shared" ref="L476:L539" si="35">SUM(D476:K476)</f>
        <v>122.9</v>
      </c>
    </row>
    <row r="477" spans="1:12" s="5" customFormat="1" ht="22.5" customHeight="1" x14ac:dyDescent="0.25">
      <c r="A477" s="142" t="s">
        <v>316</v>
      </c>
      <c r="B477" s="126"/>
      <c r="C477" s="233" t="s">
        <v>6</v>
      </c>
      <c r="D477" s="131">
        <v>168.2</v>
      </c>
      <c r="E477" s="132">
        <v>0</v>
      </c>
      <c r="F477" s="96">
        <v>0</v>
      </c>
      <c r="G477" s="96">
        <v>0</v>
      </c>
      <c r="H477" s="96">
        <v>0</v>
      </c>
      <c r="I477" s="96">
        <v>0</v>
      </c>
      <c r="J477" s="130">
        <v>0</v>
      </c>
      <c r="K477" s="341">
        <v>0</v>
      </c>
      <c r="L477" s="269">
        <f t="shared" si="35"/>
        <v>168.2</v>
      </c>
    </row>
    <row r="478" spans="1:12" s="5" customFormat="1" ht="22.5" customHeight="1" x14ac:dyDescent="0.25">
      <c r="A478" s="142" t="s">
        <v>317</v>
      </c>
      <c r="B478" s="126"/>
      <c r="C478" s="232" t="s">
        <v>6</v>
      </c>
      <c r="D478" s="131">
        <v>782.7</v>
      </c>
      <c r="E478" s="132">
        <v>0</v>
      </c>
      <c r="F478" s="96">
        <v>659.09999999999991</v>
      </c>
      <c r="G478" s="96">
        <v>0</v>
      </c>
      <c r="H478" s="96">
        <v>0</v>
      </c>
      <c r="I478" s="96">
        <v>0</v>
      </c>
      <c r="J478" s="130">
        <v>0</v>
      </c>
      <c r="K478" s="341">
        <v>0</v>
      </c>
      <c r="L478" s="269">
        <f t="shared" si="35"/>
        <v>1441.8</v>
      </c>
    </row>
    <row r="479" spans="1:12" s="5" customFormat="1" ht="22.5" customHeight="1" x14ac:dyDescent="0.25">
      <c r="A479" s="142" t="s">
        <v>525</v>
      </c>
      <c r="B479" s="126"/>
      <c r="C479" s="233" t="s">
        <v>6</v>
      </c>
      <c r="D479" s="131">
        <v>542.29999999999995</v>
      </c>
      <c r="E479" s="132">
        <v>2887.95</v>
      </c>
      <c r="F479" s="96">
        <v>91.7</v>
      </c>
      <c r="G479" s="96">
        <v>0</v>
      </c>
      <c r="H479" s="96">
        <v>0</v>
      </c>
      <c r="I479" s="96">
        <v>63.9</v>
      </c>
      <c r="J479" s="130">
        <v>61.1</v>
      </c>
      <c r="K479" s="341">
        <v>0</v>
      </c>
      <c r="L479" s="269">
        <f t="shared" si="35"/>
        <v>3646.95</v>
      </c>
    </row>
    <row r="480" spans="1:12" s="5" customFormat="1" ht="22.5" customHeight="1" x14ac:dyDescent="0.25">
      <c r="A480" s="142" t="s">
        <v>50</v>
      </c>
      <c r="B480" s="126"/>
      <c r="C480" s="233" t="s">
        <v>6</v>
      </c>
      <c r="D480" s="131">
        <v>198.9</v>
      </c>
      <c r="E480" s="132">
        <v>0</v>
      </c>
      <c r="F480" s="96">
        <v>0</v>
      </c>
      <c r="G480" s="96">
        <v>0</v>
      </c>
      <c r="H480" s="96">
        <v>0</v>
      </c>
      <c r="I480" s="96">
        <v>0</v>
      </c>
      <c r="J480" s="130">
        <v>0</v>
      </c>
      <c r="K480" s="341">
        <v>0</v>
      </c>
      <c r="L480" s="269">
        <f t="shared" si="35"/>
        <v>198.9</v>
      </c>
    </row>
    <row r="481" spans="1:12" s="5" customFormat="1" ht="22.5" customHeight="1" x14ac:dyDescent="0.25">
      <c r="A481" s="142" t="s">
        <v>406</v>
      </c>
      <c r="B481" s="126"/>
      <c r="C481" s="233" t="s">
        <v>6</v>
      </c>
      <c r="D481" s="131">
        <v>1237.3</v>
      </c>
      <c r="E481" s="132">
        <v>145.6</v>
      </c>
      <c r="F481" s="96">
        <v>0</v>
      </c>
      <c r="G481" s="96">
        <v>214.8</v>
      </c>
      <c r="H481" s="96">
        <v>0</v>
      </c>
      <c r="I481" s="96">
        <v>0</v>
      </c>
      <c r="J481" s="130">
        <v>0</v>
      </c>
      <c r="K481" s="341">
        <v>0</v>
      </c>
      <c r="L481" s="269">
        <f t="shared" si="35"/>
        <v>1597.6999999999998</v>
      </c>
    </row>
    <row r="482" spans="1:12" s="5" customFormat="1" ht="22.5" customHeight="1" x14ac:dyDescent="0.25">
      <c r="A482" s="142" t="s">
        <v>536</v>
      </c>
      <c r="B482" s="126"/>
      <c r="C482" s="233" t="s">
        <v>6</v>
      </c>
      <c r="D482" s="131">
        <v>6411.58</v>
      </c>
      <c r="E482" s="132">
        <v>742.7</v>
      </c>
      <c r="F482" s="96">
        <v>0</v>
      </c>
      <c r="G482" s="96">
        <v>265.60000000000002</v>
      </c>
      <c r="H482" s="96">
        <v>0</v>
      </c>
      <c r="I482" s="96">
        <v>0</v>
      </c>
      <c r="J482" s="130">
        <v>0</v>
      </c>
      <c r="K482" s="341">
        <v>0</v>
      </c>
      <c r="L482" s="269">
        <f t="shared" si="35"/>
        <v>7419.88</v>
      </c>
    </row>
    <row r="483" spans="1:12" s="5" customFormat="1" ht="22.5" customHeight="1" x14ac:dyDescent="0.25">
      <c r="A483" s="142" t="s">
        <v>318</v>
      </c>
      <c r="B483" s="126"/>
      <c r="C483" s="233" t="s">
        <v>6</v>
      </c>
      <c r="D483" s="131">
        <v>259.5</v>
      </c>
      <c r="E483" s="132">
        <v>117.5</v>
      </c>
      <c r="F483" s="96">
        <v>0</v>
      </c>
      <c r="G483" s="96">
        <v>394.5</v>
      </c>
      <c r="H483" s="96">
        <v>114.8</v>
      </c>
      <c r="I483" s="96">
        <v>2319.1</v>
      </c>
      <c r="J483" s="130">
        <v>0</v>
      </c>
      <c r="K483" s="341">
        <v>1853.1</v>
      </c>
      <c r="L483" s="269">
        <f t="shared" si="35"/>
        <v>5058.5</v>
      </c>
    </row>
    <row r="484" spans="1:12" s="5" customFormat="1" ht="22.5" customHeight="1" x14ac:dyDescent="0.25">
      <c r="A484" s="142" t="s">
        <v>319</v>
      </c>
      <c r="B484" s="126"/>
      <c r="C484" s="233" t="s">
        <v>6</v>
      </c>
      <c r="D484" s="131">
        <v>79.8</v>
      </c>
      <c r="E484" s="132">
        <v>0</v>
      </c>
      <c r="F484" s="96">
        <v>0</v>
      </c>
      <c r="G484" s="96">
        <v>0</v>
      </c>
      <c r="H484" s="96">
        <v>0</v>
      </c>
      <c r="I484" s="96">
        <v>0</v>
      </c>
      <c r="J484" s="130">
        <v>0</v>
      </c>
      <c r="K484" s="341">
        <v>0</v>
      </c>
      <c r="L484" s="269">
        <f t="shared" si="35"/>
        <v>79.8</v>
      </c>
    </row>
    <row r="485" spans="1:12" s="5" customFormat="1" ht="22.5" customHeight="1" x14ac:dyDescent="0.25">
      <c r="A485" s="142" t="s">
        <v>146</v>
      </c>
      <c r="B485" s="126"/>
      <c r="C485" s="233" t="s">
        <v>6</v>
      </c>
      <c r="D485" s="131">
        <v>168</v>
      </c>
      <c r="E485" s="132">
        <v>0</v>
      </c>
      <c r="F485" s="96">
        <v>0</v>
      </c>
      <c r="G485" s="96">
        <v>0</v>
      </c>
      <c r="H485" s="96">
        <v>0</v>
      </c>
      <c r="I485" s="96">
        <v>0</v>
      </c>
      <c r="J485" s="130">
        <v>0</v>
      </c>
      <c r="K485" s="341">
        <v>0</v>
      </c>
      <c r="L485" s="269">
        <f t="shared" si="35"/>
        <v>168</v>
      </c>
    </row>
    <row r="486" spans="1:12" s="5" customFormat="1" ht="22.5" customHeight="1" x14ac:dyDescent="0.25">
      <c r="A486" s="142" t="s">
        <v>140</v>
      </c>
      <c r="B486" s="126"/>
      <c r="C486" s="233" t="s">
        <v>6</v>
      </c>
      <c r="D486" s="131">
        <v>333</v>
      </c>
      <c r="E486" s="132">
        <v>0</v>
      </c>
      <c r="F486" s="96">
        <v>0</v>
      </c>
      <c r="G486" s="96">
        <v>0</v>
      </c>
      <c r="H486" s="96">
        <v>0</v>
      </c>
      <c r="I486" s="96">
        <v>0</v>
      </c>
      <c r="J486" s="130">
        <v>0</v>
      </c>
      <c r="K486" s="341">
        <v>0</v>
      </c>
      <c r="L486" s="269">
        <f t="shared" si="35"/>
        <v>333</v>
      </c>
    </row>
    <row r="487" spans="1:12" s="5" customFormat="1" ht="22.5" customHeight="1" x14ac:dyDescent="0.25">
      <c r="A487" s="142" t="s">
        <v>56</v>
      </c>
      <c r="B487" s="126"/>
      <c r="C487" s="233" t="s">
        <v>6</v>
      </c>
      <c r="D487" s="131">
        <v>2052.8000000000002</v>
      </c>
      <c r="E487" s="132">
        <v>0</v>
      </c>
      <c r="F487" s="96">
        <v>20</v>
      </c>
      <c r="G487" s="96">
        <v>0</v>
      </c>
      <c r="H487" s="96">
        <v>136</v>
      </c>
      <c r="I487" s="96">
        <v>0</v>
      </c>
      <c r="J487" s="130">
        <v>0</v>
      </c>
      <c r="K487" s="341">
        <v>0</v>
      </c>
      <c r="L487" s="269">
        <f t="shared" si="35"/>
        <v>2208.8000000000002</v>
      </c>
    </row>
    <row r="488" spans="1:12" s="5" customFormat="1" ht="22.5" customHeight="1" x14ac:dyDescent="0.25">
      <c r="A488" s="142" t="s">
        <v>535</v>
      </c>
      <c r="B488" s="126"/>
      <c r="C488" s="233" t="s">
        <v>6</v>
      </c>
      <c r="D488" s="131">
        <v>10904.98</v>
      </c>
      <c r="E488" s="132">
        <v>2222.8000000000002</v>
      </c>
      <c r="F488" s="96">
        <v>3864.7999999999993</v>
      </c>
      <c r="G488" s="96">
        <v>249.4</v>
      </c>
      <c r="H488" s="96">
        <v>108.30000000000001</v>
      </c>
      <c r="I488" s="96">
        <v>47.400000000000006</v>
      </c>
      <c r="J488" s="130">
        <v>0</v>
      </c>
      <c r="K488" s="341">
        <v>0</v>
      </c>
      <c r="L488" s="269">
        <f t="shared" si="35"/>
        <v>17397.68</v>
      </c>
    </row>
    <row r="489" spans="1:12" s="5" customFormat="1" ht="22.5" customHeight="1" x14ac:dyDescent="0.25">
      <c r="A489" s="145" t="s">
        <v>147</v>
      </c>
      <c r="B489" s="126"/>
      <c r="C489" s="233" t="s">
        <v>6</v>
      </c>
      <c r="D489" s="131">
        <v>49.26</v>
      </c>
      <c r="E489" s="132">
        <v>0</v>
      </c>
      <c r="F489" s="96">
        <v>0</v>
      </c>
      <c r="G489" s="96">
        <v>0</v>
      </c>
      <c r="H489" s="96">
        <v>245.3</v>
      </c>
      <c r="I489" s="96">
        <v>0</v>
      </c>
      <c r="J489" s="130">
        <v>0</v>
      </c>
      <c r="K489" s="341">
        <v>0</v>
      </c>
      <c r="L489" s="269">
        <f t="shared" si="35"/>
        <v>294.56</v>
      </c>
    </row>
    <row r="490" spans="1:12" s="5" customFormat="1" ht="22.5" customHeight="1" x14ac:dyDescent="0.25">
      <c r="A490" s="146" t="s">
        <v>526</v>
      </c>
      <c r="B490" s="126"/>
      <c r="C490" s="233" t="s">
        <v>6</v>
      </c>
      <c r="D490" s="131">
        <v>103</v>
      </c>
      <c r="E490" s="132">
        <v>0</v>
      </c>
      <c r="F490" s="96">
        <v>0</v>
      </c>
      <c r="G490" s="96">
        <v>0</v>
      </c>
      <c r="H490" s="96">
        <v>0</v>
      </c>
      <c r="I490" s="96">
        <v>0</v>
      </c>
      <c r="J490" s="130">
        <v>0</v>
      </c>
      <c r="K490" s="341">
        <v>0</v>
      </c>
      <c r="L490" s="269">
        <f t="shared" si="35"/>
        <v>103</v>
      </c>
    </row>
    <row r="491" spans="1:12" s="5" customFormat="1" ht="22.5" customHeight="1" x14ac:dyDescent="0.25">
      <c r="A491" s="142" t="s">
        <v>407</v>
      </c>
      <c r="B491" s="126"/>
      <c r="C491" s="233" t="s">
        <v>6</v>
      </c>
      <c r="D491" s="131">
        <v>1012.5</v>
      </c>
      <c r="E491" s="132">
        <v>0</v>
      </c>
      <c r="F491" s="96">
        <v>0</v>
      </c>
      <c r="G491" s="96">
        <v>0</v>
      </c>
      <c r="H491" s="96">
        <v>0</v>
      </c>
      <c r="I491" s="96">
        <v>0</v>
      </c>
      <c r="J491" s="130">
        <v>0</v>
      </c>
      <c r="K491" s="341">
        <v>0</v>
      </c>
      <c r="L491" s="269">
        <f t="shared" si="35"/>
        <v>1012.5</v>
      </c>
    </row>
    <row r="492" spans="1:12" s="5" customFormat="1" ht="22.5" customHeight="1" x14ac:dyDescent="0.25">
      <c r="A492" s="142" t="s">
        <v>408</v>
      </c>
      <c r="B492" s="126"/>
      <c r="C492" s="233" t="s">
        <v>6</v>
      </c>
      <c r="D492" s="131">
        <v>900.1</v>
      </c>
      <c r="E492" s="132">
        <v>0</v>
      </c>
      <c r="F492" s="96">
        <v>0</v>
      </c>
      <c r="G492" s="96">
        <v>945.6</v>
      </c>
      <c r="H492" s="96">
        <v>0</v>
      </c>
      <c r="I492" s="96">
        <v>0</v>
      </c>
      <c r="J492" s="130">
        <v>161.5</v>
      </c>
      <c r="K492" s="341">
        <v>26.6</v>
      </c>
      <c r="L492" s="269">
        <f t="shared" si="35"/>
        <v>2033.8</v>
      </c>
    </row>
    <row r="493" spans="1:12" s="5" customFormat="1" ht="22.5" customHeight="1" x14ac:dyDescent="0.25">
      <c r="A493" s="145" t="s">
        <v>320</v>
      </c>
      <c r="B493" s="126"/>
      <c r="C493" s="233" t="s">
        <v>6</v>
      </c>
      <c r="D493" s="131">
        <v>1728.1</v>
      </c>
      <c r="E493" s="132">
        <v>0</v>
      </c>
      <c r="F493" s="96">
        <v>0</v>
      </c>
      <c r="G493" s="96">
        <v>0</v>
      </c>
      <c r="H493" s="96">
        <v>0</v>
      </c>
      <c r="I493" s="96">
        <v>0</v>
      </c>
      <c r="J493" s="130">
        <v>0</v>
      </c>
      <c r="K493" s="341">
        <v>0</v>
      </c>
      <c r="L493" s="269">
        <f t="shared" si="35"/>
        <v>1728.1</v>
      </c>
    </row>
    <row r="494" spans="1:12" s="5" customFormat="1" ht="22.5" customHeight="1" x14ac:dyDescent="0.25">
      <c r="A494" s="145" t="s">
        <v>409</v>
      </c>
      <c r="B494" s="126"/>
      <c r="C494" s="233" t="s">
        <v>6</v>
      </c>
      <c r="D494" s="131">
        <v>118.9</v>
      </c>
      <c r="E494" s="132">
        <v>0</v>
      </c>
      <c r="F494" s="96">
        <v>0</v>
      </c>
      <c r="G494" s="96">
        <v>0</v>
      </c>
      <c r="H494" s="96">
        <v>25.9</v>
      </c>
      <c r="I494" s="96">
        <v>69.8</v>
      </c>
      <c r="J494" s="130">
        <v>0</v>
      </c>
      <c r="K494" s="341">
        <v>0</v>
      </c>
      <c r="L494" s="269">
        <f t="shared" si="35"/>
        <v>214.60000000000002</v>
      </c>
    </row>
    <row r="495" spans="1:12" s="5" customFormat="1" ht="22.5" customHeight="1" x14ac:dyDescent="0.25">
      <c r="A495" s="142" t="s">
        <v>46</v>
      </c>
      <c r="B495" s="126"/>
      <c r="C495" s="233" t="s">
        <v>6</v>
      </c>
      <c r="D495" s="131">
        <v>178</v>
      </c>
      <c r="E495" s="132">
        <v>0</v>
      </c>
      <c r="F495" s="96">
        <v>0</v>
      </c>
      <c r="G495" s="96">
        <v>0</v>
      </c>
      <c r="H495" s="96">
        <v>0</v>
      </c>
      <c r="I495" s="96">
        <v>0</v>
      </c>
      <c r="J495" s="130">
        <v>29</v>
      </c>
      <c r="K495" s="341">
        <v>0</v>
      </c>
      <c r="L495" s="269">
        <f t="shared" si="35"/>
        <v>207</v>
      </c>
    </row>
    <row r="496" spans="1:12" s="5" customFormat="1" ht="22.5" customHeight="1" x14ac:dyDescent="0.25">
      <c r="A496" s="142" t="s">
        <v>534</v>
      </c>
      <c r="B496" s="126"/>
      <c r="C496" s="233" t="s">
        <v>6</v>
      </c>
      <c r="D496" s="131">
        <v>4110.92</v>
      </c>
      <c r="E496" s="132">
        <v>0</v>
      </c>
      <c r="F496" s="96">
        <v>0</v>
      </c>
      <c r="G496" s="96">
        <v>655.6</v>
      </c>
      <c r="H496" s="96">
        <v>0</v>
      </c>
      <c r="I496" s="96">
        <v>0</v>
      </c>
      <c r="J496" s="130">
        <v>0</v>
      </c>
      <c r="K496" s="341">
        <v>0</v>
      </c>
      <c r="L496" s="269">
        <f t="shared" si="35"/>
        <v>4766.5200000000004</v>
      </c>
    </row>
    <row r="497" spans="1:12" s="5" customFormat="1" ht="22.5" customHeight="1" x14ac:dyDescent="0.25">
      <c r="A497" s="142" t="s">
        <v>48</v>
      </c>
      <c r="B497" s="126"/>
      <c r="C497" s="233" t="s">
        <v>6</v>
      </c>
      <c r="D497" s="131">
        <v>955</v>
      </c>
      <c r="E497" s="132">
        <v>0</v>
      </c>
      <c r="F497" s="96">
        <v>0</v>
      </c>
      <c r="G497" s="96">
        <v>0</v>
      </c>
      <c r="H497" s="96">
        <v>0</v>
      </c>
      <c r="I497" s="96">
        <v>0</v>
      </c>
      <c r="J497" s="130">
        <v>0</v>
      </c>
      <c r="K497" s="341">
        <v>0</v>
      </c>
      <c r="L497" s="269">
        <f t="shared" si="35"/>
        <v>955</v>
      </c>
    </row>
    <row r="498" spans="1:12" s="5" customFormat="1" ht="22.5" customHeight="1" x14ac:dyDescent="0.25">
      <c r="A498" s="142" t="s">
        <v>410</v>
      </c>
      <c r="B498" s="126"/>
      <c r="C498" s="233" t="s">
        <v>6</v>
      </c>
      <c r="D498" s="131">
        <v>991.7</v>
      </c>
      <c r="E498" s="132">
        <v>0</v>
      </c>
      <c r="F498" s="96">
        <v>838.2</v>
      </c>
      <c r="G498" s="96">
        <v>0</v>
      </c>
      <c r="H498" s="96">
        <v>428.6</v>
      </c>
      <c r="I498" s="96">
        <v>0</v>
      </c>
      <c r="J498" s="130">
        <v>632</v>
      </c>
      <c r="K498" s="341">
        <v>0</v>
      </c>
      <c r="L498" s="269">
        <f t="shared" si="35"/>
        <v>2890.5</v>
      </c>
    </row>
    <row r="499" spans="1:12" s="5" customFormat="1" ht="22.5" customHeight="1" x14ac:dyDescent="0.25">
      <c r="A499" s="142" t="s">
        <v>321</v>
      </c>
      <c r="B499" s="126"/>
      <c r="C499" s="233" t="s">
        <v>6</v>
      </c>
      <c r="D499" s="131">
        <v>2169.23</v>
      </c>
      <c r="E499" s="132">
        <v>1423</v>
      </c>
      <c r="F499" s="96">
        <v>0</v>
      </c>
      <c r="G499" s="96">
        <v>0</v>
      </c>
      <c r="H499" s="96">
        <v>0</v>
      </c>
      <c r="I499" s="96">
        <v>0</v>
      </c>
      <c r="J499" s="130">
        <v>0</v>
      </c>
      <c r="K499" s="341">
        <v>0</v>
      </c>
      <c r="L499" s="269">
        <f t="shared" si="35"/>
        <v>3592.23</v>
      </c>
    </row>
    <row r="500" spans="1:12" s="5" customFormat="1" ht="22.5" customHeight="1" x14ac:dyDescent="0.25">
      <c r="A500" s="142" t="s">
        <v>141</v>
      </c>
      <c r="B500" s="126"/>
      <c r="C500" s="233" t="s">
        <v>6</v>
      </c>
      <c r="D500" s="131">
        <v>2375.5</v>
      </c>
      <c r="E500" s="132">
        <v>174.3</v>
      </c>
      <c r="F500" s="96">
        <v>0</v>
      </c>
      <c r="G500" s="96">
        <v>0</v>
      </c>
      <c r="H500" s="96">
        <v>0</v>
      </c>
      <c r="I500" s="96">
        <v>0</v>
      </c>
      <c r="J500" s="130">
        <v>0</v>
      </c>
      <c r="K500" s="341">
        <v>0</v>
      </c>
      <c r="L500" s="269">
        <f t="shared" si="35"/>
        <v>2549.8000000000002</v>
      </c>
    </row>
    <row r="501" spans="1:12" s="5" customFormat="1" ht="22.5" customHeight="1" x14ac:dyDescent="0.25">
      <c r="A501" s="143" t="s">
        <v>322</v>
      </c>
      <c r="B501" s="126"/>
      <c r="C501" s="233" t="s">
        <v>6</v>
      </c>
      <c r="D501" s="131">
        <v>662.9</v>
      </c>
      <c r="E501" s="132">
        <v>0</v>
      </c>
      <c r="F501" s="96">
        <v>0</v>
      </c>
      <c r="G501" s="96">
        <v>0</v>
      </c>
      <c r="H501" s="96">
        <v>74.900000000000006</v>
      </c>
      <c r="I501" s="96">
        <v>0</v>
      </c>
      <c r="J501" s="130">
        <v>0</v>
      </c>
      <c r="K501" s="341">
        <v>0</v>
      </c>
      <c r="L501" s="269">
        <f t="shared" si="35"/>
        <v>737.8</v>
      </c>
    </row>
    <row r="502" spans="1:12" s="5" customFormat="1" ht="22.5" customHeight="1" x14ac:dyDescent="0.25">
      <c r="A502" s="142" t="s">
        <v>57</v>
      </c>
      <c r="B502" s="126"/>
      <c r="C502" s="233" t="s">
        <v>6</v>
      </c>
      <c r="D502" s="131">
        <v>6764.76</v>
      </c>
      <c r="E502" s="132">
        <v>0</v>
      </c>
      <c r="F502" s="96">
        <v>0</v>
      </c>
      <c r="G502" s="96">
        <v>0</v>
      </c>
      <c r="H502" s="96">
        <v>0</v>
      </c>
      <c r="I502" s="96">
        <v>0</v>
      </c>
      <c r="J502" s="130">
        <v>0</v>
      </c>
      <c r="K502" s="341">
        <v>0</v>
      </c>
      <c r="L502" s="269">
        <f t="shared" si="35"/>
        <v>6764.76</v>
      </c>
    </row>
    <row r="503" spans="1:12" s="5" customFormat="1" ht="22.5" customHeight="1" x14ac:dyDescent="0.25">
      <c r="A503" s="214" t="s">
        <v>183</v>
      </c>
      <c r="B503" s="126"/>
      <c r="C503" s="233" t="s">
        <v>6</v>
      </c>
      <c r="D503" s="131">
        <v>0</v>
      </c>
      <c r="E503" s="132">
        <v>0</v>
      </c>
      <c r="F503" s="96">
        <v>0</v>
      </c>
      <c r="G503" s="96">
        <v>0</v>
      </c>
      <c r="H503" s="96">
        <v>0</v>
      </c>
      <c r="I503" s="96">
        <v>0</v>
      </c>
      <c r="J503" s="130">
        <v>0</v>
      </c>
      <c r="K503" s="341">
        <v>0</v>
      </c>
      <c r="L503" s="269">
        <f t="shared" si="35"/>
        <v>0</v>
      </c>
    </row>
    <row r="504" spans="1:12" s="5" customFormat="1" ht="22.5" customHeight="1" x14ac:dyDescent="0.25">
      <c r="A504" s="336" t="s">
        <v>487</v>
      </c>
      <c r="B504" s="126"/>
      <c r="C504" s="233" t="s">
        <v>6</v>
      </c>
      <c r="D504" s="131">
        <v>365.5</v>
      </c>
      <c r="E504" s="132">
        <v>0</v>
      </c>
      <c r="F504" s="96">
        <v>0</v>
      </c>
      <c r="G504" s="96">
        <v>0</v>
      </c>
      <c r="H504" s="96">
        <v>0</v>
      </c>
      <c r="I504" s="96">
        <v>0</v>
      </c>
      <c r="J504" s="130">
        <v>0</v>
      </c>
      <c r="K504" s="341">
        <v>0</v>
      </c>
      <c r="L504" s="269">
        <f t="shared" si="35"/>
        <v>365.5</v>
      </c>
    </row>
    <row r="505" spans="1:12" s="5" customFormat="1" ht="22.5" customHeight="1" x14ac:dyDescent="0.25">
      <c r="A505" s="142" t="s">
        <v>148</v>
      </c>
      <c r="B505" s="126"/>
      <c r="C505" s="233" t="s">
        <v>6</v>
      </c>
      <c r="D505" s="131">
        <v>52.9</v>
      </c>
      <c r="E505" s="132">
        <v>0</v>
      </c>
      <c r="F505" s="96">
        <v>0</v>
      </c>
      <c r="G505" s="96">
        <v>0</v>
      </c>
      <c r="H505" s="96">
        <v>0</v>
      </c>
      <c r="I505" s="96">
        <v>0</v>
      </c>
      <c r="J505" s="130">
        <v>0</v>
      </c>
      <c r="K505" s="341">
        <v>0</v>
      </c>
      <c r="L505" s="269">
        <f t="shared" si="35"/>
        <v>52.9</v>
      </c>
    </row>
    <row r="506" spans="1:12" s="5" customFormat="1" ht="22.5" customHeight="1" x14ac:dyDescent="0.25">
      <c r="A506" s="193" t="s">
        <v>537</v>
      </c>
      <c r="B506" s="126"/>
      <c r="C506" s="233" t="s">
        <v>6</v>
      </c>
      <c r="D506" s="131">
        <v>0</v>
      </c>
      <c r="E506" s="132">
        <v>1655.12</v>
      </c>
      <c r="F506" s="96">
        <v>0</v>
      </c>
      <c r="G506" s="96">
        <v>0</v>
      </c>
      <c r="H506" s="96">
        <v>0</v>
      </c>
      <c r="I506" s="96">
        <v>0</v>
      </c>
      <c r="J506" s="130">
        <v>0</v>
      </c>
      <c r="K506" s="341">
        <v>0</v>
      </c>
      <c r="L506" s="269">
        <f t="shared" si="35"/>
        <v>1655.12</v>
      </c>
    </row>
    <row r="507" spans="1:12" s="5" customFormat="1" ht="22.5" customHeight="1" x14ac:dyDescent="0.25">
      <c r="A507" s="142" t="s">
        <v>323</v>
      </c>
      <c r="B507" s="126"/>
      <c r="C507" s="233" t="s">
        <v>6</v>
      </c>
      <c r="D507" s="131">
        <v>30.2</v>
      </c>
      <c r="E507" s="132">
        <v>0</v>
      </c>
      <c r="F507" s="96">
        <v>0</v>
      </c>
      <c r="G507" s="96">
        <v>0</v>
      </c>
      <c r="H507" s="96">
        <v>0</v>
      </c>
      <c r="I507" s="96">
        <v>0</v>
      </c>
      <c r="J507" s="130">
        <v>0</v>
      </c>
      <c r="K507" s="341">
        <v>0</v>
      </c>
      <c r="L507" s="269">
        <f t="shared" si="35"/>
        <v>30.2</v>
      </c>
    </row>
    <row r="508" spans="1:12" s="5" customFormat="1" ht="22.5" customHeight="1" x14ac:dyDescent="0.25">
      <c r="A508" s="142" t="s">
        <v>324</v>
      </c>
      <c r="B508" s="126"/>
      <c r="C508" s="233" t="s">
        <v>6</v>
      </c>
      <c r="D508" s="131">
        <v>206.1</v>
      </c>
      <c r="E508" s="132">
        <v>0</v>
      </c>
      <c r="F508" s="96">
        <v>0</v>
      </c>
      <c r="G508" s="96">
        <v>0</v>
      </c>
      <c r="H508" s="96">
        <v>0</v>
      </c>
      <c r="I508" s="96">
        <v>0</v>
      </c>
      <c r="J508" s="130">
        <v>0</v>
      </c>
      <c r="K508" s="341">
        <v>0</v>
      </c>
      <c r="L508" s="269">
        <f t="shared" si="35"/>
        <v>206.1</v>
      </c>
    </row>
    <row r="509" spans="1:12" s="5" customFormat="1" ht="22.5" customHeight="1" x14ac:dyDescent="0.25">
      <c r="A509" s="142" t="s">
        <v>325</v>
      </c>
      <c r="B509" s="126"/>
      <c r="C509" s="233" t="s">
        <v>6</v>
      </c>
      <c r="D509" s="131">
        <v>12</v>
      </c>
      <c r="E509" s="132">
        <v>0</v>
      </c>
      <c r="F509" s="96">
        <v>0</v>
      </c>
      <c r="G509" s="96">
        <v>309.7</v>
      </c>
      <c r="H509" s="96">
        <v>0</v>
      </c>
      <c r="I509" s="96">
        <v>0</v>
      </c>
      <c r="J509" s="130">
        <v>0</v>
      </c>
      <c r="K509" s="341">
        <v>0</v>
      </c>
      <c r="L509" s="269">
        <f t="shared" si="35"/>
        <v>321.7</v>
      </c>
    </row>
    <row r="510" spans="1:12" s="5" customFormat="1" ht="22.5" customHeight="1" x14ac:dyDescent="0.25">
      <c r="A510" s="142" t="s">
        <v>174</v>
      </c>
      <c r="B510" s="126"/>
      <c r="C510" s="233" t="s">
        <v>6</v>
      </c>
      <c r="D510" s="131">
        <v>1376.36</v>
      </c>
      <c r="E510" s="132">
        <v>0</v>
      </c>
      <c r="F510" s="96">
        <v>0</v>
      </c>
      <c r="G510" s="96">
        <v>0</v>
      </c>
      <c r="H510" s="96">
        <v>0</v>
      </c>
      <c r="I510" s="96">
        <v>0</v>
      </c>
      <c r="J510" s="130">
        <v>0</v>
      </c>
      <c r="K510" s="341">
        <v>0</v>
      </c>
      <c r="L510" s="269">
        <f t="shared" si="35"/>
        <v>1376.36</v>
      </c>
    </row>
    <row r="511" spans="1:12" s="5" customFormat="1" ht="22.5" customHeight="1" x14ac:dyDescent="0.25">
      <c r="A511" s="142" t="s">
        <v>149</v>
      </c>
      <c r="B511" s="126"/>
      <c r="C511" s="233" t="s">
        <v>6</v>
      </c>
      <c r="D511" s="131">
        <v>3195.5</v>
      </c>
      <c r="E511" s="132">
        <v>0</v>
      </c>
      <c r="F511" s="96">
        <v>0</v>
      </c>
      <c r="G511" s="96">
        <v>0</v>
      </c>
      <c r="H511" s="96">
        <v>0</v>
      </c>
      <c r="I511" s="96">
        <v>0</v>
      </c>
      <c r="J511" s="130">
        <v>0</v>
      </c>
      <c r="K511" s="341">
        <v>0</v>
      </c>
      <c r="L511" s="269">
        <f t="shared" si="35"/>
        <v>3195.5</v>
      </c>
    </row>
    <row r="512" spans="1:12" s="5" customFormat="1" ht="22.5" customHeight="1" x14ac:dyDescent="0.25">
      <c r="A512" s="142" t="s">
        <v>150</v>
      </c>
      <c r="B512" s="126"/>
      <c r="C512" s="233" t="s">
        <v>6</v>
      </c>
      <c r="D512" s="131">
        <v>427.7</v>
      </c>
      <c r="E512" s="132">
        <v>0</v>
      </c>
      <c r="F512" s="96">
        <v>0</v>
      </c>
      <c r="G512" s="96">
        <v>0</v>
      </c>
      <c r="H512" s="96">
        <v>0</v>
      </c>
      <c r="I512" s="96">
        <v>0</v>
      </c>
      <c r="J512" s="130">
        <v>0</v>
      </c>
      <c r="K512" s="341">
        <v>0</v>
      </c>
      <c r="L512" s="269">
        <f t="shared" si="35"/>
        <v>427.7</v>
      </c>
    </row>
    <row r="513" spans="1:12" s="5" customFormat="1" ht="22.5" customHeight="1" x14ac:dyDescent="0.25">
      <c r="A513" s="142" t="s">
        <v>47</v>
      </c>
      <c r="B513" s="126"/>
      <c r="C513" s="233" t="s">
        <v>6</v>
      </c>
      <c r="D513" s="131">
        <v>429</v>
      </c>
      <c r="E513" s="132">
        <v>0</v>
      </c>
      <c r="F513" s="96">
        <v>0</v>
      </c>
      <c r="G513" s="96">
        <v>0</v>
      </c>
      <c r="H513" s="96">
        <v>0</v>
      </c>
      <c r="I513" s="96">
        <v>0</v>
      </c>
      <c r="J513" s="130">
        <v>0</v>
      </c>
      <c r="K513" s="341">
        <v>0</v>
      </c>
      <c r="L513" s="269">
        <f t="shared" si="35"/>
        <v>429</v>
      </c>
    </row>
    <row r="514" spans="1:12" s="5" customFormat="1" ht="22.5" customHeight="1" x14ac:dyDescent="0.25">
      <c r="A514" s="142" t="s">
        <v>411</v>
      </c>
      <c r="B514" s="126"/>
      <c r="C514" s="233" t="s">
        <v>6</v>
      </c>
      <c r="D514" s="131">
        <v>4249.7</v>
      </c>
      <c r="E514" s="132">
        <v>0</v>
      </c>
      <c r="F514" s="96">
        <v>0</v>
      </c>
      <c r="G514" s="96">
        <v>0</v>
      </c>
      <c r="H514" s="96">
        <v>0</v>
      </c>
      <c r="I514" s="96">
        <v>0</v>
      </c>
      <c r="J514" s="130">
        <v>0</v>
      </c>
      <c r="K514" s="341">
        <v>0</v>
      </c>
      <c r="L514" s="269">
        <f t="shared" si="35"/>
        <v>4249.7</v>
      </c>
    </row>
    <row r="515" spans="1:12" s="5" customFormat="1" ht="22.5" customHeight="1" x14ac:dyDescent="0.25">
      <c r="A515" s="142" t="s">
        <v>326</v>
      </c>
      <c r="B515" s="126"/>
      <c r="C515" s="233" t="s">
        <v>6</v>
      </c>
      <c r="D515" s="131">
        <v>13.2</v>
      </c>
      <c r="E515" s="132">
        <v>0</v>
      </c>
      <c r="F515" s="96">
        <v>0</v>
      </c>
      <c r="G515" s="96">
        <v>0</v>
      </c>
      <c r="H515" s="96">
        <v>0</v>
      </c>
      <c r="I515" s="96">
        <v>0</v>
      </c>
      <c r="J515" s="130">
        <v>0</v>
      </c>
      <c r="K515" s="341">
        <v>0</v>
      </c>
      <c r="L515" s="269">
        <f t="shared" si="35"/>
        <v>13.2</v>
      </c>
    </row>
    <row r="516" spans="1:12" s="5" customFormat="1" ht="22.5" customHeight="1" x14ac:dyDescent="0.25">
      <c r="A516" s="142" t="s">
        <v>151</v>
      </c>
      <c r="B516" s="126"/>
      <c r="C516" s="233" t="s">
        <v>6</v>
      </c>
      <c r="D516" s="131">
        <v>1279.3000000000002</v>
      </c>
      <c r="E516" s="132">
        <v>0</v>
      </c>
      <c r="F516" s="96">
        <v>395.4</v>
      </c>
      <c r="G516" s="96">
        <v>625.1</v>
      </c>
      <c r="H516" s="96">
        <v>70.400000000000006</v>
      </c>
      <c r="I516" s="96">
        <v>0</v>
      </c>
      <c r="J516" s="130">
        <v>1224.5999999999999</v>
      </c>
      <c r="K516" s="341">
        <v>2336.33</v>
      </c>
      <c r="L516" s="269">
        <f t="shared" si="35"/>
        <v>5931.13</v>
      </c>
    </row>
    <row r="517" spans="1:12" s="5" customFormat="1" ht="22.5" customHeight="1" x14ac:dyDescent="0.25">
      <c r="A517" s="142" t="s">
        <v>152</v>
      </c>
      <c r="B517" s="126"/>
      <c r="C517" s="233" t="s">
        <v>6</v>
      </c>
      <c r="D517" s="131">
        <v>1992.8000000000002</v>
      </c>
      <c r="E517" s="132">
        <v>0</v>
      </c>
      <c r="F517" s="96">
        <v>0</v>
      </c>
      <c r="G517" s="96">
        <v>0</v>
      </c>
      <c r="H517" s="96">
        <v>0</v>
      </c>
      <c r="I517" s="96">
        <v>196.1</v>
      </c>
      <c r="J517" s="130">
        <v>1251.3499999999999</v>
      </c>
      <c r="K517" s="341">
        <v>0</v>
      </c>
      <c r="L517" s="269">
        <f t="shared" si="35"/>
        <v>3440.25</v>
      </c>
    </row>
    <row r="518" spans="1:12" s="5" customFormat="1" ht="22.5" customHeight="1" x14ac:dyDescent="0.25">
      <c r="A518" s="142" t="s">
        <v>102</v>
      </c>
      <c r="B518" s="126"/>
      <c r="C518" s="233" t="s">
        <v>6</v>
      </c>
      <c r="D518" s="131">
        <v>396</v>
      </c>
      <c r="E518" s="132">
        <v>0</v>
      </c>
      <c r="F518" s="96">
        <v>0</v>
      </c>
      <c r="G518" s="96">
        <v>0</v>
      </c>
      <c r="H518" s="96">
        <v>0</v>
      </c>
      <c r="I518" s="96">
        <v>0</v>
      </c>
      <c r="J518" s="130">
        <v>0</v>
      </c>
      <c r="K518" s="341">
        <v>0</v>
      </c>
      <c r="L518" s="269">
        <f t="shared" si="35"/>
        <v>396</v>
      </c>
    </row>
    <row r="519" spans="1:12" s="5" customFormat="1" ht="22.5" customHeight="1" x14ac:dyDescent="0.25">
      <c r="A519" s="193" t="s">
        <v>540</v>
      </c>
      <c r="B519" s="126"/>
      <c r="C519" s="233" t="s">
        <v>6</v>
      </c>
      <c r="D519" s="131">
        <v>0</v>
      </c>
      <c r="E519" s="132">
        <v>270.3</v>
      </c>
      <c r="F519" s="96">
        <v>0</v>
      </c>
      <c r="G519" s="96">
        <v>0</v>
      </c>
      <c r="H519" s="96">
        <v>0</v>
      </c>
      <c r="I519" s="96">
        <v>0</v>
      </c>
      <c r="J519" s="130">
        <v>0</v>
      </c>
      <c r="K519" s="341">
        <v>0</v>
      </c>
      <c r="L519" s="269">
        <f t="shared" si="35"/>
        <v>270.3</v>
      </c>
    </row>
    <row r="520" spans="1:12" s="5" customFormat="1" ht="22.5" customHeight="1" x14ac:dyDescent="0.25">
      <c r="A520" s="142" t="s">
        <v>412</v>
      </c>
      <c r="B520" s="126"/>
      <c r="C520" s="233" t="s">
        <v>6</v>
      </c>
      <c r="D520" s="131">
        <v>1624.75</v>
      </c>
      <c r="E520" s="132">
        <v>0</v>
      </c>
      <c r="F520" s="96">
        <v>0</v>
      </c>
      <c r="G520" s="96">
        <v>0</v>
      </c>
      <c r="H520" s="96">
        <v>0</v>
      </c>
      <c r="I520" s="96">
        <v>175</v>
      </c>
      <c r="J520" s="130">
        <v>0</v>
      </c>
      <c r="K520" s="341">
        <v>0</v>
      </c>
      <c r="L520" s="269">
        <f t="shared" si="35"/>
        <v>1799.75</v>
      </c>
    </row>
    <row r="521" spans="1:12" s="5" customFormat="1" ht="22.5" customHeight="1" x14ac:dyDescent="0.25">
      <c r="A521" s="193" t="s">
        <v>415</v>
      </c>
      <c r="B521" s="126"/>
      <c r="C521" s="233" t="s">
        <v>6</v>
      </c>
      <c r="D521" s="131">
        <v>3476.9</v>
      </c>
      <c r="E521" s="132">
        <v>2414.2000000000003</v>
      </c>
      <c r="F521" s="96">
        <v>0</v>
      </c>
      <c r="G521" s="96">
        <v>3496.9</v>
      </c>
      <c r="H521" s="96">
        <v>6121.2000000000007</v>
      </c>
      <c r="I521" s="96">
        <v>610.80000000000007</v>
      </c>
      <c r="J521" s="130">
        <v>5577.5999999999995</v>
      </c>
      <c r="K521" s="341">
        <v>4810.5</v>
      </c>
      <c r="L521" s="269">
        <f t="shared" si="35"/>
        <v>26508.1</v>
      </c>
    </row>
    <row r="522" spans="1:12" s="5" customFormat="1" ht="22.5" customHeight="1" x14ac:dyDescent="0.25">
      <c r="A522" s="193" t="s">
        <v>601</v>
      </c>
      <c r="B522" s="126"/>
      <c r="C522" s="233" t="s">
        <v>6</v>
      </c>
      <c r="D522" s="131">
        <v>0</v>
      </c>
      <c r="E522" s="132">
        <v>0</v>
      </c>
      <c r="F522" s="96">
        <v>0</v>
      </c>
      <c r="G522" s="96">
        <v>0</v>
      </c>
      <c r="H522" s="96">
        <v>159.4</v>
      </c>
      <c r="I522" s="96">
        <v>0</v>
      </c>
      <c r="J522" s="130">
        <v>0</v>
      </c>
      <c r="K522" s="341">
        <v>0</v>
      </c>
      <c r="L522" s="269">
        <f t="shared" si="35"/>
        <v>159.4</v>
      </c>
    </row>
    <row r="523" spans="1:12" s="5" customFormat="1" ht="22.5" customHeight="1" x14ac:dyDescent="0.25">
      <c r="A523" s="193" t="s">
        <v>175</v>
      </c>
      <c r="B523" s="126"/>
      <c r="C523" s="233" t="s">
        <v>6</v>
      </c>
      <c r="D523" s="131">
        <v>10608.73</v>
      </c>
      <c r="E523" s="132">
        <v>2616.6999999999998</v>
      </c>
      <c r="F523" s="96">
        <v>2819.22</v>
      </c>
      <c r="G523" s="96">
        <v>4610</v>
      </c>
      <c r="H523" s="96">
        <v>728.9</v>
      </c>
      <c r="I523" s="96">
        <v>533.5</v>
      </c>
      <c r="J523" s="130">
        <v>3415.3</v>
      </c>
      <c r="K523" s="341">
        <v>1436.6</v>
      </c>
      <c r="L523" s="269">
        <f t="shared" si="35"/>
        <v>26768.95</v>
      </c>
    </row>
    <row r="524" spans="1:12" s="5" customFormat="1" ht="22.5" customHeight="1" x14ac:dyDescent="0.25">
      <c r="A524" s="322" t="s">
        <v>414</v>
      </c>
      <c r="B524" s="126"/>
      <c r="C524" s="233" t="s">
        <v>6</v>
      </c>
      <c r="D524" s="131">
        <v>983.63</v>
      </c>
      <c r="E524" s="132">
        <v>0</v>
      </c>
      <c r="F524" s="96">
        <v>0</v>
      </c>
      <c r="G524" s="96">
        <v>0</v>
      </c>
      <c r="H524" s="96">
        <v>0</v>
      </c>
      <c r="I524" s="96">
        <v>0</v>
      </c>
      <c r="J524" s="130">
        <v>0</v>
      </c>
      <c r="K524" s="341">
        <v>0</v>
      </c>
      <c r="L524" s="269">
        <f t="shared" si="35"/>
        <v>983.63</v>
      </c>
    </row>
    <row r="525" spans="1:12" s="5" customFormat="1" ht="22.5" customHeight="1" x14ac:dyDescent="0.25">
      <c r="A525" s="193" t="s">
        <v>416</v>
      </c>
      <c r="B525" s="126"/>
      <c r="C525" s="233" t="s">
        <v>6</v>
      </c>
      <c r="D525" s="131">
        <v>1149</v>
      </c>
      <c r="E525" s="132">
        <v>0</v>
      </c>
      <c r="F525" s="96">
        <v>0</v>
      </c>
      <c r="G525" s="96">
        <v>0</v>
      </c>
      <c r="H525" s="96">
        <v>0</v>
      </c>
      <c r="I525" s="96">
        <v>0</v>
      </c>
      <c r="J525" s="130">
        <v>0</v>
      </c>
      <c r="K525" s="341">
        <v>0</v>
      </c>
      <c r="L525" s="269">
        <f t="shared" si="35"/>
        <v>1149</v>
      </c>
    </row>
    <row r="526" spans="1:12" s="5" customFormat="1" ht="22.5" customHeight="1" x14ac:dyDescent="0.25">
      <c r="A526" s="193" t="s">
        <v>488</v>
      </c>
      <c r="B526" s="126"/>
      <c r="C526" s="233" t="s">
        <v>6</v>
      </c>
      <c r="D526" s="131">
        <v>84.1</v>
      </c>
      <c r="E526" s="132">
        <v>0</v>
      </c>
      <c r="F526" s="96">
        <v>0</v>
      </c>
      <c r="G526" s="96">
        <v>0</v>
      </c>
      <c r="H526" s="96">
        <v>0</v>
      </c>
      <c r="I526" s="96">
        <v>0</v>
      </c>
      <c r="J526" s="130">
        <v>0</v>
      </c>
      <c r="K526" s="341">
        <v>0</v>
      </c>
      <c r="L526" s="269">
        <f t="shared" si="35"/>
        <v>84.1</v>
      </c>
    </row>
    <row r="527" spans="1:12" s="5" customFormat="1" ht="22.5" customHeight="1" x14ac:dyDescent="0.25">
      <c r="A527" s="193" t="s">
        <v>180</v>
      </c>
      <c r="B527" s="126"/>
      <c r="C527" s="233" t="s">
        <v>6</v>
      </c>
      <c r="D527" s="131">
        <v>1920.03</v>
      </c>
      <c r="E527" s="132">
        <v>0</v>
      </c>
      <c r="F527" s="96">
        <v>0</v>
      </c>
      <c r="G527" s="96">
        <v>0</v>
      </c>
      <c r="H527" s="96">
        <v>47.9</v>
      </c>
      <c r="I527" s="96">
        <v>0</v>
      </c>
      <c r="J527" s="130">
        <v>0</v>
      </c>
      <c r="K527" s="341">
        <v>0</v>
      </c>
      <c r="L527" s="269">
        <f t="shared" si="35"/>
        <v>1967.93</v>
      </c>
    </row>
    <row r="528" spans="1:12" s="5" customFormat="1" ht="22.5" customHeight="1" x14ac:dyDescent="0.25">
      <c r="A528" s="193" t="s">
        <v>655</v>
      </c>
      <c r="B528" s="126"/>
      <c r="C528" s="233" t="s">
        <v>6</v>
      </c>
      <c r="D528" s="131">
        <v>0</v>
      </c>
      <c r="E528" s="131">
        <v>0</v>
      </c>
      <c r="F528" s="131">
        <v>0</v>
      </c>
      <c r="G528" s="131">
        <v>0</v>
      </c>
      <c r="H528" s="131">
        <v>0</v>
      </c>
      <c r="I528" s="131">
        <v>0</v>
      </c>
      <c r="J528" s="131">
        <v>0</v>
      </c>
      <c r="K528" s="341">
        <v>104.7</v>
      </c>
      <c r="L528" s="269">
        <f t="shared" si="35"/>
        <v>104.7</v>
      </c>
    </row>
    <row r="529" spans="1:12" s="5" customFormat="1" ht="22.5" customHeight="1" x14ac:dyDescent="0.25">
      <c r="A529" s="322" t="s">
        <v>327</v>
      </c>
      <c r="B529" s="126"/>
      <c r="C529" s="233" t="s">
        <v>6</v>
      </c>
      <c r="D529" s="131">
        <v>592.1</v>
      </c>
      <c r="E529" s="132">
        <v>0</v>
      </c>
      <c r="F529" s="96">
        <v>0</v>
      </c>
      <c r="G529" s="96">
        <v>0</v>
      </c>
      <c r="H529" s="96">
        <v>0</v>
      </c>
      <c r="I529" s="96">
        <v>0</v>
      </c>
      <c r="J529" s="130">
        <v>0</v>
      </c>
      <c r="K529" s="341">
        <v>0</v>
      </c>
      <c r="L529" s="269">
        <f t="shared" si="35"/>
        <v>592.1</v>
      </c>
    </row>
    <row r="530" spans="1:12" s="5" customFormat="1" ht="22.5" customHeight="1" x14ac:dyDescent="0.25">
      <c r="A530" s="193" t="s">
        <v>154</v>
      </c>
      <c r="B530" s="126"/>
      <c r="C530" s="233" t="s">
        <v>6</v>
      </c>
      <c r="D530" s="131">
        <v>24.2</v>
      </c>
      <c r="E530" s="132">
        <v>0</v>
      </c>
      <c r="F530" s="96">
        <v>0</v>
      </c>
      <c r="G530" s="96">
        <v>0</v>
      </c>
      <c r="H530" s="96">
        <v>0</v>
      </c>
      <c r="I530" s="96">
        <v>0</v>
      </c>
      <c r="J530" s="130">
        <v>0</v>
      </c>
      <c r="K530" s="341">
        <v>0</v>
      </c>
      <c r="L530" s="269">
        <f t="shared" si="35"/>
        <v>24.2</v>
      </c>
    </row>
    <row r="531" spans="1:12" s="5" customFormat="1" ht="22.5" customHeight="1" thickBot="1" x14ac:dyDescent="0.3">
      <c r="A531" s="416" t="s">
        <v>52</v>
      </c>
      <c r="B531" s="417"/>
      <c r="C531" s="404" t="s">
        <v>6</v>
      </c>
      <c r="D531" s="405">
        <v>81.3</v>
      </c>
      <c r="E531" s="406">
        <v>0</v>
      </c>
      <c r="F531" s="407">
        <v>0</v>
      </c>
      <c r="G531" s="407">
        <v>0</v>
      </c>
      <c r="H531" s="407">
        <v>0</v>
      </c>
      <c r="I531" s="407">
        <v>0</v>
      </c>
      <c r="J531" s="405">
        <v>0</v>
      </c>
      <c r="K531" s="408">
        <v>0</v>
      </c>
      <c r="L531" s="371">
        <f t="shared" si="35"/>
        <v>81.3</v>
      </c>
    </row>
    <row r="532" spans="1:12" s="5" customFormat="1" ht="22.5" customHeight="1" x14ac:dyDescent="0.25">
      <c r="A532" s="418" t="s">
        <v>417</v>
      </c>
      <c r="B532" s="419"/>
      <c r="C532" s="411" t="s">
        <v>6</v>
      </c>
      <c r="D532" s="412">
        <v>1133.5</v>
      </c>
      <c r="E532" s="413">
        <v>0</v>
      </c>
      <c r="F532" s="414">
        <v>0</v>
      </c>
      <c r="G532" s="414">
        <v>0</v>
      </c>
      <c r="H532" s="414">
        <v>0</v>
      </c>
      <c r="I532" s="414">
        <v>0</v>
      </c>
      <c r="J532" s="412">
        <v>0</v>
      </c>
      <c r="K532" s="415">
        <v>0</v>
      </c>
      <c r="L532" s="377">
        <f t="shared" si="35"/>
        <v>1133.5</v>
      </c>
    </row>
    <row r="533" spans="1:12" s="5" customFormat="1" ht="22.5" customHeight="1" x14ac:dyDescent="0.25">
      <c r="A533" s="193" t="s">
        <v>176</v>
      </c>
      <c r="B533" s="126"/>
      <c r="C533" s="233" t="s">
        <v>6</v>
      </c>
      <c r="D533" s="131">
        <v>750.6</v>
      </c>
      <c r="E533" s="132">
        <v>0</v>
      </c>
      <c r="F533" s="96">
        <v>0</v>
      </c>
      <c r="G533" s="96">
        <v>0</v>
      </c>
      <c r="H533" s="96">
        <v>0</v>
      </c>
      <c r="I533" s="96">
        <v>0</v>
      </c>
      <c r="J533" s="130">
        <v>0</v>
      </c>
      <c r="K533" s="341">
        <v>0</v>
      </c>
      <c r="L533" s="269">
        <f t="shared" si="35"/>
        <v>750.6</v>
      </c>
    </row>
    <row r="534" spans="1:12" s="5" customFormat="1" ht="22.5" customHeight="1" x14ac:dyDescent="0.25">
      <c r="A534" s="193" t="s">
        <v>328</v>
      </c>
      <c r="B534" s="126"/>
      <c r="C534" s="233" t="s">
        <v>6</v>
      </c>
      <c r="D534" s="131">
        <v>1353.3</v>
      </c>
      <c r="E534" s="132">
        <v>0</v>
      </c>
      <c r="F534" s="96">
        <v>0</v>
      </c>
      <c r="G534" s="96">
        <v>0</v>
      </c>
      <c r="H534" s="96">
        <v>0</v>
      </c>
      <c r="I534" s="96">
        <v>0</v>
      </c>
      <c r="J534" s="130">
        <v>0</v>
      </c>
      <c r="K534" s="341">
        <v>0</v>
      </c>
      <c r="L534" s="269">
        <f t="shared" si="35"/>
        <v>1353.3</v>
      </c>
    </row>
    <row r="535" spans="1:12" s="5" customFormat="1" ht="22.5" customHeight="1" x14ac:dyDescent="0.25">
      <c r="A535" s="193" t="s">
        <v>418</v>
      </c>
      <c r="B535" s="126"/>
      <c r="C535" s="233" t="s">
        <v>6</v>
      </c>
      <c r="D535" s="131">
        <v>348.64</v>
      </c>
      <c r="E535" s="132">
        <v>0</v>
      </c>
      <c r="F535" s="96">
        <v>0</v>
      </c>
      <c r="G535" s="96">
        <v>0</v>
      </c>
      <c r="H535" s="96">
        <v>0</v>
      </c>
      <c r="I535" s="96">
        <v>0</v>
      </c>
      <c r="J535" s="130">
        <v>0</v>
      </c>
      <c r="K535" s="341">
        <v>0</v>
      </c>
      <c r="L535" s="269">
        <f t="shared" si="35"/>
        <v>348.64</v>
      </c>
    </row>
    <row r="536" spans="1:12" s="5" customFormat="1" ht="22.5" customHeight="1" x14ac:dyDescent="0.25">
      <c r="A536" s="193" t="s">
        <v>155</v>
      </c>
      <c r="B536" s="126"/>
      <c r="C536" s="233" t="s">
        <v>6</v>
      </c>
      <c r="D536" s="131">
        <v>2245.8000000000002</v>
      </c>
      <c r="E536" s="132">
        <v>0</v>
      </c>
      <c r="F536" s="96">
        <v>0</v>
      </c>
      <c r="G536" s="96">
        <v>0</v>
      </c>
      <c r="H536" s="96">
        <v>0</v>
      </c>
      <c r="I536" s="96">
        <v>0</v>
      </c>
      <c r="J536" s="130">
        <v>0</v>
      </c>
      <c r="K536" s="341">
        <v>0</v>
      </c>
      <c r="L536" s="269">
        <f t="shared" si="35"/>
        <v>2245.8000000000002</v>
      </c>
    </row>
    <row r="537" spans="1:12" s="5" customFormat="1" ht="22.5" customHeight="1" x14ac:dyDescent="0.25">
      <c r="A537" s="193" t="s">
        <v>419</v>
      </c>
      <c r="B537" s="126"/>
      <c r="C537" s="233" t="s">
        <v>6</v>
      </c>
      <c r="D537" s="131">
        <v>394.2</v>
      </c>
      <c r="E537" s="132">
        <v>0</v>
      </c>
      <c r="F537" s="96">
        <v>0</v>
      </c>
      <c r="G537" s="96">
        <v>0</v>
      </c>
      <c r="H537" s="96">
        <v>0</v>
      </c>
      <c r="I537" s="96">
        <v>0</v>
      </c>
      <c r="J537" s="130">
        <v>0</v>
      </c>
      <c r="K537" s="341">
        <v>0</v>
      </c>
      <c r="L537" s="269">
        <f t="shared" si="35"/>
        <v>394.2</v>
      </c>
    </row>
    <row r="538" spans="1:12" s="5" customFormat="1" ht="22.5" customHeight="1" x14ac:dyDescent="0.25">
      <c r="A538" s="193" t="s">
        <v>420</v>
      </c>
      <c r="B538" s="126"/>
      <c r="C538" s="233" t="s">
        <v>6</v>
      </c>
      <c r="D538" s="131">
        <v>4856.6100000000006</v>
      </c>
      <c r="E538" s="132">
        <v>0</v>
      </c>
      <c r="F538" s="96">
        <v>0</v>
      </c>
      <c r="G538" s="96">
        <v>0</v>
      </c>
      <c r="H538" s="96">
        <v>272.3</v>
      </c>
      <c r="I538" s="96">
        <v>0</v>
      </c>
      <c r="J538" s="130">
        <v>0</v>
      </c>
      <c r="K538" s="341">
        <v>0</v>
      </c>
      <c r="L538" s="269">
        <f t="shared" si="35"/>
        <v>5128.9100000000008</v>
      </c>
    </row>
    <row r="539" spans="1:12" s="5" customFormat="1" ht="22.5" customHeight="1" x14ac:dyDescent="0.25">
      <c r="A539" s="193" t="s">
        <v>55</v>
      </c>
      <c r="B539" s="126"/>
      <c r="C539" s="233" t="s">
        <v>6</v>
      </c>
      <c r="D539" s="131">
        <v>182.2</v>
      </c>
      <c r="E539" s="132">
        <v>0</v>
      </c>
      <c r="F539" s="96">
        <v>0</v>
      </c>
      <c r="G539" s="96">
        <v>0</v>
      </c>
      <c r="H539" s="96">
        <v>0</v>
      </c>
      <c r="I539" s="96">
        <v>0</v>
      </c>
      <c r="J539" s="130">
        <v>0</v>
      </c>
      <c r="K539" s="341">
        <v>0</v>
      </c>
      <c r="L539" s="269">
        <f t="shared" si="35"/>
        <v>182.2</v>
      </c>
    </row>
    <row r="540" spans="1:12" s="5" customFormat="1" ht="22.5" customHeight="1" x14ac:dyDescent="0.25">
      <c r="A540" s="193" t="s">
        <v>185</v>
      </c>
      <c r="B540" s="126"/>
      <c r="C540" s="233" t="s">
        <v>6</v>
      </c>
      <c r="D540" s="131">
        <v>1106.3</v>
      </c>
      <c r="E540" s="132">
        <v>0</v>
      </c>
      <c r="F540" s="96">
        <v>0</v>
      </c>
      <c r="G540" s="96">
        <v>0</v>
      </c>
      <c r="H540" s="96">
        <v>0</v>
      </c>
      <c r="I540" s="96">
        <v>0</v>
      </c>
      <c r="J540" s="130">
        <v>0</v>
      </c>
      <c r="K540" s="341">
        <v>0</v>
      </c>
      <c r="L540" s="269">
        <f t="shared" ref="L540:L596" si="36">SUM(D540:K540)</f>
        <v>1106.3</v>
      </c>
    </row>
    <row r="541" spans="1:12" s="5" customFormat="1" ht="22.5" customHeight="1" x14ac:dyDescent="0.25">
      <c r="A541" s="193" t="s">
        <v>489</v>
      </c>
      <c r="B541" s="126"/>
      <c r="C541" s="233" t="s">
        <v>6</v>
      </c>
      <c r="D541" s="131">
        <v>1018.5</v>
      </c>
      <c r="E541" s="132">
        <v>0</v>
      </c>
      <c r="F541" s="96">
        <v>0</v>
      </c>
      <c r="G541" s="96">
        <v>0</v>
      </c>
      <c r="H541" s="96">
        <v>0</v>
      </c>
      <c r="I541" s="96">
        <v>0</v>
      </c>
      <c r="J541" s="130">
        <v>0</v>
      </c>
      <c r="K541" s="341">
        <v>0</v>
      </c>
      <c r="L541" s="269">
        <f t="shared" si="36"/>
        <v>1018.5</v>
      </c>
    </row>
    <row r="542" spans="1:12" s="5" customFormat="1" ht="22.5" customHeight="1" x14ac:dyDescent="0.25">
      <c r="A542" s="193" t="s">
        <v>527</v>
      </c>
      <c r="B542" s="126"/>
      <c r="C542" s="233" t="s">
        <v>6</v>
      </c>
      <c r="D542" s="131">
        <v>910.6</v>
      </c>
      <c r="E542" s="132">
        <v>0</v>
      </c>
      <c r="F542" s="96">
        <v>0</v>
      </c>
      <c r="G542" s="96">
        <v>0</v>
      </c>
      <c r="H542" s="96">
        <v>0</v>
      </c>
      <c r="I542" s="96">
        <v>0</v>
      </c>
      <c r="J542" s="130">
        <v>0</v>
      </c>
      <c r="K542" s="341">
        <v>0</v>
      </c>
      <c r="L542" s="269">
        <f t="shared" si="36"/>
        <v>910.6</v>
      </c>
    </row>
    <row r="543" spans="1:12" s="5" customFormat="1" ht="22.5" customHeight="1" x14ac:dyDescent="0.25">
      <c r="A543" s="193" t="s">
        <v>528</v>
      </c>
      <c r="B543" s="126"/>
      <c r="C543" s="233" t="s">
        <v>6</v>
      </c>
      <c r="D543" s="131">
        <v>360.16</v>
      </c>
      <c r="E543" s="132">
        <v>0</v>
      </c>
      <c r="F543" s="96">
        <v>0</v>
      </c>
      <c r="G543" s="96">
        <v>137.4</v>
      </c>
      <c r="H543" s="96">
        <v>0</v>
      </c>
      <c r="I543" s="96">
        <v>0</v>
      </c>
      <c r="J543" s="130">
        <v>0</v>
      </c>
      <c r="K543" s="341">
        <v>0</v>
      </c>
      <c r="L543" s="269">
        <f t="shared" si="36"/>
        <v>497.56000000000006</v>
      </c>
    </row>
    <row r="544" spans="1:12" s="5" customFormat="1" ht="22.5" customHeight="1" x14ac:dyDescent="0.25">
      <c r="A544" s="193" t="s">
        <v>329</v>
      </c>
      <c r="B544" s="126"/>
      <c r="C544" s="233" t="s">
        <v>6</v>
      </c>
      <c r="D544" s="131">
        <v>107.6</v>
      </c>
      <c r="E544" s="132">
        <v>0</v>
      </c>
      <c r="F544" s="96">
        <v>0</v>
      </c>
      <c r="G544" s="96">
        <v>0</v>
      </c>
      <c r="H544" s="96">
        <v>0</v>
      </c>
      <c r="I544" s="96">
        <v>0</v>
      </c>
      <c r="J544" s="130">
        <v>0</v>
      </c>
      <c r="K544" s="341">
        <v>0</v>
      </c>
      <c r="L544" s="269">
        <f t="shared" si="36"/>
        <v>107.6</v>
      </c>
    </row>
    <row r="545" spans="1:12" s="5" customFormat="1" ht="22.5" customHeight="1" x14ac:dyDescent="0.25">
      <c r="A545" s="193" t="s">
        <v>600</v>
      </c>
      <c r="B545" s="126"/>
      <c r="C545" s="233" t="s">
        <v>6</v>
      </c>
      <c r="D545" s="131">
        <v>0</v>
      </c>
      <c r="E545" s="132">
        <v>0</v>
      </c>
      <c r="F545" s="96">
        <v>0</v>
      </c>
      <c r="G545" s="96">
        <v>0</v>
      </c>
      <c r="H545" s="96">
        <v>46.9</v>
      </c>
      <c r="I545" s="96">
        <v>0</v>
      </c>
      <c r="J545" s="130">
        <v>0</v>
      </c>
      <c r="K545" s="341">
        <v>0</v>
      </c>
      <c r="L545" s="269">
        <f t="shared" si="36"/>
        <v>46.9</v>
      </c>
    </row>
    <row r="546" spans="1:12" s="5" customFormat="1" ht="22.5" customHeight="1" x14ac:dyDescent="0.25">
      <c r="A546" s="193" t="s">
        <v>156</v>
      </c>
      <c r="B546" s="126"/>
      <c r="C546" s="233" t="s">
        <v>6</v>
      </c>
      <c r="D546" s="131">
        <v>275.8</v>
      </c>
      <c r="E546" s="132">
        <v>0</v>
      </c>
      <c r="F546" s="96">
        <v>0</v>
      </c>
      <c r="G546" s="96">
        <v>0</v>
      </c>
      <c r="H546" s="96">
        <v>0</v>
      </c>
      <c r="I546" s="96">
        <v>0</v>
      </c>
      <c r="J546" s="130">
        <v>0</v>
      </c>
      <c r="K546" s="341">
        <v>0</v>
      </c>
      <c r="L546" s="269">
        <f t="shared" si="36"/>
        <v>275.8</v>
      </c>
    </row>
    <row r="547" spans="1:12" s="5" customFormat="1" ht="22.5" customHeight="1" x14ac:dyDescent="0.25">
      <c r="A547" s="193" t="s">
        <v>330</v>
      </c>
      <c r="B547" s="126"/>
      <c r="C547" s="233" t="s">
        <v>6</v>
      </c>
      <c r="D547" s="131">
        <v>55.4</v>
      </c>
      <c r="E547" s="132">
        <v>0</v>
      </c>
      <c r="F547" s="96">
        <v>0</v>
      </c>
      <c r="G547" s="96">
        <v>0</v>
      </c>
      <c r="H547" s="96">
        <v>0</v>
      </c>
      <c r="I547" s="96">
        <v>0</v>
      </c>
      <c r="J547" s="130">
        <v>0</v>
      </c>
      <c r="K547" s="341">
        <v>0</v>
      </c>
      <c r="L547" s="269">
        <f t="shared" si="36"/>
        <v>55.4</v>
      </c>
    </row>
    <row r="548" spans="1:12" s="5" customFormat="1" ht="22.5" customHeight="1" x14ac:dyDescent="0.25">
      <c r="A548" s="193" t="s">
        <v>331</v>
      </c>
      <c r="B548" s="126"/>
      <c r="C548" s="233" t="s">
        <v>6</v>
      </c>
      <c r="D548" s="131">
        <v>455.7</v>
      </c>
      <c r="E548" s="132">
        <v>0</v>
      </c>
      <c r="F548" s="96">
        <v>0</v>
      </c>
      <c r="G548" s="96">
        <v>0</v>
      </c>
      <c r="H548" s="96">
        <v>0</v>
      </c>
      <c r="I548" s="96">
        <v>0</v>
      </c>
      <c r="J548" s="130">
        <v>0</v>
      </c>
      <c r="K548" s="341">
        <v>0</v>
      </c>
      <c r="L548" s="269">
        <f t="shared" si="36"/>
        <v>455.7</v>
      </c>
    </row>
    <row r="549" spans="1:12" s="5" customFormat="1" ht="22.5" customHeight="1" x14ac:dyDescent="0.25">
      <c r="A549" s="142" t="s">
        <v>158</v>
      </c>
      <c r="B549" s="126"/>
      <c r="C549" s="233" t="s">
        <v>6</v>
      </c>
      <c r="D549" s="131">
        <v>146.9</v>
      </c>
      <c r="E549" s="132">
        <v>0</v>
      </c>
      <c r="F549" s="96">
        <v>0</v>
      </c>
      <c r="G549" s="96">
        <v>0</v>
      </c>
      <c r="H549" s="96">
        <v>0</v>
      </c>
      <c r="I549" s="96">
        <v>0</v>
      </c>
      <c r="J549" s="130">
        <v>0</v>
      </c>
      <c r="K549" s="341">
        <v>0</v>
      </c>
      <c r="L549" s="269">
        <f t="shared" si="36"/>
        <v>146.9</v>
      </c>
    </row>
    <row r="550" spans="1:12" s="5" customFormat="1" ht="22.5" customHeight="1" x14ac:dyDescent="0.25">
      <c r="A550" s="142" t="s">
        <v>159</v>
      </c>
      <c r="B550" s="126"/>
      <c r="C550" s="233" t="s">
        <v>6</v>
      </c>
      <c r="D550" s="131">
        <v>1737.82</v>
      </c>
      <c r="E550" s="132">
        <v>0</v>
      </c>
      <c r="F550" s="96">
        <v>0</v>
      </c>
      <c r="G550" s="96">
        <v>0</v>
      </c>
      <c r="H550" s="96">
        <v>0</v>
      </c>
      <c r="I550" s="96">
        <v>0</v>
      </c>
      <c r="J550" s="130">
        <v>0</v>
      </c>
      <c r="K550" s="341">
        <v>0</v>
      </c>
      <c r="L550" s="269">
        <f t="shared" si="36"/>
        <v>1737.82</v>
      </c>
    </row>
    <row r="551" spans="1:12" s="5" customFormat="1" ht="22.5" customHeight="1" x14ac:dyDescent="0.25">
      <c r="A551" s="142" t="s">
        <v>160</v>
      </c>
      <c r="B551" s="126"/>
      <c r="C551" s="233" t="s">
        <v>6</v>
      </c>
      <c r="D551" s="131">
        <v>2073.8000000000002</v>
      </c>
      <c r="E551" s="132">
        <v>352</v>
      </c>
      <c r="F551" s="96">
        <v>0</v>
      </c>
      <c r="G551" s="96">
        <v>0</v>
      </c>
      <c r="H551" s="96">
        <v>0</v>
      </c>
      <c r="I551" s="96">
        <v>0</v>
      </c>
      <c r="J551" s="130">
        <v>0</v>
      </c>
      <c r="K551" s="341">
        <v>0</v>
      </c>
      <c r="L551" s="269">
        <f t="shared" si="36"/>
        <v>2425.8000000000002</v>
      </c>
    </row>
    <row r="552" spans="1:12" s="5" customFormat="1" ht="22.5" customHeight="1" x14ac:dyDescent="0.25">
      <c r="A552" s="142" t="s">
        <v>421</v>
      </c>
      <c r="B552" s="126"/>
      <c r="C552" s="233" t="s">
        <v>6</v>
      </c>
      <c r="D552" s="131">
        <v>23.8</v>
      </c>
      <c r="E552" s="132">
        <v>0</v>
      </c>
      <c r="F552" s="96">
        <v>0</v>
      </c>
      <c r="G552" s="96">
        <v>0</v>
      </c>
      <c r="H552" s="96">
        <v>0</v>
      </c>
      <c r="I552" s="96">
        <v>0</v>
      </c>
      <c r="J552" s="130">
        <v>0</v>
      </c>
      <c r="K552" s="341">
        <v>0</v>
      </c>
      <c r="L552" s="269">
        <f t="shared" si="36"/>
        <v>23.8</v>
      </c>
    </row>
    <row r="553" spans="1:12" s="5" customFormat="1" ht="22.5" customHeight="1" x14ac:dyDescent="0.25">
      <c r="A553" s="142" t="s">
        <v>182</v>
      </c>
      <c r="B553" s="126"/>
      <c r="C553" s="233" t="s">
        <v>6</v>
      </c>
      <c r="D553" s="131">
        <v>7263.72</v>
      </c>
      <c r="E553" s="132">
        <v>0</v>
      </c>
      <c r="F553" s="96">
        <v>0</v>
      </c>
      <c r="G553" s="96">
        <v>0</v>
      </c>
      <c r="H553" s="96">
        <v>0</v>
      </c>
      <c r="I553" s="96">
        <v>57.2</v>
      </c>
      <c r="J553" s="130">
        <v>0</v>
      </c>
      <c r="K553" s="341">
        <v>0</v>
      </c>
      <c r="L553" s="269">
        <f t="shared" si="36"/>
        <v>7320.92</v>
      </c>
    </row>
    <row r="554" spans="1:12" s="5" customFormat="1" ht="22.5" customHeight="1" x14ac:dyDescent="0.25">
      <c r="A554" s="142" t="s">
        <v>181</v>
      </c>
      <c r="B554" s="126"/>
      <c r="C554" s="233" t="s">
        <v>6</v>
      </c>
      <c r="D554" s="131">
        <v>804.6</v>
      </c>
      <c r="E554" s="132">
        <v>0</v>
      </c>
      <c r="F554" s="96">
        <v>0</v>
      </c>
      <c r="G554" s="96">
        <v>0</v>
      </c>
      <c r="H554" s="96">
        <v>0</v>
      </c>
      <c r="I554" s="96">
        <v>0</v>
      </c>
      <c r="J554" s="130">
        <v>0</v>
      </c>
      <c r="K554" s="341">
        <v>0</v>
      </c>
      <c r="L554" s="269">
        <f t="shared" si="36"/>
        <v>804.6</v>
      </c>
    </row>
    <row r="555" spans="1:12" s="5" customFormat="1" ht="22.5" customHeight="1" x14ac:dyDescent="0.25">
      <c r="A555" s="142" t="s">
        <v>54</v>
      </c>
      <c r="B555" s="126"/>
      <c r="C555" s="233" t="s">
        <v>6</v>
      </c>
      <c r="D555" s="131">
        <v>380.2</v>
      </c>
      <c r="E555" s="132">
        <v>0</v>
      </c>
      <c r="F555" s="96">
        <v>0</v>
      </c>
      <c r="G555" s="96">
        <v>0</v>
      </c>
      <c r="H555" s="96">
        <v>0</v>
      </c>
      <c r="I555" s="96">
        <v>0</v>
      </c>
      <c r="J555" s="130">
        <v>0</v>
      </c>
      <c r="K555" s="341">
        <v>0</v>
      </c>
      <c r="L555" s="269">
        <f t="shared" si="36"/>
        <v>380.2</v>
      </c>
    </row>
    <row r="556" spans="1:12" s="5" customFormat="1" ht="22.5" customHeight="1" x14ac:dyDescent="0.25">
      <c r="A556" s="142" t="s">
        <v>490</v>
      </c>
      <c r="B556" s="126"/>
      <c r="C556" s="233" t="s">
        <v>6</v>
      </c>
      <c r="D556" s="131">
        <v>603.70000000000005</v>
      </c>
      <c r="E556" s="132">
        <v>0</v>
      </c>
      <c r="F556" s="96">
        <v>0</v>
      </c>
      <c r="G556" s="96">
        <v>0</v>
      </c>
      <c r="H556" s="96">
        <v>0</v>
      </c>
      <c r="I556" s="96">
        <v>0</v>
      </c>
      <c r="J556" s="130">
        <v>0</v>
      </c>
      <c r="K556" s="341">
        <v>0</v>
      </c>
      <c r="L556" s="269">
        <f t="shared" si="36"/>
        <v>603.70000000000005</v>
      </c>
    </row>
    <row r="557" spans="1:12" s="5" customFormat="1" ht="22.5" customHeight="1" x14ac:dyDescent="0.25">
      <c r="A557" s="142" t="s">
        <v>422</v>
      </c>
      <c r="B557" s="126"/>
      <c r="C557" s="233" t="s">
        <v>6</v>
      </c>
      <c r="D557" s="131">
        <v>1006.48</v>
      </c>
      <c r="E557" s="132">
        <v>0</v>
      </c>
      <c r="F557" s="96">
        <v>0</v>
      </c>
      <c r="G557" s="96">
        <v>0</v>
      </c>
      <c r="H557" s="96">
        <v>0</v>
      </c>
      <c r="I557" s="96">
        <v>0</v>
      </c>
      <c r="J557" s="130">
        <v>0</v>
      </c>
      <c r="K557" s="341">
        <v>0</v>
      </c>
      <c r="L557" s="269">
        <f t="shared" si="36"/>
        <v>1006.48</v>
      </c>
    </row>
    <row r="558" spans="1:12" s="5" customFormat="1" ht="22.5" customHeight="1" x14ac:dyDescent="0.25">
      <c r="A558" s="142" t="s">
        <v>161</v>
      </c>
      <c r="B558" s="126"/>
      <c r="C558" s="233" t="s">
        <v>6</v>
      </c>
      <c r="D558" s="131">
        <v>18.7</v>
      </c>
      <c r="E558" s="132">
        <v>0</v>
      </c>
      <c r="F558" s="96">
        <v>0</v>
      </c>
      <c r="G558" s="96">
        <v>0</v>
      </c>
      <c r="H558" s="96">
        <v>0</v>
      </c>
      <c r="I558" s="96">
        <v>0</v>
      </c>
      <c r="J558" s="130">
        <v>0</v>
      </c>
      <c r="K558" s="341">
        <v>0</v>
      </c>
      <c r="L558" s="269">
        <f t="shared" si="36"/>
        <v>18.7</v>
      </c>
    </row>
    <row r="559" spans="1:12" s="5" customFormat="1" ht="22.5" customHeight="1" x14ac:dyDescent="0.25">
      <c r="A559" s="142" t="s">
        <v>529</v>
      </c>
      <c r="B559" s="126"/>
      <c r="C559" s="233" t="s">
        <v>6</v>
      </c>
      <c r="D559" s="131">
        <v>709.4</v>
      </c>
      <c r="E559" s="132">
        <v>0</v>
      </c>
      <c r="F559" s="96">
        <v>0</v>
      </c>
      <c r="G559" s="96">
        <v>0</v>
      </c>
      <c r="H559" s="96">
        <v>0</v>
      </c>
      <c r="I559" s="96">
        <v>0</v>
      </c>
      <c r="J559" s="130">
        <v>0</v>
      </c>
      <c r="K559" s="341">
        <v>0</v>
      </c>
      <c r="L559" s="269">
        <f t="shared" si="36"/>
        <v>709.4</v>
      </c>
    </row>
    <row r="560" spans="1:12" s="5" customFormat="1" ht="22.5" customHeight="1" x14ac:dyDescent="0.25">
      <c r="A560" s="142" t="s">
        <v>51</v>
      </c>
      <c r="B560" s="126"/>
      <c r="C560" s="233" t="s">
        <v>6</v>
      </c>
      <c r="D560" s="131">
        <v>506.3</v>
      </c>
      <c r="E560" s="132">
        <v>0</v>
      </c>
      <c r="F560" s="96">
        <v>0</v>
      </c>
      <c r="G560" s="96">
        <v>0</v>
      </c>
      <c r="H560" s="96">
        <v>0</v>
      </c>
      <c r="I560" s="96">
        <v>0</v>
      </c>
      <c r="J560" s="130">
        <v>0</v>
      </c>
      <c r="K560" s="341">
        <v>0</v>
      </c>
      <c r="L560" s="269">
        <f t="shared" si="36"/>
        <v>506.3</v>
      </c>
    </row>
    <row r="561" spans="1:12" s="5" customFormat="1" ht="22.5" customHeight="1" x14ac:dyDescent="0.25">
      <c r="A561" s="169" t="s">
        <v>143</v>
      </c>
      <c r="B561" s="126"/>
      <c r="C561" s="233" t="s">
        <v>6</v>
      </c>
      <c r="D561" s="131">
        <v>2001.9699999999998</v>
      </c>
      <c r="E561" s="132">
        <v>0</v>
      </c>
      <c r="F561" s="96">
        <v>0</v>
      </c>
      <c r="G561" s="96">
        <v>0</v>
      </c>
      <c r="H561" s="96">
        <v>0</v>
      </c>
      <c r="I561" s="96">
        <v>0</v>
      </c>
      <c r="J561" s="130">
        <v>0</v>
      </c>
      <c r="K561" s="341">
        <v>0</v>
      </c>
      <c r="L561" s="269">
        <f t="shared" si="36"/>
        <v>2001.9699999999998</v>
      </c>
    </row>
    <row r="562" spans="1:12" s="5" customFormat="1" ht="22.5" customHeight="1" x14ac:dyDescent="0.25">
      <c r="A562" s="142" t="s">
        <v>423</v>
      </c>
      <c r="B562" s="126"/>
      <c r="C562" s="233" t="s">
        <v>6</v>
      </c>
      <c r="D562" s="131">
        <v>456.9</v>
      </c>
      <c r="E562" s="132">
        <v>0</v>
      </c>
      <c r="F562" s="96">
        <v>0</v>
      </c>
      <c r="G562" s="96">
        <v>0</v>
      </c>
      <c r="H562" s="96">
        <v>0</v>
      </c>
      <c r="I562" s="96">
        <v>0</v>
      </c>
      <c r="J562" s="130">
        <v>0</v>
      </c>
      <c r="K562" s="341">
        <v>0</v>
      </c>
      <c r="L562" s="269">
        <f t="shared" si="36"/>
        <v>456.9</v>
      </c>
    </row>
    <row r="563" spans="1:12" s="5" customFormat="1" ht="22.5" customHeight="1" x14ac:dyDescent="0.25">
      <c r="A563" s="142" t="s">
        <v>162</v>
      </c>
      <c r="B563" s="126"/>
      <c r="C563" s="233" t="s">
        <v>6</v>
      </c>
      <c r="D563" s="131">
        <v>529.96</v>
      </c>
      <c r="E563" s="132">
        <v>8.8000000000000007</v>
      </c>
      <c r="F563" s="96">
        <v>0</v>
      </c>
      <c r="G563" s="96">
        <v>0</v>
      </c>
      <c r="H563" s="96">
        <v>0</v>
      </c>
      <c r="I563" s="96">
        <v>0</v>
      </c>
      <c r="J563" s="130">
        <v>0</v>
      </c>
      <c r="K563" s="341">
        <v>0</v>
      </c>
      <c r="L563" s="269">
        <f t="shared" si="36"/>
        <v>538.76</v>
      </c>
    </row>
    <row r="564" spans="1:12" s="5" customFormat="1" ht="22.5" customHeight="1" x14ac:dyDescent="0.25">
      <c r="A564" s="142" t="s">
        <v>332</v>
      </c>
      <c r="B564" s="126"/>
      <c r="C564" s="233" t="s">
        <v>6</v>
      </c>
      <c r="D564" s="131">
        <v>1132.3</v>
      </c>
      <c r="E564" s="132">
        <v>0</v>
      </c>
      <c r="F564" s="96">
        <v>0</v>
      </c>
      <c r="G564" s="96">
        <v>0</v>
      </c>
      <c r="H564" s="96">
        <v>0</v>
      </c>
      <c r="I564" s="96">
        <v>0</v>
      </c>
      <c r="J564" s="130">
        <v>0</v>
      </c>
      <c r="K564" s="341">
        <v>0</v>
      </c>
      <c r="L564" s="269">
        <f t="shared" si="36"/>
        <v>1132.3</v>
      </c>
    </row>
    <row r="565" spans="1:12" ht="22.5" customHeight="1" x14ac:dyDescent="0.2">
      <c r="A565" s="142" t="s">
        <v>163</v>
      </c>
      <c r="B565" s="126"/>
      <c r="C565" s="233" t="s">
        <v>6</v>
      </c>
      <c r="D565" s="131">
        <v>12.1</v>
      </c>
      <c r="E565" s="132">
        <v>0</v>
      </c>
      <c r="F565" s="96">
        <v>0</v>
      </c>
      <c r="G565" s="96">
        <v>0</v>
      </c>
      <c r="H565" s="96">
        <v>0</v>
      </c>
      <c r="I565" s="96">
        <v>0</v>
      </c>
      <c r="J565" s="130">
        <v>0</v>
      </c>
      <c r="K565" s="341">
        <v>0</v>
      </c>
      <c r="L565" s="269">
        <f t="shared" si="36"/>
        <v>12.1</v>
      </c>
    </row>
    <row r="566" spans="1:12" ht="22.5" customHeight="1" x14ac:dyDescent="0.2">
      <c r="A566" s="142" t="s">
        <v>177</v>
      </c>
      <c r="B566" s="126"/>
      <c r="C566" s="233" t="s">
        <v>6</v>
      </c>
      <c r="D566" s="131">
        <v>1172.4000000000001</v>
      </c>
      <c r="E566" s="132">
        <v>0</v>
      </c>
      <c r="F566" s="96">
        <v>0</v>
      </c>
      <c r="G566" s="96">
        <v>0</v>
      </c>
      <c r="H566" s="96">
        <v>0</v>
      </c>
      <c r="I566" s="96">
        <v>342.7</v>
      </c>
      <c r="J566" s="130">
        <v>832.59999999999991</v>
      </c>
      <c r="K566" s="341">
        <v>0</v>
      </c>
      <c r="L566" s="269">
        <f t="shared" si="36"/>
        <v>2347.6999999999998</v>
      </c>
    </row>
    <row r="567" spans="1:12" ht="22.5" customHeight="1" x14ac:dyDescent="0.2">
      <c r="A567" s="142" t="s">
        <v>333</v>
      </c>
      <c r="B567" s="126"/>
      <c r="C567" s="233" t="s">
        <v>6</v>
      </c>
      <c r="D567" s="131">
        <v>194.1</v>
      </c>
      <c r="E567" s="132">
        <v>0</v>
      </c>
      <c r="F567" s="96">
        <v>0</v>
      </c>
      <c r="G567" s="96">
        <v>0</v>
      </c>
      <c r="H567" s="96">
        <v>0</v>
      </c>
      <c r="I567" s="96">
        <v>0</v>
      </c>
      <c r="J567" s="130">
        <v>0</v>
      </c>
      <c r="K567" s="341">
        <v>0</v>
      </c>
      <c r="L567" s="269">
        <f t="shared" si="36"/>
        <v>194.1</v>
      </c>
    </row>
    <row r="568" spans="1:12" ht="22.5" customHeight="1" x14ac:dyDescent="0.2">
      <c r="A568" s="142" t="s">
        <v>491</v>
      </c>
      <c r="B568" s="126"/>
      <c r="C568" s="233" t="s">
        <v>6</v>
      </c>
      <c r="D568" s="131">
        <v>289.39999999999998</v>
      </c>
      <c r="E568" s="132">
        <v>0</v>
      </c>
      <c r="F568" s="96">
        <v>0</v>
      </c>
      <c r="G568" s="96">
        <v>0</v>
      </c>
      <c r="H568" s="96">
        <v>0</v>
      </c>
      <c r="I568" s="96">
        <v>0</v>
      </c>
      <c r="J568" s="130">
        <v>0</v>
      </c>
      <c r="K568" s="341">
        <v>0</v>
      </c>
      <c r="L568" s="269">
        <f t="shared" si="36"/>
        <v>289.39999999999998</v>
      </c>
    </row>
    <row r="569" spans="1:12" ht="22.5" customHeight="1" x14ac:dyDescent="0.2">
      <c r="A569" s="142" t="s">
        <v>142</v>
      </c>
      <c r="B569" s="126"/>
      <c r="C569" s="233" t="s">
        <v>6</v>
      </c>
      <c r="D569" s="131">
        <v>1123.3</v>
      </c>
      <c r="E569" s="132">
        <v>0</v>
      </c>
      <c r="F569" s="96">
        <v>0</v>
      </c>
      <c r="G569" s="96">
        <v>0</v>
      </c>
      <c r="H569" s="96">
        <v>0</v>
      </c>
      <c r="I569" s="96">
        <v>0</v>
      </c>
      <c r="J569" s="130">
        <v>0</v>
      </c>
      <c r="K569" s="341">
        <v>0</v>
      </c>
      <c r="L569" s="269">
        <f t="shared" si="36"/>
        <v>1123.3</v>
      </c>
    </row>
    <row r="570" spans="1:12" ht="22.5" customHeight="1" x14ac:dyDescent="0.2">
      <c r="A570" s="142" t="s">
        <v>424</v>
      </c>
      <c r="B570" s="126"/>
      <c r="C570" s="233" t="s">
        <v>6</v>
      </c>
      <c r="D570" s="131">
        <v>1585.6</v>
      </c>
      <c r="E570" s="132">
        <v>0</v>
      </c>
      <c r="F570" s="96">
        <v>0</v>
      </c>
      <c r="G570" s="96">
        <v>0</v>
      </c>
      <c r="H570" s="96">
        <v>0</v>
      </c>
      <c r="I570" s="96">
        <v>0</v>
      </c>
      <c r="J570" s="130">
        <v>0</v>
      </c>
      <c r="K570" s="341">
        <v>0</v>
      </c>
      <c r="L570" s="269">
        <f t="shared" si="36"/>
        <v>1585.6</v>
      </c>
    </row>
    <row r="571" spans="1:12" ht="22.5" customHeight="1" x14ac:dyDescent="0.2">
      <c r="A571" s="142" t="s">
        <v>53</v>
      </c>
      <c r="B571" s="126"/>
      <c r="C571" s="233" t="s">
        <v>6</v>
      </c>
      <c r="D571" s="131">
        <v>190</v>
      </c>
      <c r="E571" s="132">
        <v>0</v>
      </c>
      <c r="F571" s="96">
        <v>0</v>
      </c>
      <c r="G571" s="96">
        <v>0</v>
      </c>
      <c r="H571" s="96">
        <v>0</v>
      </c>
      <c r="I571" s="96">
        <v>0</v>
      </c>
      <c r="J571" s="130">
        <v>0</v>
      </c>
      <c r="K571" s="341">
        <v>0</v>
      </c>
      <c r="L571" s="269">
        <f t="shared" si="36"/>
        <v>190</v>
      </c>
    </row>
    <row r="572" spans="1:12" ht="22.5" customHeight="1" x14ac:dyDescent="0.2">
      <c r="A572" s="142" t="s">
        <v>165</v>
      </c>
      <c r="B572" s="126"/>
      <c r="C572" s="233" t="s">
        <v>6</v>
      </c>
      <c r="D572" s="131">
        <v>585.5</v>
      </c>
      <c r="E572" s="132">
        <v>513.70000000000005</v>
      </c>
      <c r="F572" s="96">
        <v>0</v>
      </c>
      <c r="G572" s="96">
        <v>0</v>
      </c>
      <c r="H572" s="96">
        <v>0</v>
      </c>
      <c r="I572" s="96">
        <v>0</v>
      </c>
      <c r="J572" s="130">
        <v>0</v>
      </c>
      <c r="K572" s="341">
        <v>0</v>
      </c>
      <c r="L572" s="269">
        <f t="shared" si="36"/>
        <v>1099.2</v>
      </c>
    </row>
    <row r="573" spans="1:12" ht="22.5" customHeight="1" x14ac:dyDescent="0.2">
      <c r="A573" s="142" t="s">
        <v>334</v>
      </c>
      <c r="B573" s="126"/>
      <c r="C573" s="233" t="s">
        <v>6</v>
      </c>
      <c r="D573" s="131">
        <v>177.5</v>
      </c>
      <c r="E573" s="132">
        <v>0</v>
      </c>
      <c r="F573" s="96">
        <v>0</v>
      </c>
      <c r="G573" s="96">
        <v>0</v>
      </c>
      <c r="H573" s="96">
        <v>0</v>
      </c>
      <c r="I573" s="96">
        <v>0</v>
      </c>
      <c r="J573" s="130">
        <v>0</v>
      </c>
      <c r="K573" s="341">
        <v>0</v>
      </c>
      <c r="L573" s="269">
        <f t="shared" si="36"/>
        <v>177.5</v>
      </c>
    </row>
    <row r="574" spans="1:12" ht="22.5" customHeight="1" x14ac:dyDescent="0.2">
      <c r="A574" s="142" t="s">
        <v>166</v>
      </c>
      <c r="B574" s="126"/>
      <c r="C574" s="233" t="s">
        <v>6</v>
      </c>
      <c r="D574" s="131">
        <v>6.5</v>
      </c>
      <c r="E574" s="132">
        <v>0</v>
      </c>
      <c r="F574" s="96">
        <v>0</v>
      </c>
      <c r="G574" s="96">
        <v>0</v>
      </c>
      <c r="H574" s="96">
        <v>0</v>
      </c>
      <c r="I574" s="96">
        <v>0</v>
      </c>
      <c r="J574" s="130">
        <v>0</v>
      </c>
      <c r="K574" s="341">
        <v>0</v>
      </c>
      <c r="L574" s="269">
        <f t="shared" si="36"/>
        <v>6.5</v>
      </c>
    </row>
    <row r="575" spans="1:12" ht="22.5" customHeight="1" x14ac:dyDescent="0.2">
      <c r="A575" s="142" t="s">
        <v>492</v>
      </c>
      <c r="B575" s="126"/>
      <c r="C575" s="233" t="s">
        <v>6</v>
      </c>
      <c r="D575" s="131">
        <v>281</v>
      </c>
      <c r="E575" s="132">
        <v>0</v>
      </c>
      <c r="F575" s="96">
        <v>0</v>
      </c>
      <c r="G575" s="96">
        <v>0</v>
      </c>
      <c r="H575" s="96">
        <v>0</v>
      </c>
      <c r="I575" s="96">
        <v>0</v>
      </c>
      <c r="J575" s="130">
        <v>0</v>
      </c>
      <c r="K575" s="341">
        <v>0</v>
      </c>
      <c r="L575" s="269">
        <f t="shared" si="36"/>
        <v>281</v>
      </c>
    </row>
    <row r="576" spans="1:12" ht="22.5" customHeight="1" x14ac:dyDescent="0.2">
      <c r="A576" s="142" t="s">
        <v>95</v>
      </c>
      <c r="B576" s="126"/>
      <c r="C576" s="233" t="s">
        <v>6</v>
      </c>
      <c r="D576" s="131">
        <v>21</v>
      </c>
      <c r="E576" s="132">
        <v>0</v>
      </c>
      <c r="F576" s="96">
        <v>0</v>
      </c>
      <c r="G576" s="96">
        <v>0</v>
      </c>
      <c r="H576" s="96">
        <v>0</v>
      </c>
      <c r="I576" s="96">
        <v>0</v>
      </c>
      <c r="J576" s="130">
        <v>0</v>
      </c>
      <c r="K576" s="341">
        <v>0</v>
      </c>
      <c r="L576" s="269">
        <f t="shared" si="36"/>
        <v>21</v>
      </c>
    </row>
    <row r="577" spans="1:12" ht="22.5" customHeight="1" x14ac:dyDescent="0.2">
      <c r="A577" s="142" t="s">
        <v>184</v>
      </c>
      <c r="B577" s="126"/>
      <c r="C577" s="233" t="s">
        <v>6</v>
      </c>
      <c r="D577" s="131">
        <v>1222.75</v>
      </c>
      <c r="E577" s="132">
        <v>0</v>
      </c>
      <c r="F577" s="96">
        <v>0</v>
      </c>
      <c r="G577" s="96">
        <v>0</v>
      </c>
      <c r="H577" s="96">
        <v>0</v>
      </c>
      <c r="I577" s="96">
        <v>0</v>
      </c>
      <c r="J577" s="130">
        <v>0</v>
      </c>
      <c r="K577" s="341">
        <v>18</v>
      </c>
      <c r="L577" s="269">
        <f t="shared" si="36"/>
        <v>1240.75</v>
      </c>
    </row>
    <row r="578" spans="1:12" ht="22.5" customHeight="1" x14ac:dyDescent="0.2">
      <c r="A578" s="142" t="s">
        <v>187</v>
      </c>
      <c r="B578" s="126"/>
      <c r="C578" s="233" t="s">
        <v>6</v>
      </c>
      <c r="D578" s="131">
        <v>1176</v>
      </c>
      <c r="E578" s="132">
        <v>5347.1500000000005</v>
      </c>
      <c r="F578" s="96">
        <v>252.4</v>
      </c>
      <c r="G578" s="96">
        <v>0</v>
      </c>
      <c r="H578" s="96">
        <v>0</v>
      </c>
      <c r="I578" s="96">
        <v>0</v>
      </c>
      <c r="J578" s="130">
        <v>0</v>
      </c>
      <c r="K578" s="341">
        <v>0</v>
      </c>
      <c r="L578" s="269">
        <f t="shared" si="36"/>
        <v>6775.55</v>
      </c>
    </row>
    <row r="579" spans="1:12" ht="22.5" customHeight="1" x14ac:dyDescent="0.2">
      <c r="A579" s="142" t="s">
        <v>493</v>
      </c>
      <c r="B579" s="126"/>
      <c r="C579" s="233" t="s">
        <v>6</v>
      </c>
      <c r="D579" s="131">
        <v>3870.4</v>
      </c>
      <c r="E579" s="132">
        <v>0</v>
      </c>
      <c r="F579" s="96">
        <v>0</v>
      </c>
      <c r="G579" s="96">
        <v>0</v>
      </c>
      <c r="H579" s="96">
        <v>0</v>
      </c>
      <c r="I579" s="96">
        <v>0</v>
      </c>
      <c r="J579" s="130">
        <v>0</v>
      </c>
      <c r="K579" s="341">
        <v>0</v>
      </c>
      <c r="L579" s="269">
        <f t="shared" si="36"/>
        <v>3870.4</v>
      </c>
    </row>
    <row r="580" spans="1:12" ht="22.5" customHeight="1" x14ac:dyDescent="0.2">
      <c r="A580" s="142" t="s">
        <v>413</v>
      </c>
      <c r="B580" s="126"/>
      <c r="C580" s="233" t="s">
        <v>6</v>
      </c>
      <c r="D580" s="131">
        <v>9365.4500000000007</v>
      </c>
      <c r="E580" s="132">
        <v>3312.6</v>
      </c>
      <c r="F580" s="96">
        <v>0</v>
      </c>
      <c r="G580" s="96">
        <v>0</v>
      </c>
      <c r="H580" s="96">
        <v>0</v>
      </c>
      <c r="I580" s="96">
        <v>5202.6999999999989</v>
      </c>
      <c r="J580" s="130">
        <v>7927.4</v>
      </c>
      <c r="K580" s="341">
        <v>0</v>
      </c>
      <c r="L580" s="269">
        <f t="shared" si="36"/>
        <v>25808.15</v>
      </c>
    </row>
    <row r="581" spans="1:12" ht="22.5" customHeight="1" x14ac:dyDescent="0.2">
      <c r="A581" s="142" t="s">
        <v>425</v>
      </c>
      <c r="B581" s="126"/>
      <c r="C581" s="233" t="s">
        <v>6</v>
      </c>
      <c r="D581" s="131">
        <v>248.38</v>
      </c>
      <c r="E581" s="132">
        <v>0</v>
      </c>
      <c r="F581" s="96">
        <v>0</v>
      </c>
      <c r="G581" s="96">
        <v>0</v>
      </c>
      <c r="H581" s="96">
        <v>0</v>
      </c>
      <c r="I581" s="96">
        <v>0</v>
      </c>
      <c r="J581" s="130">
        <v>0</v>
      </c>
      <c r="K581" s="341">
        <v>0</v>
      </c>
      <c r="L581" s="269">
        <f t="shared" si="36"/>
        <v>248.38</v>
      </c>
    </row>
    <row r="582" spans="1:12" ht="22.5" customHeight="1" x14ac:dyDescent="0.2">
      <c r="A582" s="142" t="s">
        <v>167</v>
      </c>
      <c r="B582" s="126"/>
      <c r="C582" s="233" t="s">
        <v>6</v>
      </c>
      <c r="D582" s="131">
        <v>17.899999999999999</v>
      </c>
      <c r="E582" s="132">
        <v>0</v>
      </c>
      <c r="F582" s="96">
        <v>0</v>
      </c>
      <c r="G582" s="96">
        <v>0</v>
      </c>
      <c r="H582" s="96">
        <v>0</v>
      </c>
      <c r="I582" s="96">
        <v>0</v>
      </c>
      <c r="J582" s="130">
        <v>0</v>
      </c>
      <c r="K582" s="341">
        <v>0</v>
      </c>
      <c r="L582" s="269">
        <f t="shared" si="36"/>
        <v>17.899999999999999</v>
      </c>
    </row>
    <row r="583" spans="1:12" ht="22.5" customHeight="1" x14ac:dyDescent="0.2">
      <c r="A583" s="142" t="s">
        <v>426</v>
      </c>
      <c r="B583" s="126"/>
      <c r="C583" s="233" t="s">
        <v>6</v>
      </c>
      <c r="D583" s="131">
        <v>98.1</v>
      </c>
      <c r="E583" s="132">
        <v>0</v>
      </c>
      <c r="F583" s="96">
        <v>0</v>
      </c>
      <c r="G583" s="96">
        <v>0</v>
      </c>
      <c r="H583" s="96">
        <v>0</v>
      </c>
      <c r="I583" s="96">
        <v>0</v>
      </c>
      <c r="J583" s="130">
        <v>0</v>
      </c>
      <c r="K583" s="341">
        <v>0</v>
      </c>
      <c r="L583" s="269">
        <f t="shared" si="36"/>
        <v>98.1</v>
      </c>
    </row>
    <row r="584" spans="1:12" ht="22.5" customHeight="1" x14ac:dyDescent="0.2">
      <c r="A584" s="142" t="s">
        <v>168</v>
      </c>
      <c r="B584" s="126"/>
      <c r="C584" s="233" t="s">
        <v>6</v>
      </c>
      <c r="D584" s="131">
        <v>66.3</v>
      </c>
      <c r="E584" s="132">
        <v>0</v>
      </c>
      <c r="F584" s="96">
        <v>0</v>
      </c>
      <c r="G584" s="96">
        <v>0</v>
      </c>
      <c r="H584" s="96">
        <v>0</v>
      </c>
      <c r="I584" s="96">
        <v>0</v>
      </c>
      <c r="J584" s="130">
        <v>0</v>
      </c>
      <c r="K584" s="341">
        <v>0</v>
      </c>
      <c r="L584" s="269">
        <f t="shared" si="36"/>
        <v>66.3</v>
      </c>
    </row>
    <row r="585" spans="1:12" ht="22.5" customHeight="1" x14ac:dyDescent="0.2">
      <c r="A585" s="142" t="s">
        <v>144</v>
      </c>
      <c r="B585" s="126"/>
      <c r="C585" s="233" t="s">
        <v>6</v>
      </c>
      <c r="D585" s="131">
        <v>1328.9</v>
      </c>
      <c r="E585" s="132">
        <v>36.700000000000003</v>
      </c>
      <c r="F585" s="96">
        <v>0</v>
      </c>
      <c r="G585" s="96">
        <v>88.4</v>
      </c>
      <c r="H585" s="96">
        <v>56.4</v>
      </c>
      <c r="I585" s="96">
        <v>79.5</v>
      </c>
      <c r="J585" s="130">
        <v>471</v>
      </c>
      <c r="K585" s="341">
        <v>762.2</v>
      </c>
      <c r="L585" s="269">
        <f t="shared" si="36"/>
        <v>2823.1000000000004</v>
      </c>
    </row>
    <row r="586" spans="1:12" ht="22.5" customHeight="1" x14ac:dyDescent="0.2">
      <c r="A586" s="142" t="s">
        <v>427</v>
      </c>
      <c r="B586" s="126"/>
      <c r="C586" s="233" t="s">
        <v>6</v>
      </c>
      <c r="D586" s="131">
        <v>808</v>
      </c>
      <c r="E586" s="132">
        <v>0</v>
      </c>
      <c r="F586" s="96">
        <v>0</v>
      </c>
      <c r="G586" s="96">
        <v>0</v>
      </c>
      <c r="H586" s="96">
        <v>0</v>
      </c>
      <c r="I586" s="96">
        <v>0</v>
      </c>
      <c r="J586" s="130">
        <v>0</v>
      </c>
      <c r="K586" s="341">
        <v>33</v>
      </c>
      <c r="L586" s="269">
        <f t="shared" si="36"/>
        <v>841</v>
      </c>
    </row>
    <row r="587" spans="1:12" ht="22.5" customHeight="1" x14ac:dyDescent="0.2">
      <c r="A587" s="142" t="s">
        <v>494</v>
      </c>
      <c r="B587" s="126"/>
      <c r="C587" s="233" t="s">
        <v>6</v>
      </c>
      <c r="D587" s="131">
        <v>687.9</v>
      </c>
      <c r="E587" s="132">
        <v>0</v>
      </c>
      <c r="F587" s="96">
        <v>0</v>
      </c>
      <c r="G587" s="96">
        <v>0</v>
      </c>
      <c r="H587" s="96">
        <v>0</v>
      </c>
      <c r="I587" s="96">
        <v>0</v>
      </c>
      <c r="J587" s="130">
        <v>0</v>
      </c>
      <c r="K587" s="341">
        <v>0</v>
      </c>
      <c r="L587" s="269">
        <f t="shared" si="36"/>
        <v>687.9</v>
      </c>
    </row>
    <row r="588" spans="1:12" ht="22.5" customHeight="1" x14ac:dyDescent="0.2">
      <c r="A588" s="142" t="s">
        <v>169</v>
      </c>
      <c r="B588" s="126"/>
      <c r="C588" s="233" t="s">
        <v>6</v>
      </c>
      <c r="D588" s="131">
        <v>73.5</v>
      </c>
      <c r="E588" s="132">
        <v>0</v>
      </c>
      <c r="F588" s="96">
        <v>0</v>
      </c>
      <c r="G588" s="96">
        <v>0</v>
      </c>
      <c r="H588" s="96">
        <v>0</v>
      </c>
      <c r="I588" s="96">
        <v>0</v>
      </c>
      <c r="J588" s="130">
        <v>0</v>
      </c>
      <c r="K588" s="341">
        <v>0</v>
      </c>
      <c r="L588" s="269">
        <f t="shared" si="36"/>
        <v>73.5</v>
      </c>
    </row>
    <row r="589" spans="1:12" ht="22.5" customHeight="1" x14ac:dyDescent="0.2">
      <c r="A589" s="142" t="s">
        <v>171</v>
      </c>
      <c r="B589" s="126"/>
      <c r="C589" s="233" t="s">
        <v>6</v>
      </c>
      <c r="D589" s="131">
        <v>261</v>
      </c>
      <c r="E589" s="132">
        <v>0</v>
      </c>
      <c r="F589" s="96">
        <v>278.60000000000002</v>
      </c>
      <c r="G589" s="96">
        <v>0</v>
      </c>
      <c r="H589" s="96">
        <v>0</v>
      </c>
      <c r="I589" s="96">
        <v>0</v>
      </c>
      <c r="J589" s="130">
        <v>0</v>
      </c>
      <c r="K589" s="341">
        <v>0</v>
      </c>
      <c r="L589" s="269">
        <f t="shared" si="36"/>
        <v>539.6</v>
      </c>
    </row>
    <row r="590" spans="1:12" ht="22.5" customHeight="1" x14ac:dyDescent="0.2">
      <c r="A590" s="142" t="s">
        <v>172</v>
      </c>
      <c r="B590" s="126"/>
      <c r="C590" s="233" t="s">
        <v>6</v>
      </c>
      <c r="D590" s="131">
        <v>141.19999999999999</v>
      </c>
      <c r="E590" s="132">
        <v>0</v>
      </c>
      <c r="F590" s="96">
        <v>0</v>
      </c>
      <c r="G590" s="96">
        <v>0</v>
      </c>
      <c r="H590" s="96">
        <v>0</v>
      </c>
      <c r="I590" s="96">
        <v>0</v>
      </c>
      <c r="J590" s="130">
        <v>0</v>
      </c>
      <c r="K590" s="341">
        <v>0</v>
      </c>
      <c r="L590" s="269">
        <f t="shared" si="36"/>
        <v>141.19999999999999</v>
      </c>
    </row>
    <row r="591" spans="1:12" ht="22.5" customHeight="1" x14ac:dyDescent="0.2">
      <c r="A591" s="142" t="s">
        <v>173</v>
      </c>
      <c r="B591" s="126"/>
      <c r="C591" s="233" t="s">
        <v>6</v>
      </c>
      <c r="D591" s="131">
        <v>46.9</v>
      </c>
      <c r="E591" s="132">
        <v>0</v>
      </c>
      <c r="F591" s="96">
        <v>0</v>
      </c>
      <c r="G591" s="96">
        <v>0</v>
      </c>
      <c r="H591" s="96">
        <v>0</v>
      </c>
      <c r="I591" s="96">
        <v>0</v>
      </c>
      <c r="J591" s="130">
        <v>0</v>
      </c>
      <c r="K591" s="341">
        <v>0</v>
      </c>
      <c r="L591" s="269">
        <f t="shared" si="36"/>
        <v>46.9</v>
      </c>
    </row>
    <row r="592" spans="1:12" ht="22.5" customHeight="1" x14ac:dyDescent="0.2">
      <c r="A592" s="142" t="s">
        <v>335</v>
      </c>
      <c r="B592" s="126"/>
      <c r="C592" s="233" t="s">
        <v>6</v>
      </c>
      <c r="D592" s="131">
        <v>6967</v>
      </c>
      <c r="E592" s="132">
        <v>450.20000000000005</v>
      </c>
      <c r="F592" s="96">
        <v>0</v>
      </c>
      <c r="G592" s="96">
        <v>0</v>
      </c>
      <c r="H592" s="96">
        <v>0</v>
      </c>
      <c r="I592" s="96">
        <v>658.5</v>
      </c>
      <c r="J592" s="130">
        <v>0</v>
      </c>
      <c r="K592" s="341">
        <v>0</v>
      </c>
      <c r="L592" s="269">
        <f t="shared" si="36"/>
        <v>8075.7</v>
      </c>
    </row>
    <row r="593" spans="1:12" ht="22.5" customHeight="1" x14ac:dyDescent="0.2">
      <c r="A593" s="147" t="s">
        <v>530</v>
      </c>
      <c r="B593" s="126"/>
      <c r="C593" s="233" t="s">
        <v>6</v>
      </c>
      <c r="D593" s="131">
        <v>13135.7</v>
      </c>
      <c r="E593" s="132">
        <v>236.3</v>
      </c>
      <c r="F593" s="96">
        <v>2877.45</v>
      </c>
      <c r="G593" s="96">
        <v>3981.3000000000006</v>
      </c>
      <c r="H593" s="96">
        <v>902.2</v>
      </c>
      <c r="I593" s="96">
        <v>10.4</v>
      </c>
      <c r="J593" s="130">
        <v>950.9</v>
      </c>
      <c r="K593" s="341">
        <v>6811.3500000000013</v>
      </c>
      <c r="L593" s="269">
        <f t="shared" si="36"/>
        <v>28905.600000000006</v>
      </c>
    </row>
    <row r="594" spans="1:12" ht="22.5" customHeight="1" x14ac:dyDescent="0.2">
      <c r="A594" s="142" t="s">
        <v>336</v>
      </c>
      <c r="B594" s="126"/>
      <c r="C594" s="233" t="s">
        <v>6</v>
      </c>
      <c r="D594" s="131">
        <v>11.5</v>
      </c>
      <c r="E594" s="132">
        <v>0</v>
      </c>
      <c r="F594" s="96">
        <v>0</v>
      </c>
      <c r="G594" s="96">
        <v>0</v>
      </c>
      <c r="H594" s="96">
        <v>0</v>
      </c>
      <c r="I594" s="96">
        <v>0</v>
      </c>
      <c r="J594" s="130">
        <v>0</v>
      </c>
      <c r="K594" s="341">
        <v>0</v>
      </c>
      <c r="L594" s="269">
        <f t="shared" si="36"/>
        <v>11.5</v>
      </c>
    </row>
    <row r="595" spans="1:12" ht="22.5" customHeight="1" x14ac:dyDescent="0.2">
      <c r="A595" s="148" t="s">
        <v>495</v>
      </c>
      <c r="B595" s="135"/>
      <c r="C595" s="233" t="s">
        <v>6</v>
      </c>
      <c r="D595" s="131">
        <v>3793.4999999999995</v>
      </c>
      <c r="E595" s="132">
        <v>0</v>
      </c>
      <c r="F595" s="96">
        <v>0</v>
      </c>
      <c r="G595" s="96">
        <v>0</v>
      </c>
      <c r="H595" s="96">
        <v>0</v>
      </c>
      <c r="I595" s="96">
        <v>0</v>
      </c>
      <c r="J595" s="130">
        <v>0</v>
      </c>
      <c r="K595" s="341">
        <v>0</v>
      </c>
      <c r="L595" s="269">
        <f t="shared" si="36"/>
        <v>3793.4999999999995</v>
      </c>
    </row>
    <row r="596" spans="1:12" ht="22.5" customHeight="1" thickBot="1" x14ac:dyDescent="0.25">
      <c r="A596" s="144" t="s">
        <v>428</v>
      </c>
      <c r="B596" s="127"/>
      <c r="C596" s="233" t="s">
        <v>6</v>
      </c>
      <c r="D596" s="131">
        <v>660</v>
      </c>
      <c r="E596" s="199">
        <v>0</v>
      </c>
      <c r="F596" s="96">
        <v>0</v>
      </c>
      <c r="G596" s="96">
        <v>0</v>
      </c>
      <c r="H596" s="96">
        <v>0</v>
      </c>
      <c r="I596" s="96">
        <v>0</v>
      </c>
      <c r="J596" s="130">
        <v>0</v>
      </c>
      <c r="K596" s="341">
        <v>0</v>
      </c>
      <c r="L596" s="269">
        <f t="shared" si="36"/>
        <v>660</v>
      </c>
    </row>
    <row r="597" spans="1:12" ht="39" customHeight="1" thickTop="1" thickBot="1" x14ac:dyDescent="0.25">
      <c r="A597" s="691" t="s">
        <v>459</v>
      </c>
      <c r="B597" s="692"/>
      <c r="C597" s="98" t="s">
        <v>6</v>
      </c>
      <c r="D597" s="161">
        <f>SUM(D475:D596)</f>
        <v>165955.07000000004</v>
      </c>
      <c r="E597" s="77">
        <f>SUM(E475:E596)</f>
        <v>24927.620000000003</v>
      </c>
      <c r="F597" s="77">
        <f>SUM(F475:F596)</f>
        <v>12096.869999999999</v>
      </c>
      <c r="G597" s="77">
        <f>SUM(G475:G596)</f>
        <v>15974.300000000001</v>
      </c>
      <c r="H597" s="77">
        <f t="shared" ref="H597:I597" si="37">SUM(H475:H596)</f>
        <v>9539.4</v>
      </c>
      <c r="I597" s="77">
        <f t="shared" si="37"/>
        <v>10366.599999999999</v>
      </c>
      <c r="J597" s="77">
        <f>SUM(J475:J596)</f>
        <v>22534.350000000002</v>
      </c>
      <c r="K597" s="77">
        <f>SUM(K475:K596)</f>
        <v>18192.38</v>
      </c>
      <c r="L597" s="78">
        <f>SUM(L475:L596)</f>
        <v>279586.59000000008</v>
      </c>
    </row>
    <row r="598" spans="1:12" ht="32.25" customHeight="1" thickBot="1" x14ac:dyDescent="0.25">
      <c r="A598" s="693" t="s">
        <v>122</v>
      </c>
      <c r="B598" s="694"/>
      <c r="C598" s="91" t="s">
        <v>6</v>
      </c>
      <c r="D598" s="162">
        <f>SUM(D597,D471)</f>
        <v>516158.92000000004</v>
      </c>
      <c r="E598" s="162">
        <f t="shared" ref="E598" si="38">SUM(E597,E471)</f>
        <v>122401.72000000003</v>
      </c>
      <c r="F598" s="20">
        <f>SUM(F597,F471)</f>
        <v>103076.03000000001</v>
      </c>
      <c r="G598" s="20">
        <f>SUM(G597,G471)</f>
        <v>104803.43000000002</v>
      </c>
      <c r="H598" s="20">
        <f t="shared" ref="H598:K598" si="39">SUM(H597,H471)</f>
        <v>101428.04</v>
      </c>
      <c r="I598" s="20">
        <f t="shared" si="39"/>
        <v>93189.099999999977</v>
      </c>
      <c r="J598" s="20">
        <f t="shared" si="39"/>
        <v>109624.52000000002</v>
      </c>
      <c r="K598" s="20">
        <f t="shared" si="39"/>
        <v>148748.34999999995</v>
      </c>
      <c r="L598" s="21">
        <f>SUM(L597,L471)</f>
        <v>1299430.1099999999</v>
      </c>
    </row>
    <row r="599" spans="1:12" ht="21.75" customHeight="1" thickTop="1" thickBot="1" x14ac:dyDescent="0.25">
      <c r="A599" s="561" t="s">
        <v>344</v>
      </c>
      <c r="B599" s="562"/>
      <c r="C599" s="562"/>
      <c r="D599" s="562"/>
      <c r="E599" s="562"/>
      <c r="F599" s="562"/>
      <c r="G599" s="562"/>
      <c r="H599" s="562"/>
      <c r="I599" s="562"/>
      <c r="J599" s="562"/>
      <c r="K599" s="562"/>
      <c r="L599" s="563"/>
    </row>
    <row r="600" spans="1:12" ht="24.75" customHeight="1" thickTop="1" thickBot="1" x14ac:dyDescent="0.25">
      <c r="A600" s="678" t="s">
        <v>279</v>
      </c>
      <c r="B600" s="679"/>
      <c r="C600" s="679"/>
      <c r="D600" s="679"/>
      <c r="E600" s="679"/>
      <c r="F600" s="679"/>
      <c r="G600" s="679"/>
      <c r="H600" s="679"/>
      <c r="I600" s="679"/>
      <c r="J600" s="679"/>
      <c r="K600" s="679"/>
      <c r="L600" s="680"/>
    </row>
    <row r="601" spans="1:12" ht="25.5" customHeight="1" thickBot="1" x14ac:dyDescent="0.25">
      <c r="A601" s="556" t="s">
        <v>280</v>
      </c>
      <c r="B601" s="557"/>
      <c r="C601" s="557"/>
      <c r="D601" s="557"/>
      <c r="E601" s="557"/>
      <c r="F601" s="557"/>
      <c r="G601" s="557"/>
      <c r="H601" s="557"/>
      <c r="I601" s="557"/>
      <c r="J601" s="557"/>
      <c r="K601" s="557"/>
      <c r="L601" s="558"/>
    </row>
    <row r="602" spans="1:12" ht="111.75" customHeight="1" thickTop="1" x14ac:dyDescent="0.2">
      <c r="A602" s="686" t="s">
        <v>679</v>
      </c>
      <c r="B602" s="687"/>
      <c r="C602" s="687"/>
      <c r="D602" s="687"/>
      <c r="E602" s="687"/>
      <c r="F602" s="687"/>
      <c r="G602" s="687"/>
      <c r="H602" s="687"/>
      <c r="I602" s="687"/>
      <c r="J602" s="687"/>
      <c r="K602" s="687"/>
      <c r="L602" s="688"/>
    </row>
    <row r="603" spans="1:12" ht="57.75" customHeight="1" x14ac:dyDescent="0.2">
      <c r="A603" s="527" t="s">
        <v>680</v>
      </c>
      <c r="B603" s="528"/>
      <c r="C603" s="528"/>
      <c r="D603" s="528"/>
      <c r="E603" s="528"/>
      <c r="F603" s="528"/>
      <c r="G603" s="528"/>
      <c r="H603" s="528"/>
      <c r="I603" s="528"/>
      <c r="J603" s="528"/>
      <c r="K603" s="528"/>
      <c r="L603" s="529"/>
    </row>
    <row r="604" spans="1:12" ht="95.25" customHeight="1" x14ac:dyDescent="0.2">
      <c r="A604" s="527" t="s">
        <v>664</v>
      </c>
      <c r="B604" s="528"/>
      <c r="C604" s="528"/>
      <c r="D604" s="528"/>
      <c r="E604" s="528"/>
      <c r="F604" s="528"/>
      <c r="G604" s="528"/>
      <c r="H604" s="528"/>
      <c r="I604" s="528"/>
      <c r="J604" s="528"/>
      <c r="K604" s="528"/>
      <c r="L604" s="529"/>
    </row>
    <row r="605" spans="1:12" ht="87.75" customHeight="1" x14ac:dyDescent="0.2">
      <c r="A605" s="527" t="s">
        <v>681</v>
      </c>
      <c r="B605" s="528"/>
      <c r="C605" s="528"/>
      <c r="D605" s="528"/>
      <c r="E605" s="528"/>
      <c r="F605" s="528"/>
      <c r="G605" s="528"/>
      <c r="H605" s="528"/>
      <c r="I605" s="528"/>
      <c r="J605" s="528"/>
      <c r="K605" s="528"/>
      <c r="L605" s="529"/>
    </row>
    <row r="606" spans="1:12" ht="100.5" customHeight="1" thickBot="1" x14ac:dyDescent="0.25">
      <c r="A606" s="527" t="s">
        <v>682</v>
      </c>
      <c r="B606" s="528"/>
      <c r="C606" s="528"/>
      <c r="D606" s="528"/>
      <c r="E606" s="528"/>
      <c r="F606" s="528"/>
      <c r="G606" s="528"/>
      <c r="H606" s="528"/>
      <c r="I606" s="528"/>
      <c r="J606" s="528"/>
      <c r="K606" s="528"/>
      <c r="L606" s="529"/>
    </row>
    <row r="607" spans="1:12" ht="26.25" customHeight="1" thickTop="1" thickBot="1" x14ac:dyDescent="0.25">
      <c r="A607" s="617" t="s">
        <v>281</v>
      </c>
      <c r="B607" s="618"/>
      <c r="C607" s="618"/>
      <c r="D607" s="618"/>
      <c r="E607" s="618"/>
      <c r="F607" s="618"/>
      <c r="G607" s="618"/>
      <c r="H607" s="618"/>
      <c r="I607" s="618"/>
      <c r="J607" s="618"/>
      <c r="K607" s="618"/>
      <c r="L607" s="619"/>
    </row>
    <row r="608" spans="1:12" ht="87.75" customHeight="1" thickTop="1" x14ac:dyDescent="0.2">
      <c r="A608" s="608" t="s">
        <v>665</v>
      </c>
      <c r="B608" s="609"/>
      <c r="C608" s="609"/>
      <c r="D608" s="609"/>
      <c r="E608" s="609"/>
      <c r="F608" s="609"/>
      <c r="G608" s="609"/>
      <c r="H608" s="609"/>
      <c r="I608" s="609"/>
      <c r="J608" s="609"/>
      <c r="K608" s="609"/>
      <c r="L608" s="610"/>
    </row>
    <row r="609" spans="1:12" ht="90.75" customHeight="1" x14ac:dyDescent="0.2">
      <c r="A609" s="530" t="s">
        <v>683</v>
      </c>
      <c r="B609" s="531"/>
      <c r="C609" s="531"/>
      <c r="D609" s="531"/>
      <c r="E609" s="531"/>
      <c r="F609" s="531"/>
      <c r="G609" s="531"/>
      <c r="H609" s="531"/>
      <c r="I609" s="531"/>
      <c r="J609" s="531"/>
      <c r="K609" s="531"/>
      <c r="L609" s="532"/>
    </row>
    <row r="610" spans="1:12" ht="109.5" customHeight="1" x14ac:dyDescent="0.2">
      <c r="A610" s="527" t="s">
        <v>684</v>
      </c>
      <c r="B610" s="528"/>
      <c r="C610" s="528"/>
      <c r="D610" s="528"/>
      <c r="E610" s="528"/>
      <c r="F610" s="528"/>
      <c r="G610" s="528"/>
      <c r="H610" s="528"/>
      <c r="I610" s="528"/>
      <c r="J610" s="528"/>
      <c r="K610" s="528"/>
      <c r="L610" s="529"/>
    </row>
    <row r="611" spans="1:12" ht="93.75" customHeight="1" x14ac:dyDescent="0.2">
      <c r="A611" s="527" t="s">
        <v>685</v>
      </c>
      <c r="B611" s="528"/>
      <c r="C611" s="528"/>
      <c r="D611" s="528"/>
      <c r="E611" s="528"/>
      <c r="F611" s="528"/>
      <c r="G611" s="528"/>
      <c r="H611" s="528"/>
      <c r="I611" s="528"/>
      <c r="J611" s="528"/>
      <c r="K611" s="528"/>
      <c r="L611" s="529"/>
    </row>
    <row r="612" spans="1:12" ht="93.75" customHeight="1" thickBot="1" x14ac:dyDescent="0.25">
      <c r="A612" s="527" t="s">
        <v>686</v>
      </c>
      <c r="B612" s="528"/>
      <c r="C612" s="528"/>
      <c r="D612" s="528"/>
      <c r="E612" s="528"/>
      <c r="F612" s="528"/>
      <c r="G612" s="528"/>
      <c r="H612" s="528"/>
      <c r="I612" s="528"/>
      <c r="J612" s="528"/>
      <c r="K612" s="528"/>
      <c r="L612" s="529"/>
    </row>
    <row r="613" spans="1:12" ht="15.75" thickTop="1" thickBot="1" x14ac:dyDescent="0.25">
      <c r="A613" s="116"/>
      <c r="B613" s="117"/>
      <c r="C613" s="117"/>
      <c r="D613" s="117"/>
      <c r="E613" s="117"/>
      <c r="F613" s="117"/>
      <c r="G613" s="117"/>
      <c r="H613" s="117"/>
      <c r="I613" s="117"/>
      <c r="J613" s="117"/>
      <c r="K613" s="117"/>
      <c r="L613" s="149"/>
    </row>
    <row r="614" spans="1:12" ht="18.75" customHeight="1" thickTop="1" thickBot="1" x14ac:dyDescent="0.25">
      <c r="A614" s="604" t="s">
        <v>121</v>
      </c>
      <c r="B614" s="605"/>
      <c r="C614" s="605"/>
      <c r="D614" s="605"/>
      <c r="E614" s="605"/>
      <c r="F614" s="605"/>
      <c r="G614" s="605"/>
      <c r="H614" s="605"/>
      <c r="I614" s="605"/>
      <c r="J614" s="605"/>
      <c r="K614" s="605"/>
      <c r="L614" s="606"/>
    </row>
    <row r="615" spans="1:12" ht="27.75" customHeight="1" thickTop="1" thickBot="1" x14ac:dyDescent="0.25">
      <c r="A615" s="675" t="s">
        <v>666</v>
      </c>
      <c r="B615" s="676"/>
      <c r="C615" s="676"/>
      <c r="D615" s="676"/>
      <c r="E615" s="676"/>
      <c r="F615" s="676"/>
      <c r="G615" s="676"/>
      <c r="H615" s="676"/>
      <c r="I615" s="676"/>
      <c r="J615" s="676"/>
      <c r="K615" s="676"/>
      <c r="L615" s="677"/>
    </row>
    <row r="616" spans="1:12" s="123" customFormat="1" ht="16.5" thickTop="1" x14ac:dyDescent="0.25">
      <c r="A616" s="139"/>
      <c r="B616" s="122"/>
      <c r="C616" s="122"/>
      <c r="D616" s="122"/>
      <c r="E616" s="122"/>
      <c r="F616" s="122"/>
      <c r="G616" s="122"/>
      <c r="H616" s="122"/>
      <c r="I616" s="122"/>
      <c r="J616" s="122"/>
      <c r="K616" s="122"/>
      <c r="L616" s="150"/>
    </row>
    <row r="617" spans="1:12" s="123" customFormat="1" ht="63" customHeight="1" x14ac:dyDescent="0.25">
      <c r="A617" s="139"/>
      <c r="B617" s="122"/>
      <c r="C617" s="122"/>
      <c r="D617" s="122"/>
      <c r="E617" s="122"/>
      <c r="F617" s="122"/>
      <c r="G617" s="122"/>
      <c r="H617" s="122"/>
      <c r="I617" s="122"/>
      <c r="J617" s="122"/>
      <c r="K617" s="122"/>
      <c r="L617" s="150"/>
    </row>
    <row r="618" spans="1:12" ht="20.25" x14ac:dyDescent="0.3">
      <c r="A618" s="611" t="s">
        <v>28</v>
      </c>
      <c r="B618" s="612"/>
      <c r="C618" s="612"/>
      <c r="D618" s="612"/>
      <c r="E618" s="612"/>
      <c r="F618" s="612"/>
      <c r="G618" s="612"/>
      <c r="H618" s="612"/>
      <c r="I618" s="612"/>
      <c r="J618" s="612"/>
      <c r="K618" s="612"/>
      <c r="L618" s="613"/>
    </row>
    <row r="619" spans="1:12" ht="20.25" x14ac:dyDescent="0.3">
      <c r="A619" s="593" t="s">
        <v>29</v>
      </c>
      <c r="B619" s="594"/>
      <c r="C619" s="594"/>
      <c r="D619" s="594"/>
      <c r="E619" s="594"/>
      <c r="F619" s="594"/>
      <c r="G619" s="594"/>
      <c r="H619" s="594"/>
      <c r="I619" s="594"/>
      <c r="J619" s="594"/>
      <c r="K619" s="594"/>
      <c r="L619" s="595"/>
    </row>
    <row r="620" spans="1:12" ht="15" thickBot="1" x14ac:dyDescent="0.25">
      <c r="A620" s="112"/>
      <c r="B620" s="113"/>
      <c r="C620" s="114"/>
      <c r="D620" s="114"/>
      <c r="E620" s="114"/>
      <c r="F620" s="114"/>
      <c r="G620" s="114"/>
      <c r="H620" s="114"/>
      <c r="I620" s="114"/>
      <c r="J620" s="114"/>
      <c r="K620" s="114"/>
      <c r="L620" s="151"/>
    </row>
  </sheetData>
  <sortState xmlns:xlrd2="http://schemas.microsoft.com/office/spreadsheetml/2017/richdata2" ref="A227:L308">
    <sortCondition ref="B227:B308"/>
  </sortState>
  <mergeCells count="107">
    <mergeCell ref="A117:A122"/>
    <mergeCell ref="A114:A116"/>
    <mergeCell ref="A112:A113"/>
    <mergeCell ref="A107:A109"/>
    <mergeCell ref="A94:A95"/>
    <mergeCell ref="A96:A105"/>
    <mergeCell ref="A612:L612"/>
    <mergeCell ref="A611:L611"/>
    <mergeCell ref="A615:L615"/>
    <mergeCell ref="A610:L610"/>
    <mergeCell ref="A345:A350"/>
    <mergeCell ref="A600:L600"/>
    <mergeCell ref="A377:L377"/>
    <mergeCell ref="A368:B368"/>
    <mergeCell ref="A372:B372"/>
    <mergeCell ref="A373:B373"/>
    <mergeCell ref="A473:L473"/>
    <mergeCell ref="A376:L376"/>
    <mergeCell ref="A374:B374"/>
    <mergeCell ref="A602:L602"/>
    <mergeCell ref="A606:L606"/>
    <mergeCell ref="A472:L472"/>
    <mergeCell ref="A597:B597"/>
    <mergeCell ref="A598:B598"/>
    <mergeCell ref="A92:L92"/>
    <mergeCell ref="A35:B35"/>
    <mergeCell ref="A36:B36"/>
    <mergeCell ref="A90:B90"/>
    <mergeCell ref="A91:B91"/>
    <mergeCell ref="A28:C28"/>
    <mergeCell ref="A25:B25"/>
    <mergeCell ref="A26:B26"/>
    <mergeCell ref="A29:B29"/>
    <mergeCell ref="A30:B30"/>
    <mergeCell ref="A31:B31"/>
    <mergeCell ref="A618:L618"/>
    <mergeCell ref="A196:L196"/>
    <mergeCell ref="A607:L607"/>
    <mergeCell ref="B126:C126"/>
    <mergeCell ref="A1:L1"/>
    <mergeCell ref="A2:L2"/>
    <mergeCell ref="A3:L3"/>
    <mergeCell ref="A6:L6"/>
    <mergeCell ref="A7:L7"/>
    <mergeCell ref="A4:L4"/>
    <mergeCell ref="A5:L5"/>
    <mergeCell ref="A8:L8"/>
    <mergeCell ref="A9:L9"/>
    <mergeCell ref="A17:B17"/>
    <mergeCell ref="A24:C24"/>
    <mergeCell ref="B93:C93"/>
    <mergeCell ref="A19:B19"/>
    <mergeCell ref="A20:B20"/>
    <mergeCell ref="A34:C34"/>
    <mergeCell ref="A37:L37"/>
    <mergeCell ref="A27:L27"/>
    <mergeCell ref="A21:B21"/>
    <mergeCell ref="A23:L23"/>
    <mergeCell ref="A22:L22"/>
    <mergeCell ref="A124:B124"/>
    <mergeCell ref="A125:L125"/>
    <mergeCell ref="A378:C378"/>
    <mergeCell ref="A369:B369"/>
    <mergeCell ref="A10:C10"/>
    <mergeCell ref="A11:B13"/>
    <mergeCell ref="A18:C18"/>
    <mergeCell ref="A14:B16"/>
    <mergeCell ref="A619:L619"/>
    <mergeCell ref="A197:L197"/>
    <mergeCell ref="A224:B224"/>
    <mergeCell ref="A225:B225"/>
    <mergeCell ref="A212:B212"/>
    <mergeCell ref="A213:B213"/>
    <mergeCell ref="A355:A358"/>
    <mergeCell ref="B312:C312"/>
    <mergeCell ref="A311:L311"/>
    <mergeCell ref="B226:C226"/>
    <mergeCell ref="B198:C198"/>
    <mergeCell ref="B214:C214"/>
    <mergeCell ref="A474:C474"/>
    <mergeCell ref="A614:L614"/>
    <mergeCell ref="A313:A315"/>
    <mergeCell ref="A608:L608"/>
    <mergeCell ref="A603:L603"/>
    <mergeCell ref="A609:L609"/>
    <mergeCell ref="A32:L32"/>
    <mergeCell ref="A194:B194"/>
    <mergeCell ref="A316:A317"/>
    <mergeCell ref="A195:B195"/>
    <mergeCell ref="A370:B371"/>
    <mergeCell ref="A375:L375"/>
    <mergeCell ref="A309:B309"/>
    <mergeCell ref="A359:A367"/>
    <mergeCell ref="B39:C39"/>
    <mergeCell ref="A604:L604"/>
    <mergeCell ref="A605:L605"/>
    <mergeCell ref="A343:A344"/>
    <mergeCell ref="A218:A223"/>
    <mergeCell ref="A215:A216"/>
    <mergeCell ref="A601:L601"/>
    <mergeCell ref="A471:B471"/>
    <mergeCell ref="A599:L599"/>
    <mergeCell ref="A310:B310"/>
    <mergeCell ref="A38:L38"/>
    <mergeCell ref="A33:L33"/>
    <mergeCell ref="A318:A339"/>
    <mergeCell ref="A123:B123"/>
  </mergeCells>
  <printOptions horizontalCentered="1"/>
  <pageMargins left="0.23622047244094491" right="0.23622047244094491" top="0.43307086614173229" bottom="0.43307086614173229" header="0.31496062992125984" footer="0.23622047244094491"/>
  <pageSetup paperSize="9" scale="51" fitToHeight="13" orientation="portrait" r:id="rId1"/>
  <headerFooter>
    <oddFooter>&amp;R&amp;P /&amp;N</oddFooter>
  </headerFooter>
  <rowBreaks count="3" manualBreakCount="3">
    <brk id="36" max="11" man="1"/>
    <brk id="179" max="11" man="1"/>
    <brk id="213"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3</vt:i4>
      </vt:variant>
      <vt:variant>
        <vt:lpstr>Intervalos Nomeados</vt:lpstr>
      </vt:variant>
      <vt:variant>
        <vt:i4>3</vt:i4>
      </vt:variant>
    </vt:vector>
  </HeadingPairs>
  <TitlesOfParts>
    <vt:vector size="6" baseType="lpstr">
      <vt:lpstr>Capa</vt:lpstr>
      <vt:lpstr>Relatório Sintético</vt:lpstr>
      <vt:lpstr>Relatório Analítico </vt:lpstr>
      <vt:lpstr>Capa!Area_de_impressao</vt:lpstr>
      <vt:lpstr>'Relatório Analítico '!Area_de_impressao</vt:lpstr>
      <vt:lpstr>'Relatório Sintético'!Area_de_impressao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GTI</dc:creator>
  <cp:lastModifiedBy>Joelice Rosa de Oliverira Coelho</cp:lastModifiedBy>
  <cp:lastPrinted>2020-09-22T18:46:49Z</cp:lastPrinted>
  <dcterms:created xsi:type="dcterms:W3CDTF">2019-08-19T14:05:31Z</dcterms:created>
  <dcterms:modified xsi:type="dcterms:W3CDTF">2020-10-13T19:28:47Z</dcterms:modified>
</cp:coreProperties>
</file>