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0\6-Junho\"/>
    </mc:Choice>
  </mc:AlternateContent>
  <xr:revisionPtr revIDLastSave="0" documentId="13_ncr:1_{29C3CD7B-F39D-4132-B314-77CEED40FC55}" xr6:coauthVersionLast="45" xr6:coauthVersionMax="45" xr10:uidLastSave="{00000000-0000-0000-0000-000000000000}"/>
  <bookViews>
    <workbookView xWindow="-120" yWindow="-120" windowWidth="24240" windowHeight="13140" activeTab="1" xr2:uid="{817751F3-E3AA-484C-99B2-AB0897DCEE72}"/>
  </bookViews>
  <sheets>
    <sheet name="Capa" sheetId="10" r:id="rId1"/>
    <sheet name="Relatório Sintético" sheetId="6" r:id="rId2"/>
    <sheet name="Relatório Analítico " sheetId="3" r:id="rId3"/>
  </sheets>
  <definedNames>
    <definedName name="__shared_1_0_0">#REF!-#REF!</definedName>
    <definedName name="__shared_2_0_0">#REF!-#REF!</definedName>
    <definedName name="_xlnm._FilterDatabase" localSheetId="2" hidden="1">'Relatório Analítico '!$A$39:$K$39</definedName>
    <definedName name="_xlnm.Print_Area" localSheetId="2">'Relatório Analítico '!$A$1:$K$608</definedName>
    <definedName name="_xlnm.Print_Area" localSheetId="1">'Relatório Sintético'!$A$1:$L$37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9" i="3" l="1"/>
  <c r="K590" i="3"/>
  <c r="I590" i="3"/>
  <c r="I589" i="3"/>
  <c r="I464" i="3"/>
  <c r="K589" i="3" l="1"/>
  <c r="J464" i="3"/>
  <c r="K366" i="3"/>
  <c r="J363" i="3"/>
  <c r="J362" i="3"/>
  <c r="K362" i="3"/>
  <c r="J307" i="3"/>
  <c r="J306" i="3"/>
  <c r="K306" i="3"/>
  <c r="K224" i="3"/>
  <c r="K215" i="3"/>
  <c r="K194" i="3"/>
  <c r="J124" i="3"/>
  <c r="J123" i="3"/>
  <c r="K123" i="3"/>
  <c r="J91" i="3"/>
  <c r="J90" i="3"/>
  <c r="K90" i="3"/>
  <c r="K40" i="3"/>
  <c r="K36" i="3"/>
  <c r="K35" i="3"/>
  <c r="K21" i="3"/>
  <c r="K20" i="3"/>
  <c r="K19" i="3"/>
  <c r="J213" i="3"/>
  <c r="J225" i="3"/>
  <c r="J195" i="3"/>
  <c r="J25" i="3"/>
  <c r="J13" i="6"/>
  <c r="J366" i="3"/>
  <c r="J224" i="3"/>
  <c r="J212" i="3"/>
  <c r="J194" i="3"/>
  <c r="J368" i="3"/>
  <c r="K368" i="3"/>
  <c r="J589" i="3"/>
  <c r="J590" i="3"/>
  <c r="J29" i="3"/>
  <c r="J17" i="6"/>
  <c r="J26" i="3"/>
  <c r="K345" i="3"/>
  <c r="K245" i="3"/>
  <c r="K243" i="3"/>
  <c r="K244" i="3"/>
  <c r="K361" i="3"/>
  <c r="K360" i="3"/>
  <c r="K280" i="3"/>
  <c r="K419" i="3"/>
  <c r="K420" i="3"/>
  <c r="K421" i="3"/>
  <c r="K422" i="3"/>
  <c r="I362" i="3"/>
  <c r="I306" i="3"/>
  <c r="I224" i="3"/>
  <c r="I212" i="3"/>
  <c r="I194" i="3"/>
  <c r="I123" i="3"/>
  <c r="I90" i="3"/>
  <c r="I368" i="3"/>
  <c r="I30" i="3"/>
  <c r="I363" i="3"/>
  <c r="I307" i="3"/>
  <c r="I225" i="3"/>
  <c r="I213" i="3"/>
  <c r="I195" i="3"/>
  <c r="I124" i="3"/>
  <c r="I91" i="3"/>
  <c r="I25" i="3"/>
  <c r="I26" i="3"/>
  <c r="I31" i="3"/>
  <c r="K414" i="3"/>
  <c r="K415" i="3"/>
  <c r="K416" i="3"/>
  <c r="K417" i="3"/>
  <c r="K418" i="3"/>
  <c r="K423" i="3"/>
  <c r="K424" i="3"/>
  <c r="K425" i="3"/>
  <c r="K426" i="3"/>
  <c r="K427" i="3"/>
  <c r="K428" i="3"/>
  <c r="K429" i="3"/>
  <c r="H464" i="3"/>
  <c r="H589" i="3"/>
  <c r="H590" i="3"/>
  <c r="H29" i="3"/>
  <c r="H31" i="3"/>
  <c r="H194" i="3"/>
  <c r="H362" i="3"/>
  <c r="H306" i="3"/>
  <c r="H224" i="3"/>
  <c r="H212" i="3"/>
  <c r="H123" i="3"/>
  <c r="H90" i="3"/>
  <c r="H368" i="3"/>
  <c r="H30" i="3"/>
  <c r="H195" i="3"/>
  <c r="H363" i="3"/>
  <c r="H307" i="3"/>
  <c r="H225" i="3"/>
  <c r="H213" i="3"/>
  <c r="H124" i="3"/>
  <c r="H91" i="3"/>
  <c r="H25" i="3"/>
  <c r="H26" i="3"/>
  <c r="K334" i="3"/>
  <c r="K218" i="3"/>
  <c r="K219" i="3"/>
  <c r="K220" i="3"/>
  <c r="K221" i="3"/>
  <c r="K222" i="3"/>
  <c r="K206" i="3"/>
  <c r="K207" i="3"/>
  <c r="K208" i="3"/>
  <c r="K209" i="3"/>
  <c r="K210" i="3"/>
  <c r="K311" i="3"/>
  <c r="K316" i="3"/>
  <c r="K347" i="3"/>
  <c r="K238" i="3"/>
  <c r="K237" i="3"/>
  <c r="K259" i="3"/>
  <c r="K324" i="3"/>
  <c r="K342" i="3"/>
  <c r="K337" i="3"/>
  <c r="K236" i="3"/>
  <c r="K537" i="3"/>
  <c r="K515" i="3"/>
  <c r="K367" i="3"/>
  <c r="D366" i="3"/>
  <c r="E366" i="3"/>
  <c r="F366" i="3"/>
  <c r="G366" i="3"/>
  <c r="K365" i="3"/>
  <c r="G362" i="3"/>
  <c r="G306" i="3"/>
  <c r="G224" i="3"/>
  <c r="G212" i="3"/>
  <c r="G194" i="3"/>
  <c r="G123" i="3"/>
  <c r="G90" i="3"/>
  <c r="G368" i="3"/>
  <c r="G589" i="3"/>
  <c r="G464" i="3"/>
  <c r="G590" i="3"/>
  <c r="G29" i="3"/>
  <c r="G31" i="3"/>
  <c r="G363" i="3"/>
  <c r="G307" i="3"/>
  <c r="G225" i="3"/>
  <c r="G213" i="3"/>
  <c r="G195" i="3"/>
  <c r="G124" i="3"/>
  <c r="G91" i="3"/>
  <c r="G25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6" i="3"/>
  <c r="K344" i="3"/>
  <c r="K343" i="3"/>
  <c r="K341" i="3"/>
  <c r="K340" i="3"/>
  <c r="K339" i="3"/>
  <c r="K338" i="3"/>
  <c r="K336" i="3"/>
  <c r="K335" i="3"/>
  <c r="K333" i="3"/>
  <c r="K332" i="3"/>
  <c r="K331" i="3"/>
  <c r="K330" i="3"/>
  <c r="K329" i="3"/>
  <c r="K328" i="3"/>
  <c r="K327" i="3"/>
  <c r="K326" i="3"/>
  <c r="K325" i="3"/>
  <c r="K323" i="3"/>
  <c r="K322" i="3"/>
  <c r="K321" i="3"/>
  <c r="K320" i="3"/>
  <c r="K319" i="3"/>
  <c r="K318" i="3"/>
  <c r="K317" i="3"/>
  <c r="K315" i="3"/>
  <c r="K314" i="3"/>
  <c r="K313" i="3"/>
  <c r="K312" i="3"/>
  <c r="K310" i="3"/>
  <c r="K303" i="3"/>
  <c r="K304" i="3"/>
  <c r="K305" i="3"/>
  <c r="D306" i="3"/>
  <c r="E306" i="3"/>
  <c r="F306" i="3"/>
  <c r="K296" i="3"/>
  <c r="K297" i="3"/>
  <c r="K298" i="3"/>
  <c r="K299" i="3"/>
  <c r="K300" i="3"/>
  <c r="K301" i="3"/>
  <c r="K302" i="3"/>
  <c r="K285" i="3"/>
  <c r="K286" i="3"/>
  <c r="K287" i="3"/>
  <c r="K288" i="3"/>
  <c r="K289" i="3"/>
  <c r="K290" i="3"/>
  <c r="K291" i="3"/>
  <c r="K292" i="3"/>
  <c r="K293" i="3"/>
  <c r="K294" i="3"/>
  <c r="K295" i="3"/>
  <c r="K277" i="3"/>
  <c r="K278" i="3"/>
  <c r="K279" i="3"/>
  <c r="K281" i="3"/>
  <c r="K282" i="3"/>
  <c r="K283" i="3"/>
  <c r="K284" i="3"/>
  <c r="K266" i="3"/>
  <c r="K267" i="3"/>
  <c r="K268" i="3"/>
  <c r="K269" i="3"/>
  <c r="K270" i="3"/>
  <c r="K271" i="3"/>
  <c r="K272" i="3"/>
  <c r="K273" i="3"/>
  <c r="K274" i="3"/>
  <c r="K275" i="3"/>
  <c r="K276" i="3"/>
  <c r="K253" i="3"/>
  <c r="K254" i="3"/>
  <c r="K255" i="3"/>
  <c r="K256" i="3"/>
  <c r="K257" i="3"/>
  <c r="K258" i="3"/>
  <c r="K260" i="3"/>
  <c r="K261" i="3"/>
  <c r="K263" i="3"/>
  <c r="K264" i="3"/>
  <c r="K265" i="3"/>
  <c r="K240" i="3"/>
  <c r="K241" i="3"/>
  <c r="K242" i="3"/>
  <c r="K246" i="3"/>
  <c r="K247" i="3"/>
  <c r="K248" i="3"/>
  <c r="K249" i="3"/>
  <c r="K250" i="3"/>
  <c r="K251" i="3"/>
  <c r="K252" i="3"/>
  <c r="K229" i="3"/>
  <c r="K230" i="3"/>
  <c r="K231" i="3"/>
  <c r="K232" i="3"/>
  <c r="K233" i="3"/>
  <c r="K234" i="3"/>
  <c r="K235" i="3"/>
  <c r="K239" i="3"/>
  <c r="K228" i="3"/>
  <c r="K227" i="3"/>
  <c r="K117" i="3"/>
  <c r="K118" i="3"/>
  <c r="K119" i="3"/>
  <c r="K120" i="3"/>
  <c r="K121" i="3"/>
  <c r="K122" i="3"/>
  <c r="K107" i="3"/>
  <c r="K108" i="3"/>
  <c r="K109" i="3"/>
  <c r="K110" i="3"/>
  <c r="K111" i="3"/>
  <c r="K112" i="3"/>
  <c r="K113" i="3"/>
  <c r="K114" i="3"/>
  <c r="K115" i="3"/>
  <c r="K116" i="3"/>
  <c r="K96" i="3"/>
  <c r="K97" i="3"/>
  <c r="K98" i="3"/>
  <c r="K99" i="3"/>
  <c r="K100" i="3"/>
  <c r="K101" i="3"/>
  <c r="K102" i="3"/>
  <c r="K103" i="3"/>
  <c r="K104" i="3"/>
  <c r="K105" i="3"/>
  <c r="K106" i="3"/>
  <c r="K95" i="3"/>
  <c r="K94" i="3"/>
  <c r="E91" i="3"/>
  <c r="F91" i="3"/>
  <c r="K91" i="3"/>
  <c r="E213" i="3"/>
  <c r="F213" i="3"/>
  <c r="K213" i="3"/>
  <c r="D212" i="3"/>
  <c r="E212" i="3"/>
  <c r="F212" i="3"/>
  <c r="K212" i="3"/>
  <c r="K211" i="3"/>
  <c r="K201" i="3"/>
  <c r="K202" i="3"/>
  <c r="K203" i="3"/>
  <c r="K204" i="3"/>
  <c r="K205" i="3"/>
  <c r="K200" i="3"/>
  <c r="K199" i="3"/>
  <c r="D90" i="3"/>
  <c r="E90" i="3"/>
  <c r="F90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67" i="3"/>
  <c r="K57" i="3"/>
  <c r="K58" i="3"/>
  <c r="K59" i="3"/>
  <c r="K60" i="3"/>
  <c r="K61" i="3"/>
  <c r="K62" i="3"/>
  <c r="K63" i="3"/>
  <c r="K64" i="3"/>
  <c r="K65" i="3"/>
  <c r="K66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42" i="3"/>
  <c r="K43" i="3"/>
  <c r="K41" i="3"/>
  <c r="D589" i="3"/>
  <c r="D464" i="3"/>
  <c r="D590" i="3"/>
  <c r="D29" i="3"/>
  <c r="E589" i="3"/>
  <c r="E464" i="3"/>
  <c r="E590" i="3"/>
  <c r="E29" i="3"/>
  <c r="E31" i="3"/>
  <c r="F589" i="3"/>
  <c r="F464" i="3"/>
  <c r="F590" i="3"/>
  <c r="F29" i="3"/>
  <c r="G30" i="3"/>
  <c r="E123" i="3"/>
  <c r="E194" i="3"/>
  <c r="E362" i="3"/>
  <c r="E224" i="3"/>
  <c r="E368" i="3"/>
  <c r="E30" i="3"/>
  <c r="F123" i="3"/>
  <c r="F194" i="3"/>
  <c r="F362" i="3"/>
  <c r="F224" i="3"/>
  <c r="F368" i="3"/>
  <c r="F30" i="3"/>
  <c r="F31" i="3"/>
  <c r="G26" i="3"/>
  <c r="D194" i="3"/>
  <c r="K223" i="3"/>
  <c r="K217" i="3"/>
  <c r="K216" i="3"/>
  <c r="F307" i="3"/>
  <c r="F195" i="3"/>
  <c r="F26" i="3"/>
  <c r="F363" i="3"/>
  <c r="F225" i="3"/>
  <c r="F124" i="3"/>
  <c r="F25" i="3"/>
  <c r="D362" i="3"/>
  <c r="D123" i="3"/>
  <c r="D224" i="3"/>
  <c r="D368" i="3"/>
  <c r="E363" i="3"/>
  <c r="K363" i="3"/>
  <c r="E124" i="3"/>
  <c r="K124" i="3"/>
  <c r="E195" i="3"/>
  <c r="E307" i="3"/>
  <c r="E225" i="3"/>
  <c r="K225" i="3"/>
  <c r="E25" i="3"/>
  <c r="K193" i="3"/>
  <c r="K195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28" i="3"/>
  <c r="K127" i="3"/>
  <c r="E26" i="3"/>
  <c r="K14" i="3"/>
  <c r="K17" i="3"/>
  <c r="K15" i="3"/>
  <c r="K307" i="3"/>
  <c r="K262" i="3"/>
  <c r="J30" i="3"/>
  <c r="K30" i="3"/>
  <c r="J15" i="6"/>
  <c r="D31" i="3"/>
  <c r="K31" i="3"/>
  <c r="K464" i="3" l="1"/>
</calcChain>
</file>

<file path=xl/sharedStrings.xml><?xml version="1.0" encoding="utf-8"?>
<sst xmlns="http://schemas.openxmlformats.org/spreadsheetml/2006/main" count="1949" uniqueCount="673">
  <si>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</si>
  <si>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</si>
  <si>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</si>
  <si>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</si>
  <si>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TOTAL</t>
  </si>
  <si>
    <t>PR</t>
  </si>
  <si>
    <t>RZ</t>
  </si>
  <si>
    <t xml:space="preserve">% </t>
  </si>
  <si>
    <t>BANCO DE ALIMENTOS</t>
  </si>
  <si>
    <t xml:space="preserve"> 1. RECADASTRAMENTOS/MÊS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</si>
  <si>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</si>
  <si>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</si>
  <si>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</si>
  <si>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</si>
  <si>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</si>
  <si>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</si>
  <si>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</si>
  <si>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</si>
  <si>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</si>
  <si>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</si>
  <si>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</si>
  <si>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</si>
  <si>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</si>
  <si>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</si>
  <si>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</si>
  <si>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</si>
  <si>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</si>
  <si>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</si>
  <si>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</si>
  <si>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</si>
  <si>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</si>
  <si>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</si>
  <si>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</si>
  <si>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</si>
  <si>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</si>
  <si>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</si>
  <si>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</si>
  <si>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</si>
  <si>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</si>
  <si>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</si>
  <si>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</si>
  <si>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</si>
  <si>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</si>
  <si>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</si>
  <si>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</si>
  <si>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</si>
  <si>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</si>
  <si>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</si>
  <si>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</si>
  <si>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</si>
  <si>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</si>
  <si>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</si>
  <si>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</si>
  <si>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</si>
  <si>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</si>
  <si>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</si>
  <si>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</si>
  <si>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</si>
  <si>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</si>
  <si>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</si>
  <si>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</si>
  <si>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</si>
  <si>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</si>
  <si>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</si>
  <si>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</si>
  <si>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</si>
  <si>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</si>
  <si>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</si>
  <si>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</si>
  <si>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</si>
  <si>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</si>
  <si>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</si>
  <si>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</si>
  <si>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</si>
  <si>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</si>
  <si>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</si>
  <si>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</si>
  <si>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</si>
  <si>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</si>
  <si>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</si>
  <si>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</si>
  <si>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</si>
  <si>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</si>
  <si>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</si>
  <si>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</si>
  <si>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</si>
  <si>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</si>
  <si>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</si>
  <si>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</si>
  <si>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</si>
  <si>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</si>
  <si>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</si>
  <si>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</si>
  <si>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</si>
  <si>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</si>
  <si>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Sandro Rocha</t>
  </si>
  <si>
    <t>Nectafruta</t>
  </si>
  <si>
    <t>Kifruta</t>
  </si>
  <si>
    <t>Setor Oeste</t>
  </si>
  <si>
    <t>Comunidade Espírita Ramatis</t>
  </si>
  <si>
    <t>Jardim América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</si>
  <si>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</si>
  <si>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</si>
  <si>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</si>
  <si>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</si>
  <si>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</si>
  <si>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</si>
  <si>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</si>
  <si>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</si>
  <si>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</si>
  <si>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</si>
  <si>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</si>
  <si>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</si>
  <si>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</si>
  <si>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</si>
  <si>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</si>
  <si>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</si>
  <si>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</si>
  <si>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</si>
  <si>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</si>
  <si>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FAMÍLIAS (KG)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</si>
  <si>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</si>
  <si>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</si>
  <si>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</si>
  <si>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</si>
  <si>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</si>
  <si>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</si>
  <si>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</si>
  <si>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</si>
  <si>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</si>
  <si>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</si>
  <si>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>Conselho das Associações Moradores de Aparecida- Camap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</si>
  <si>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</si>
  <si>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</si>
  <si>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</si>
  <si>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</si>
  <si>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</si>
  <si>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</si>
  <si>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</si>
  <si>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</si>
  <si>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</si>
  <si>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</si>
  <si>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</si>
  <si>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</si>
  <si>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Valquiria  Pereira Soares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</si>
  <si>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</si>
  <si>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</si>
  <si>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</si>
  <si>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</si>
  <si>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</si>
  <si>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</si>
  <si>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</si>
  <si>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</si>
  <si>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</si>
  <si>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</si>
  <si>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</si>
  <si>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>Luiz Matheus</t>
  </si>
  <si>
    <t>Mais Sabor</t>
  </si>
  <si>
    <t>Manuel</t>
  </si>
  <si>
    <t>Marcio</t>
  </si>
  <si>
    <t>Marcos Maurilho</t>
  </si>
  <si>
    <t>Neide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</si>
  <si>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</si>
  <si>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</si>
  <si>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</si>
  <si>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</si>
  <si>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</si>
  <si>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</si>
  <si>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</si>
  <si>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</si>
  <si>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</si>
  <si>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</si>
  <si>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</si>
  <si>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</si>
  <si>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</si>
  <si>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</si>
  <si>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</si>
  <si>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</si>
  <si>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</si>
  <si>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</si>
  <si>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</si>
  <si>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</si>
  <si>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</si>
  <si>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</si>
  <si>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</si>
  <si>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</si>
  <si>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</si>
  <si>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</si>
  <si>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</si>
  <si>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</si>
  <si>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</si>
  <si>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</si>
  <si>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</si>
  <si>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</si>
  <si>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</si>
  <si>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</si>
  <si>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</si>
  <si>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</si>
  <si>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</si>
  <si>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</si>
  <si>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</si>
  <si>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</si>
  <si>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</si>
  <si>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</si>
  <si>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</si>
  <si>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</si>
  <si>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</si>
  <si>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</si>
  <si>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</si>
  <si>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</si>
  <si>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</si>
  <si>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</si>
  <si>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</si>
  <si>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</si>
  <si>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</si>
  <si>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Diretor Administrativo e Financeiro</t>
  </si>
  <si>
    <t>Centro Terapeutico Adonay</t>
  </si>
  <si>
    <t>Igreja Evangélica Pentecostal com Cristo é viver</t>
  </si>
  <si>
    <t>Assembleia de Deus Vila Nova</t>
  </si>
  <si>
    <t>Assembleia de Deus Vila Riso</t>
  </si>
  <si>
    <t>Grupo AJA</t>
  </si>
  <si>
    <t xml:space="preserve">Olavo Bilac Maçonaria 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</si>
  <si>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</si>
  <si>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</si>
  <si>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</si>
  <si>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</si>
  <si>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</si>
  <si>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</si>
  <si>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</si>
  <si>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CMEI Jardim das Aroeiras</t>
  </si>
  <si>
    <t>Jardim Brasil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</si>
  <si>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</si>
  <si>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</si>
  <si>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</si>
  <si>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</si>
  <si>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</si>
  <si>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</si>
  <si>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</si>
  <si>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</si>
  <si>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</si>
  <si>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</si>
  <si>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</si>
  <si>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</si>
  <si>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</si>
  <si>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</si>
  <si>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</si>
  <si>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</si>
  <si>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</si>
  <si>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</si>
  <si>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</si>
  <si>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</si>
  <si>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</si>
  <si>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</si>
  <si>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</si>
  <si>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</si>
  <si>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</si>
  <si>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</si>
  <si>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</si>
  <si>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</si>
  <si>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</si>
  <si>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</si>
  <si>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</si>
  <si>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</si>
  <si>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</si>
  <si>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</si>
  <si>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</si>
  <si>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</si>
  <si>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</si>
  <si>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</si>
  <si>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</si>
  <si>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</si>
  <si>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</si>
  <si>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</si>
  <si>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</si>
  <si>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</si>
  <si>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</si>
  <si>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</si>
  <si>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</si>
  <si>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</si>
  <si>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</si>
  <si>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</si>
  <si>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Atividades relevantes por área técnica e/ou geral desenvolvidas na unidade (conforme Plano de Trabalho):</t>
  </si>
  <si>
    <t>Impactos das atividades desenvolvidas (conforme Plano de Trabalho):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</si>
  <si>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</si>
  <si>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</si>
  <si>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</si>
  <si>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</si>
  <si>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</si>
  <si>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</si>
  <si>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</si>
  <si>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</si>
  <si>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</si>
  <si>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</si>
  <si>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</si>
  <si>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</si>
  <si>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Associação Comunidade Luz da Vida</t>
  </si>
  <si>
    <t>Vila Novo Horizonte</t>
  </si>
  <si>
    <t>Setor Progresso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</si>
  <si>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</si>
  <si>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</si>
  <si>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</si>
  <si>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</si>
  <si>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</si>
  <si>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</si>
  <si>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</si>
  <si>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</si>
  <si>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</si>
  <si>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</si>
  <si>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</si>
  <si>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</si>
  <si>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</si>
  <si>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</si>
  <si>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</si>
  <si>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</si>
  <si>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</si>
  <si>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</si>
  <si>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</si>
  <si>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</si>
  <si>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</si>
  <si>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</si>
  <si>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</si>
  <si>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</si>
  <si>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</si>
  <si>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</si>
  <si>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</si>
  <si>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</si>
  <si>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</si>
  <si>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</si>
  <si>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</si>
  <si>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</si>
  <si>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</si>
  <si>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</si>
  <si>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</si>
  <si>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</si>
  <si>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</si>
  <si>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</si>
  <si>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</si>
  <si>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</si>
  <si>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</si>
  <si>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</si>
  <si>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</si>
  <si>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</si>
  <si>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</si>
  <si>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</si>
  <si>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</si>
  <si>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</si>
  <si>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</si>
  <si>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</si>
  <si>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</si>
  <si>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</si>
  <si>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</si>
  <si>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</si>
  <si>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</si>
  <si>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</si>
  <si>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</si>
  <si>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</si>
  <si>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</si>
  <si>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</si>
  <si>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</si>
  <si>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</si>
  <si>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</si>
  <si>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</si>
  <si>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Centro Espírita O Consolador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</si>
  <si>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</si>
  <si>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</si>
  <si>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</si>
  <si>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</si>
  <si>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</si>
  <si>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</si>
  <si>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</si>
  <si>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</si>
  <si>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</si>
  <si>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</si>
  <si>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</si>
  <si>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</si>
  <si>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</si>
  <si>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</si>
  <si>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</si>
  <si>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</si>
  <si>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</si>
  <si>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</si>
  <si>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</si>
  <si>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</si>
  <si>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</si>
  <si>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</si>
  <si>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</si>
  <si>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</si>
  <si>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</si>
  <si>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</si>
  <si>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</si>
  <si>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</si>
  <si>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Sítio dos Bandeirantes</t>
  </si>
  <si>
    <t>Associação Santa terezinha do Menino Jesus</t>
  </si>
  <si>
    <t>Comunidade Terapêutica Projeto Galileu</t>
  </si>
  <si>
    <t>Associação Noroeste Esporte Clube de Goiás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</si>
  <si>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</si>
  <si>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</si>
  <si>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</si>
  <si>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</si>
  <si>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</si>
  <si>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</si>
  <si>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</si>
  <si>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</si>
  <si>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</si>
  <si>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</si>
  <si>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</si>
  <si>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</si>
  <si>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</si>
  <si>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Anderson Clayton Alves dos Santos</t>
  </si>
  <si>
    <t>Dione Pereira Sousa</t>
  </si>
  <si>
    <t>Divino Vieira de Souza</t>
  </si>
  <si>
    <t>Edielson</t>
  </si>
  <si>
    <t>Edvaldo Lopes de Oliveira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</si>
  <si>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</si>
  <si>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</si>
  <si>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</si>
  <si>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</si>
  <si>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</si>
  <si>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</si>
  <si>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</si>
  <si>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</si>
  <si>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</si>
  <si>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</si>
  <si>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</si>
  <si>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</si>
  <si>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</si>
  <si>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</si>
  <si>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</si>
  <si>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</si>
  <si>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</si>
  <si>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</si>
  <si>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Número de entidades cadastradas</t>
  </si>
  <si>
    <t>Número de indivíduos/famílias cadastrados</t>
  </si>
  <si>
    <t>Realizadas</t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</si>
  <si>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</si>
  <si>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</si>
  <si>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</si>
  <si>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</si>
  <si>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</si>
  <si>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</si>
  <si>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</si>
  <si>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</si>
  <si>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</si>
  <si>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</si>
  <si>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</si>
  <si>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</si>
  <si>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</si>
  <si>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</si>
  <si>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</si>
  <si>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</si>
  <si>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</si>
  <si>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</si>
  <si>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</si>
  <si>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</si>
  <si>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</si>
  <si>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</si>
  <si>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</si>
  <si>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</si>
  <si>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</si>
  <si>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</si>
  <si>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</si>
  <si>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</si>
  <si>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</si>
  <si>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</si>
  <si>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</si>
  <si>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</si>
  <si>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</si>
  <si>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</si>
  <si>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</si>
  <si>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Igreja Evangélica Quadrangular</t>
  </si>
  <si>
    <t>Associação Terapêutica Projeto Recuperação Otimizada Mão Amiga - PRROMA</t>
  </si>
  <si>
    <t>Centro de Trabalho Comunitário - CTC</t>
  </si>
  <si>
    <t>Casa da Criança e do Adolescente Talitha Kum</t>
  </si>
  <si>
    <t>Igreja Assembleia de Deus Ministério Sede de Abraão  (Antiga Igrejinha)</t>
  </si>
  <si>
    <t>Setor Maysa Extensão</t>
  </si>
  <si>
    <t>Parque Atheneu</t>
  </si>
  <si>
    <t>Grupo Espírita Amor e Vida</t>
  </si>
  <si>
    <t>Marechal Rondon - Fama</t>
  </si>
  <si>
    <t>Fraternidade de Assistência a Menores Aprendizes - FAMA</t>
  </si>
  <si>
    <t>Associação Parkinson de Goiás</t>
  </si>
  <si>
    <t>Associação Grupo Vozes Flores do Cerrado</t>
  </si>
  <si>
    <t>Associação Terapêutica Projeto Recuperação Otimizada Mão Amiga (PRROMA)</t>
  </si>
  <si>
    <t>Associação Mão Amiga dos Moradores do Residencial Antonio Carlos Pires</t>
  </si>
  <si>
    <t>Residencial Antonio Carlos Pires</t>
  </si>
  <si>
    <t>Associação de Assistência Social Soldadinhos de Deus</t>
  </si>
  <si>
    <t>Apreensões de Hortifruti CEASA</t>
  </si>
  <si>
    <t>Depósito Império</t>
  </si>
  <si>
    <t>Depósito Taiyo</t>
  </si>
  <si>
    <t>Depósito Natural</t>
  </si>
  <si>
    <t>Francisco Silva</t>
  </si>
  <si>
    <t>João Rael</t>
  </si>
  <si>
    <t>Lorivan Ferreira</t>
  </si>
  <si>
    <t>Nario Alves</t>
  </si>
  <si>
    <t>Roberto Chaves Silva</t>
  </si>
  <si>
    <t>Sandoval Queiroz</t>
  </si>
  <si>
    <t>Sérgio Pires</t>
  </si>
  <si>
    <t>Vanderley Cordeiro</t>
  </si>
  <si>
    <t>Willia Alvez da Costa</t>
  </si>
  <si>
    <t>JAN</t>
  </si>
  <si>
    <t>FEV</t>
  </si>
  <si>
    <t>MAR</t>
  </si>
  <si>
    <t>ABR</t>
  </si>
  <si>
    <t>MAIO</t>
  </si>
  <si>
    <t>JUN</t>
  </si>
  <si>
    <t>Moderna Olavo Bilac</t>
  </si>
  <si>
    <t>Centro Educacional Infantil Mãe Alvina Lima Souza</t>
  </si>
  <si>
    <t>Centro Social Redentorista São Clemente</t>
  </si>
  <si>
    <t xml:space="preserve">Jardim Petrópolis </t>
  </si>
  <si>
    <t>Igreja Pentecostal Assembléia de Deus campo Petropolis - IPAD</t>
  </si>
  <si>
    <t>Vila Matilde</t>
  </si>
  <si>
    <t>Associação Irmãs da Mãe Dolorosa da Ordem Terceira de São Francisco</t>
  </si>
  <si>
    <t>Associação Desportiva Hidrolandense - ADH</t>
  </si>
  <si>
    <t>Associação Comunitária Beneficente Portas Abertas</t>
  </si>
  <si>
    <t>Associação Inhumense de Assistência a Menores e Anciãos - ASSIAMA</t>
  </si>
  <si>
    <t>Setor Rodoviáio</t>
  </si>
  <si>
    <t>Legião da Boa Vontade - LBV</t>
  </si>
  <si>
    <t>Centro de Apoio à Carentes Silvestre Linares</t>
  </si>
  <si>
    <t>Associação dos Idosos Bom Viver</t>
  </si>
  <si>
    <t>Finsocial</t>
  </si>
  <si>
    <t>Sociedade Vida e Esperança</t>
  </si>
  <si>
    <t>Setor Morais</t>
  </si>
  <si>
    <t>Centro de Cidadania Negra do Estado de Goiás</t>
  </si>
  <si>
    <t>Centro Maçônico de Educação Infantil João Palestino</t>
  </si>
  <si>
    <t>Setor Bela Vista</t>
  </si>
  <si>
    <t>Escola Creche São Domingos Sávio</t>
  </si>
  <si>
    <t xml:space="preserve">Centro Espírita A Caminho da Verdade </t>
  </si>
  <si>
    <t>Depósito Nivaldo</t>
  </si>
  <si>
    <t>Alves Souza</t>
  </si>
  <si>
    <t>Diego</t>
  </si>
  <si>
    <t>Lucimar Nogueira Monteiro</t>
  </si>
  <si>
    <t>Luismar Pereira Cardoso</t>
  </si>
  <si>
    <t>Oswaldo Alves</t>
  </si>
  <si>
    <t>Wesley Ferreira Rodrigues</t>
  </si>
  <si>
    <t>Depósito Melone</t>
  </si>
  <si>
    <t xml:space="preserve">Depósito Ki-verduras </t>
  </si>
  <si>
    <t>Distribuidora de Ovos Josidith</t>
  </si>
  <si>
    <t>Edson Rodrigues Tavares</t>
  </si>
  <si>
    <t>David José Bento</t>
  </si>
  <si>
    <t>Antônio Amâncio de Carvalho</t>
  </si>
  <si>
    <t>Geraldino</t>
  </si>
  <si>
    <t>PESSOA JURÍDICA</t>
  </si>
  <si>
    <t>Gigantão Comercial de Batatas Ltda.</t>
  </si>
  <si>
    <t>Jeová</t>
  </si>
  <si>
    <t>-</t>
  </si>
  <si>
    <t>Número de entidades recadastradas ¹</t>
  </si>
  <si>
    <t>Número de indivíduos/famílias recadastrados ²</t>
  </si>
  <si>
    <r>
      <rPr>
        <b/>
        <sz val="12"/>
        <rFont val="Calibri"/>
        <family val="2"/>
        <scheme val="minor"/>
      </rPr>
      <t>*</t>
    </r>
    <r>
      <rPr>
        <sz val="12"/>
        <rFont val="Calibri"/>
        <family val="2"/>
        <scheme val="minor"/>
      </rPr>
      <t xml:space="preserve"> Meta concluída em 2019.</t>
    </r>
  </si>
  <si>
    <t xml:space="preserve"> Quantidade em kg de alimentos coletados / arrecadados pelo Banco de Alimentos por Doador</t>
  </si>
  <si>
    <t>PERMISSIONÁRIOS, PRODUTORES e PESSOA FÍSICA</t>
  </si>
  <si>
    <t>*</t>
  </si>
  <si>
    <t>Número de entidades recadastradas</t>
  </si>
  <si>
    <t>Número de indivíduos/famílias recadastrados</t>
  </si>
  <si>
    <t>TOTAL SEM REPETIÇÃO</t>
  </si>
  <si>
    <t>Vila Mutirão</t>
  </si>
  <si>
    <t>Centro Terapêutico Fenix</t>
  </si>
  <si>
    <t>Projeto Meninos dos Meus Olhos</t>
  </si>
  <si>
    <t>Bela Vista de Goiás</t>
  </si>
  <si>
    <t>Associação de São José</t>
  </si>
  <si>
    <t>Associação Assistencial Madre Germana II</t>
  </si>
  <si>
    <t>Madre Germana II</t>
  </si>
  <si>
    <t>Ação Social Sagrados Estigmas e Santo Expedito</t>
  </si>
  <si>
    <t>Associação Maçônica de Assistência Social do Estado de Goiás (AMEM-GO)</t>
  </si>
  <si>
    <t>Norte Ferroviário</t>
  </si>
  <si>
    <t>Projeto Adoção</t>
  </si>
  <si>
    <t>Centro de Referência em Convivência de Idosos</t>
  </si>
  <si>
    <t>Arquidiocese de Goiânia - Cúria Metropolitana - Paróquia Nossa Senhora Aparecida - Balneário Meia Ponte</t>
  </si>
  <si>
    <t>Balneário Meia Ponte</t>
  </si>
  <si>
    <t>Núcleo de Proteção aos Queimados</t>
  </si>
  <si>
    <t>Casa da Criança de Anápolis</t>
  </si>
  <si>
    <t>Anápolis</t>
  </si>
  <si>
    <t>Abrigo Evangélico Jesus Cristo é o Senhor</t>
  </si>
  <si>
    <t>Associação Quilombola Recantos Dourados</t>
  </si>
  <si>
    <t>Setor Marista</t>
  </si>
  <si>
    <t>Associação Beneficente Manancial</t>
  </si>
  <si>
    <t>Novas entidades / instituições com recebimento intermitente/mês - Fila de espera³</t>
  </si>
  <si>
    <t xml:space="preserve">Novas entidades / instituições com recebimento regular/mês³ </t>
  </si>
  <si>
    <t>Depósito Moura</t>
  </si>
  <si>
    <t>Associção Brasileira da Transformação Social - ABTS</t>
  </si>
  <si>
    <t>Associação Quilombola Urbana Jd. Cascata</t>
  </si>
  <si>
    <t>Associação Lar de Santana</t>
  </si>
  <si>
    <t>Pontalina</t>
  </si>
  <si>
    <t>Obra Unida A Sociedade São Vicente de Paulo</t>
  </si>
  <si>
    <t>Pedro Ludovico</t>
  </si>
  <si>
    <t>Obras Sociais do Grupo Espírita Regeneração</t>
  </si>
  <si>
    <t>Associação Casa de Cultura Antônia Ferreira de Souza</t>
  </si>
  <si>
    <t>Forte Vile</t>
  </si>
  <si>
    <t>Associação Casa de Maria</t>
  </si>
  <si>
    <t>Jardim Mariliza</t>
  </si>
  <si>
    <t>Associação Projeto Noroeste</t>
  </si>
  <si>
    <t>Estrela Dalva</t>
  </si>
  <si>
    <t>Associação Meu Lar</t>
  </si>
  <si>
    <t>Casa do Idoso da Vila Multirão</t>
  </si>
  <si>
    <t>Vila Multirão</t>
  </si>
  <si>
    <t>Jovens com uma Missão Goiânia</t>
  </si>
  <si>
    <t>Recreio dos Bandeirantes</t>
  </si>
  <si>
    <t>Vila Lucy</t>
  </si>
  <si>
    <t>Hospital Espírita Eurípedes Barsanulfo</t>
  </si>
  <si>
    <t>Rio Formoso</t>
  </si>
  <si>
    <t>Casa de Apoio São Luiz</t>
  </si>
  <si>
    <t>Associação Solar das Acácias</t>
  </si>
  <si>
    <t>Da Liga de Mulheres do Jd. Liberdade</t>
  </si>
  <si>
    <t>Associação Comunitária de Abadia de Goiás</t>
  </si>
  <si>
    <t>¹ A meta de recadastrar as 86 entidades sociais já cadastradas no Programa, no período de julho a dezembro de 2019, passou a ser de 79 entidades, tendo em vista que da quantidade inicial prevista houve o desligamento de 7 instituições por decisão dos próprios representantes. Destas 79, apenas 2 (duas) entidades ainda não fizeram o recadastramento e estão com as doações suspensas até a regularização. Assim, as 77 entidades recadastradas correspondem a 97,5% da meta posterior aos desligamentos, que passou a ser de 79 entidades. 
² O recadastramento dos indivíduos/famílias foram realizados e finalizados em outubro de 2019, conforme apresentado nos Relatórios Gerenciais de Execução.
³ As entidades só entram na fila de espera quando possuem o cadastro, conforme normativas da OVG,  porém não tem o recebimento de alimentos semanalmente. Estas só são contactadas e recebem alimentos quando há um excedente. As entidades cadastradas, com recebimento regular, são aquelas que já estavam na fila de espera e passaram a ter o recebimento semanalmente.</t>
  </si>
  <si>
    <t>Luiz Cardoso</t>
  </si>
  <si>
    <t>Jhony da Silva</t>
  </si>
  <si>
    <t>Sociedade Renascer</t>
  </si>
  <si>
    <t>Jardim Guanabara II</t>
  </si>
  <si>
    <t>Ação Social com a Família Unidade Terra do Sol</t>
  </si>
  <si>
    <t>Formosa</t>
  </si>
  <si>
    <t>Centro Social Madre Eugênia Ravasco</t>
  </si>
  <si>
    <t>Associação Lar Bem Viver</t>
  </si>
  <si>
    <t>Centro de Formação Integral</t>
  </si>
  <si>
    <t>Associação de Travesti Transexuais e Transgeneros de Goiás Astral/GO</t>
  </si>
  <si>
    <t>Associação Projeto Esporte Crescer - PROEC</t>
  </si>
  <si>
    <t>Setor Universitário</t>
  </si>
  <si>
    <t>Instituto de Especialidades Conceito</t>
  </si>
  <si>
    <t>Professor Jamil</t>
  </si>
  <si>
    <t>Associação Quilombola de Professor Jamil</t>
  </si>
  <si>
    <t>Centro Educacional e Capacitação de Apoio ao Menor</t>
  </si>
  <si>
    <t>Projetando o Amanhã</t>
  </si>
  <si>
    <t>Igreja Nossa Senhora Aparecida e Santa Edwiges</t>
  </si>
  <si>
    <t>Nova Suiça</t>
  </si>
  <si>
    <t>Associação Missionária Esperança</t>
  </si>
  <si>
    <t>Depósito Cenourão</t>
  </si>
  <si>
    <t>Depósito Ferreti</t>
  </si>
  <si>
    <t>Depósito Flor de Goiás</t>
  </si>
  <si>
    <t>Depósito Frutas Douradas</t>
  </si>
  <si>
    <t>Depósito Mineira</t>
  </si>
  <si>
    <t>Depósito Paladino</t>
  </si>
  <si>
    <t>Depósito Rio Jordão</t>
  </si>
  <si>
    <t>Depósito Santa Rita</t>
  </si>
  <si>
    <t>Depósito Tetel</t>
  </si>
  <si>
    <t>Depósito Faviilli</t>
  </si>
  <si>
    <t>Depósito Banana Anicuns</t>
  </si>
  <si>
    <t>Ministério Filantropico Terra Fértil</t>
  </si>
  <si>
    <t>Nosso Lar Ana de Almeida</t>
  </si>
  <si>
    <t>Depósito J Dourado</t>
  </si>
  <si>
    <t>Depósito Romildo e Piauí</t>
  </si>
  <si>
    <t>Depósito Banana Nativa</t>
  </si>
  <si>
    <t>Banco de Alimentos Mesa Brasil - SESC</t>
  </si>
  <si>
    <t>Associação Grupo vida a vida</t>
  </si>
  <si>
    <t>Setor Sul</t>
  </si>
  <si>
    <t>Paróquia São Nicolau</t>
  </si>
  <si>
    <t>REFERÊNCIA: JUNHO / 2020</t>
  </si>
  <si>
    <t>MÊS DE REFERÊNCIA: JUNHO / 2020</t>
  </si>
  <si>
    <t>Goiânia, junho de 2020.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</si>
  <si>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previsto no Plano de Trabalho. As capacitações presenciais com entidades sociais e famílias estão suspensas devido às medidas de combate a propagação da COVID-19. </t>
    </r>
  </si>
  <si>
    <r>
      <t>Medidas implementadas/a implementar:</t>
    </r>
    <r>
      <rPr>
        <sz val="12"/>
        <rFont val="Calibri"/>
        <family val="2"/>
        <scheme val="minor"/>
      </rPr>
      <t xml:space="preserve"> Início das capacitações on-line, com divulgação nas redes sociais e canal da OVG no YouTube dos vídeos com receitas de aproveitamento integral dos alimentos. Além disso, os vídeos foram encaminhados para as entidades sociais cadastradas no Banco de Alimentos.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Foi dada continuidade no mapeamento das famílias que estavam coletando alimentos nos containers de lixo no interior da CEASA em maio e, neste mês, cadastramos 177 novas famílias.</t>
    </r>
  </si>
  <si>
    <t>Casa de Apoio Anjo Gabriel (antiga liga da solidariedade)</t>
  </si>
  <si>
    <t>Centro Municipal de Educação Infantil Cristiano Emidio Martins</t>
  </si>
  <si>
    <r>
      <t xml:space="preserve">Instituições / Entidades atendidas que NÃO REALIZARAM O RECADASTRO </t>
    </r>
    <r>
      <rPr>
        <b/>
        <vertAlign val="superscript"/>
        <sz val="12"/>
        <rFont val="Arial"/>
        <family val="2"/>
      </rPr>
      <t>5</t>
    </r>
  </si>
  <si>
    <r>
      <rPr>
        <vertAlign val="superscript"/>
        <sz val="12"/>
        <color rgb="FF000000"/>
        <rFont val="Arial"/>
        <family val="2"/>
      </rPr>
      <t xml:space="preserve">5 </t>
    </r>
    <r>
      <rPr>
        <sz val="12"/>
        <color rgb="FF000000"/>
        <rFont val="Arial"/>
        <family val="2"/>
      </rPr>
      <t>As Instituições listadas acima como "NÃO REALIZARAM O RECADASTRO" já foram recadastradas. Os nomes permanecerão listados nesta sessão do relatório para fins de controle, pois algumas, enquanto não RECADASTRADAS, fizeram a retirada de alimentos e foram contabilizadas no volume total de alimentos doados em 2019. Após o recadastramento, as doações recebidas por estas instituiçõe/entidades passaram a ser registradas no item "Instituições/Entidades RECADASTRADAS".</t>
    </r>
  </si>
  <si>
    <r>
      <t>Quantidade de alimentos doados</t>
    </r>
    <r>
      <rPr>
        <b/>
        <vertAlign val="superscript"/>
        <sz val="12"/>
        <color rgb="FF000000"/>
        <rFont val="Arial"/>
        <family val="2"/>
      </rPr>
      <t>4</t>
    </r>
  </si>
  <si>
    <r>
      <rPr>
        <vertAlign val="superscript"/>
        <sz val="12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No mês de junho, como foram adquiridas cestas de frutas e hortaliças, a quantidade de alimentos doados é maior que a quantidade de alimentos coletados/arrecadados.</t>
    </r>
  </si>
  <si>
    <t>Morada do Sol</t>
  </si>
  <si>
    <t>Associação Beneficente de Ajuda a Pessoa Carente</t>
  </si>
  <si>
    <t xml:space="preserve">Comunidade Terapêutica Ebenézer Bom Pastor </t>
  </si>
  <si>
    <t>Centro Espírita e Casa da Sopa Orondina Luz e Vida</t>
  </si>
  <si>
    <t>Associação Serra das Areias - ASA</t>
  </si>
  <si>
    <t>Instituto Abrigo Coração de Jesus - ECOVAM Escola Centro de Orientação e Valorização do Adolescente e Mulher</t>
  </si>
  <si>
    <t>Associação dos Servidores e Usuarios nas Estrategias Saúde da Família - Asusfego</t>
  </si>
  <si>
    <t>Depósito de Frutas Beca</t>
  </si>
  <si>
    <t>Depósito Só Verduras</t>
  </si>
  <si>
    <r>
      <t xml:space="preserve">8.2 </t>
    </r>
    <r>
      <rPr>
        <sz val="14"/>
        <color rgb="FF000000"/>
        <rFont val="Arial"/>
        <family val="2"/>
      </rPr>
      <t>O caminhão adquirido em abril foi entregue ao Banco de Alimentos, montado com o baú e plotado, pronto para ser utilizado nas demandas da unidade. Outras ações foram desenvolvidas para aumentar a agilidade e a logística na coleta e distribuição dos alimentos, como a instalação de uma rampa na doca do Banco de Alimentos e a aquisição de mais um transpalete.</t>
    </r>
  </si>
  <si>
    <r>
      <t xml:space="preserve">8.3 </t>
    </r>
    <r>
      <rPr>
        <sz val="14"/>
        <color rgb="FF000000"/>
        <rFont val="Arial"/>
        <family val="2"/>
      </rPr>
      <t>Foram veiculados no canal da OVG no YouTube e nas redes sociais (Instagram e Facebook) dois vídeos de receitas com aproveitamento integral dos alimentos. No dia  04 de junho, foi publicado o vídeo "Suco de chuchu", com 210 visualizações no YouTube. Já no dia 10 de junho, foi publicada a receita "Farofa de casca de banana", com 165 visualizações. Os vídeos foram amplamente divulgados para as entidades sociais atendidas pelo Banco de Alimentos.</t>
    </r>
  </si>
  <si>
    <r>
      <t xml:space="preserve">8.1 </t>
    </r>
    <r>
      <rPr>
        <sz val="14"/>
        <rFont val="Arial"/>
        <family val="2"/>
      </rPr>
      <t>A incidência de pessoas em situação de vulnerabilidade social tem aumentado em razão da pandemia do novo Coronavírus e foi necessário adquirir mais alimentos (frutas e hortaliças), de forma emergencial, para atender essa demanda. Com a ampliação do atendimento, o Banco de Alimentos está promovendo a redução da insegurança alimentar e nutricional da população vulnerável, além de fomentar o negócio do pequeno agricultor, também afetado nesse período de incertezas econômicas e sociais, causado pela pandemia.</t>
    </r>
  </si>
  <si>
    <r>
      <t xml:space="preserve">8.2 </t>
    </r>
    <r>
      <rPr>
        <sz val="14"/>
        <rFont val="Arial"/>
        <family val="2"/>
      </rPr>
      <t>Com a rampa na doca do Banco de Alimentos para ajustar à altura do caminhão, os impactos foram positivos ao agilizar e dar mais segurança no descarregamento de alimentos. A aquisição do transpalete também contribuiu para a agilidade do transporte dos paletes com frutas e hortaliças dentro da unidade. Com isso, é possível atender mais entidades e famílias em um período menor de tempo e com mais segurança aos colaboradores da OVG.</t>
    </r>
  </si>
  <si>
    <t>O caminhão, adquirido no mês de abril, foi entregue neste mês devidamente montado com o baú e plotado para uso. Foram realizadas algumas melhorias físicas para dar maior agilidade e segurança no transporte das caixas com frutas e hortaliças no Banco de Alimentos.</t>
  </si>
  <si>
    <t xml:space="preserve">Foram iniciadas as capacitações de forma on-line, com os vídeos divulgados no canal da OVG no YouTube e nas redes sociais (Instagram e Facebook). No dia 04 de junho, foi publicado o vídeo "Suco de chuchu" e no dia 10 de junho, o vídeo "Farofa de casca de banana". Os vídeos foram amplamente divulgados para as entidades sociais atendidas pelo Banco de Alimentos. O objetivo desta atividade socioeducativa é promover a prática autônoma e voluntária de hábitos alimentares saudáveis pela população, além da valorização da culinária enquanto prática emancipatória ao demonstrar, de forma prática, maneiras simples de aproveitar integralmente o alimento e reduzir o desperdício. </t>
  </si>
  <si>
    <r>
      <t xml:space="preserve">Prazo para tratar a causa: </t>
    </r>
    <r>
      <rPr>
        <sz val="12"/>
        <rFont val="Calibri"/>
        <family val="2"/>
        <scheme val="minor"/>
      </rPr>
      <t>Não há prazo, pois enquanto durar a pandemia as capacitações precisarão ser on-line.</t>
    </r>
  </si>
  <si>
    <r>
      <t xml:space="preserve">8.3 </t>
    </r>
    <r>
      <rPr>
        <sz val="14"/>
        <color rgb="FF000000"/>
        <rFont val="Arial"/>
        <family val="2"/>
      </rPr>
      <t xml:space="preserve">Nos dois vídeos publicados, foram utilizados como ingrediente principal o chuchu e a banana, que são alimentos frequentemente doados pelo Banco de Alimentos. Com a divulgação dos vídeos, estamos estimulando a redução do desperdício, ensinando como aproveitar as partes dos alimentos que geralmente são descartadas, além de contribuir também com a promoção da alimentação saudável. Os representantes das entidades sociais já deram </t>
    </r>
    <r>
      <rPr>
        <i/>
        <sz val="14"/>
        <color rgb="FF000000"/>
        <rFont val="Arial"/>
        <family val="2"/>
      </rPr>
      <t xml:space="preserve">feedbacks </t>
    </r>
    <r>
      <rPr>
        <sz val="14"/>
        <color rgb="FF000000"/>
        <rFont val="Arial"/>
        <family val="2"/>
      </rPr>
      <t xml:space="preserve">que repassaram os vídeos para os seus beneficiários/usuários para desenvolverem as receitas. </t>
    </r>
  </si>
  <si>
    <t>Conforme Ofício nº 483/2020-DIGER, enviado à CEASA no dia 10 de junho de 2020, SEI nº 202000058001906, a OVG, por meio do Banco de Alimentos, adquiriu 1.664 cestas de frutas e hortaliças, com 6 kg cada, da Cooperativa Mista dos Produtores de Hortifrutigranjeiros do Estado de Goiás (COMPHEGO), com a devida autorização desse órgão, via Despacho nº 381/2020 - DIRAD- 11038 (evento SEI nº 000014215010). Esclarecemos que os valores investidos na aquisição dos alimentos são provenientes do Termo de Fomento nº 001/2019 e reforça a gestão eficiente dos recursos repassados pela CEASA à OVG. No mês de junho, foram distribuídas 832 cestas para 450 famílias e o restante será entregue no mês de julho. A compra foi realizada com entrega parcelada e é justificada pela situação de emergência em razão da pandemia do novo Coronavírus. Com as medidas de controle de propagação da COVID-19, a incidência de pessoas em situação de vulnerabilidade social tem aumentado bastante e foi necessário adquirir, de forma emergencial, cestas de frutas e hortaliças para fomentar uma alimentação mais saudável e a segurança alimentar e nutricional dessas famílias. Vale ressaltar que, além de ampliar o atendimento, esta aquisição fomenta o negócio do pequeno agricultor também afetado nesse período de incertezas econômicas e sociais.</t>
  </si>
  <si>
    <r>
      <t xml:space="preserve">8.1 </t>
    </r>
    <r>
      <rPr>
        <sz val="14"/>
        <color rgb="FF000000"/>
        <rFont val="Arial"/>
        <family val="2"/>
      </rPr>
      <t>A partir da busca ativa realizada com as famílias que coletam alimentos nos containers de lixo da CEASA-GO, da demanda espontânea de indivíduos que possuem o Cadastro Único do Governo Federal (CadÚnico) e por meio de consultas ao cadastro de famílias em situação de vulnerabilidade que frequentam as unidades da OVG, foi possível ampliar o atendimento do Banco de Alimentos. Para tanto, foram adquiridas frutas e hortaliças da Cooperativa Mista dos Produtores de Hortifrutigranjeiros do Estado de Goiás (COMPHEGO), que apresentou o menor valor na cotação de preços, para complementar os alimentos arrecadados/coletados com os doadores tradicionais. Assim, além das doações rotineiras do Banco de Alimentos, foram distribuídos mais 4.992 kg de frutas e hortaliças para 450 famílias.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>A aquisição dos alimentos foi comunicada à CEASA-GO, por meio do Ofício nº 483/2020-DIGER, SEI 202000058001906, e devidamente autorizada por esse Órgão. Vale ressaltar que, além de ampliar o atendimento, a compra dos produtos da COMPHEGO fomenta o negócio do pequeno agricultor, também afetado nesse período de incertezas econômicas e sociais.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</si>
</sst>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color rgb="FF000000"/>
      <name val="Arial"/>
      <family val="2"/>
    </font>
    <font>
      <i/>
      <sz val="14"/>
      <color rgb="FF000000"/>
      <name val="Arial"/>
      <family val="2"/>
    </font>
    <font>
      <b/>
      <vertAlign val="superscript"/>
      <sz val="12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608">
    <xf numFmtId="0" fontId="0" fillId="0" borderId="0" xfId="0"/>
    <xf numFmtId="0" fontId="5" fillId="0" borderId="0" xfId="0" applyFont="1" applyProtection="1">
      <protection locked="0"/>
    </xf>
    <xf numFmtId="0" fontId="13" fillId="0" borderId="0" xfId="0" applyFont="1"/>
    <xf numFmtId="0" fontId="18" fillId="0" borderId="0" xfId="3" applyFont="1"/>
    <xf numFmtId="3" fontId="20" fillId="3" borderId="64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20" fillId="3" borderId="65" xfId="3" applyFont="1" applyFill="1" applyBorder="1" applyAlignment="1">
      <alignment horizontal="center" vertical="center"/>
    </xf>
    <xf numFmtId="2" fontId="20" fillId="3" borderId="21" xfId="3" applyNumberFormat="1" applyFont="1" applyFill="1" applyBorder="1" applyAlignment="1">
      <alignment horizontal="center" vertical="center"/>
    </xf>
    <xf numFmtId="0" fontId="14" fillId="11" borderId="64" xfId="0" applyFont="1" applyFill="1" applyBorder="1" applyAlignment="1">
      <alignment vertical="center" wrapText="1"/>
    </xf>
    <xf numFmtId="0" fontId="12" fillId="16" borderId="37" xfId="3" applyFont="1" applyFill="1" applyBorder="1" applyAlignment="1">
      <alignment horizontal="center" vertical="center"/>
    </xf>
    <xf numFmtId="0" fontId="12" fillId="16" borderId="63" xfId="3" applyFont="1" applyFill="1" applyBorder="1" applyAlignment="1">
      <alignment horizontal="center" vertical="center"/>
    </xf>
    <xf numFmtId="0" fontId="12" fillId="16" borderId="87" xfId="3" applyFont="1" applyFill="1" applyBorder="1" applyAlignment="1">
      <alignment horizontal="center" vertical="center"/>
    </xf>
    <xf numFmtId="0" fontId="12" fillId="16" borderId="88" xfId="3" applyFont="1" applyFill="1" applyBorder="1" applyAlignment="1">
      <alignment horizontal="center" vertical="center"/>
    </xf>
    <xf numFmtId="0" fontId="12" fillId="16" borderId="75" xfId="3" applyFont="1" applyFill="1" applyBorder="1" applyAlignment="1">
      <alignment horizontal="center" vertical="center" wrapText="1"/>
    </xf>
    <xf numFmtId="0" fontId="12" fillId="16" borderId="76" xfId="3" applyFont="1" applyFill="1" applyBorder="1" applyAlignment="1">
      <alignment horizontal="center" vertical="center" wrapText="1"/>
    </xf>
    <xf numFmtId="0" fontId="12" fillId="16" borderId="61" xfId="3" applyFont="1" applyFill="1" applyBorder="1" applyAlignment="1">
      <alignment horizontal="center" vertical="center"/>
    </xf>
    <xf numFmtId="0" fontId="20" fillId="17" borderId="92" xfId="3" applyFont="1" applyFill="1" applyBorder="1" applyAlignment="1">
      <alignment horizontal="center" vertical="center"/>
    </xf>
    <xf numFmtId="4" fontId="27" fillId="19" borderId="23" xfId="3" applyNumberFormat="1" applyFont="1" applyFill="1" applyBorder="1" applyAlignment="1">
      <alignment horizontal="center" vertical="center"/>
    </xf>
    <xf numFmtId="4" fontId="27" fillId="19" borderId="54" xfId="3" applyNumberFormat="1" applyFont="1" applyFill="1" applyBorder="1" applyAlignment="1">
      <alignment horizontal="center" vertical="center"/>
    </xf>
    <xf numFmtId="0" fontId="12" fillId="16" borderId="62" xfId="3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20" fillId="3" borderId="21" xfId="3" applyFont="1" applyFill="1" applyBorder="1" applyAlignment="1">
      <alignment horizontal="center" vertical="center"/>
    </xf>
    <xf numFmtId="0" fontId="20" fillId="0" borderId="65" xfId="3" applyFont="1" applyBorder="1" applyAlignment="1">
      <alignment horizontal="center" vertical="center"/>
    </xf>
    <xf numFmtId="0" fontId="17" fillId="10" borderId="63" xfId="3" applyFont="1" applyFill="1" applyBorder="1" applyAlignment="1">
      <alignment horizontal="center" vertical="center"/>
    </xf>
    <xf numFmtId="0" fontId="11" fillId="0" borderId="70" xfId="0" applyFont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0" borderId="32" xfId="0" applyFont="1" applyBorder="1" applyAlignment="1">
      <alignment vertical="center" wrapText="1"/>
    </xf>
    <xf numFmtId="0" fontId="16" fillId="0" borderId="71" xfId="3" applyFont="1" applyBorder="1" applyAlignment="1">
      <alignment horizontal="left" vertical="center" wrapText="1"/>
    </xf>
    <xf numFmtId="0" fontId="20" fillId="18" borderId="21" xfId="3" applyFont="1" applyFill="1" applyBorder="1" applyAlignment="1">
      <alignment horizontal="center" vertical="center"/>
    </xf>
    <xf numFmtId="0" fontId="20" fillId="18" borderId="85" xfId="3" applyFont="1" applyFill="1" applyBorder="1" applyAlignment="1">
      <alignment horizontal="center" vertical="center"/>
    </xf>
    <xf numFmtId="0" fontId="12" fillId="16" borderId="102" xfId="3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3" fontId="12" fillId="0" borderId="15" xfId="3" applyNumberFormat="1" applyFont="1" applyBorder="1" applyAlignment="1">
      <alignment horizontal="center" vertical="center"/>
    </xf>
    <xf numFmtId="3" fontId="12" fillId="0" borderId="16" xfId="3" applyNumberFormat="1" applyFont="1" applyBorder="1" applyAlignment="1">
      <alignment horizontal="center" vertical="center"/>
    </xf>
    <xf numFmtId="3" fontId="12" fillId="0" borderId="52" xfId="3" applyNumberFormat="1" applyFont="1" applyBorder="1" applyAlignment="1">
      <alignment horizontal="center" vertical="center"/>
    </xf>
    <xf numFmtId="0" fontId="12" fillId="3" borderId="19" xfId="3" applyFont="1" applyFill="1" applyBorder="1" applyAlignment="1">
      <alignment horizontal="center" vertical="center"/>
    </xf>
    <xf numFmtId="0" fontId="12" fillId="3" borderId="20" xfId="3" applyFont="1" applyFill="1" applyBorder="1" applyAlignment="1">
      <alignment horizontal="center" vertical="center"/>
    </xf>
    <xf numFmtId="3" fontId="12" fillId="3" borderId="53" xfId="3" applyNumberFormat="1" applyFont="1" applyFill="1" applyBorder="1" applyAlignment="1">
      <alignment horizontal="center" vertical="center"/>
    </xf>
    <xf numFmtId="9" fontId="12" fillId="0" borderId="22" xfId="3" applyNumberFormat="1" applyFont="1" applyBorder="1" applyAlignment="1">
      <alignment horizontal="center" vertical="center"/>
    </xf>
    <xf numFmtId="9" fontId="12" fillId="0" borderId="23" xfId="3" applyNumberFormat="1" applyFont="1" applyBorder="1" applyAlignment="1">
      <alignment horizontal="center" vertical="center"/>
    </xf>
    <xf numFmtId="3" fontId="12" fillId="0" borderId="15" xfId="3" applyNumberFormat="1" applyFont="1" applyFill="1" applyBorder="1" applyAlignment="1">
      <alignment horizontal="center" vertical="center"/>
    </xf>
    <xf numFmtId="0" fontId="14" fillId="3" borderId="61" xfId="3" applyFont="1" applyFill="1" applyBorder="1" applyAlignment="1">
      <alignment horizontal="center" vertical="center"/>
    </xf>
    <xf numFmtId="0" fontId="14" fillId="3" borderId="37" xfId="3" applyFont="1" applyFill="1" applyBorder="1" applyAlignment="1">
      <alignment horizontal="center" vertical="center"/>
    </xf>
    <xf numFmtId="0" fontId="14" fillId="3" borderId="63" xfId="3" applyFont="1" applyFill="1" applyBorder="1" applyAlignment="1">
      <alignment horizontal="center" vertical="center"/>
    </xf>
    <xf numFmtId="0" fontId="14" fillId="5" borderId="61" xfId="3" applyFont="1" applyFill="1" applyBorder="1" applyAlignment="1">
      <alignment horizontal="center" vertical="center"/>
    </xf>
    <xf numFmtId="0" fontId="14" fillId="5" borderId="37" xfId="3" applyFont="1" applyFill="1" applyBorder="1" applyAlignment="1">
      <alignment horizontal="center" vertical="center"/>
    </xf>
    <xf numFmtId="0" fontId="14" fillId="5" borderId="63" xfId="3" applyFont="1" applyFill="1" applyBorder="1" applyAlignment="1">
      <alignment horizontal="center" vertical="center"/>
    </xf>
    <xf numFmtId="0" fontId="12" fillId="3" borderId="22" xfId="3" applyFont="1" applyFill="1" applyBorder="1" applyAlignment="1">
      <alignment horizontal="center" vertical="center"/>
    </xf>
    <xf numFmtId="4" fontId="12" fillId="3" borderId="20" xfId="3" applyNumberFormat="1" applyFont="1" applyFill="1" applyBorder="1" applyAlignment="1">
      <alignment horizontal="center" vertical="center"/>
    </xf>
    <xf numFmtId="4" fontId="12" fillId="3" borderId="53" xfId="3" applyNumberFormat="1" applyFont="1" applyFill="1" applyBorder="1" applyAlignment="1">
      <alignment horizontal="center" vertical="center"/>
    </xf>
    <xf numFmtId="2" fontId="12" fillId="4" borderId="16" xfId="3" applyNumberFormat="1" applyFont="1" applyFill="1" applyBorder="1" applyAlignment="1">
      <alignment horizontal="center" vertical="center"/>
    </xf>
    <xf numFmtId="4" fontId="14" fillId="7" borderId="52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18" borderId="20" xfId="3" applyNumberFormat="1" applyFont="1" applyFill="1" applyBorder="1" applyAlignment="1">
      <alignment horizontal="center" vertical="center"/>
    </xf>
    <xf numFmtId="4" fontId="14" fillId="17" borderId="53" xfId="3" applyNumberFormat="1" applyFont="1" applyFill="1" applyBorder="1" applyAlignment="1">
      <alignment horizontal="center" vertical="center"/>
    </xf>
    <xf numFmtId="3" fontId="12" fillId="18" borderId="100" xfId="3" applyNumberFormat="1" applyFont="1" applyFill="1" applyBorder="1" applyAlignment="1">
      <alignment horizontal="center" vertical="center"/>
    </xf>
    <xf numFmtId="3" fontId="12" fillId="18" borderId="72" xfId="3" applyNumberFormat="1" applyFont="1" applyFill="1" applyBorder="1" applyAlignment="1">
      <alignment horizontal="center" vertical="center"/>
    </xf>
    <xf numFmtId="2" fontId="12" fillId="0" borderId="20" xfId="3" applyNumberFormat="1" applyFont="1" applyBorder="1" applyAlignment="1">
      <alignment horizontal="center" vertical="center"/>
    </xf>
    <xf numFmtId="4" fontId="12" fillId="17" borderId="20" xfId="3" applyNumberFormat="1" applyFont="1" applyFill="1" applyBorder="1" applyAlignment="1">
      <alignment horizontal="center" vertical="center"/>
    </xf>
    <xf numFmtId="0" fontId="12" fillId="17" borderId="105" xfId="3" applyFont="1" applyFill="1" applyBorder="1" applyAlignment="1">
      <alignment horizontal="center" vertical="center"/>
    </xf>
    <xf numFmtId="0" fontId="12" fillId="17" borderId="23" xfId="3" applyFont="1" applyFill="1" applyBorder="1" applyAlignment="1">
      <alignment horizontal="center" vertical="center"/>
    </xf>
    <xf numFmtId="0" fontId="14" fillId="17" borderId="54" xfId="3" applyFont="1" applyFill="1" applyBorder="1" applyAlignment="1">
      <alignment horizontal="center" vertical="center"/>
    </xf>
    <xf numFmtId="2" fontId="12" fillId="0" borderId="16" xfId="3" applyNumberFormat="1" applyFont="1" applyBorder="1" applyAlignment="1">
      <alignment horizontal="center" vertical="center"/>
    </xf>
    <xf numFmtId="4" fontId="12" fillId="0" borderId="52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2" fontId="12" fillId="0" borderId="23" xfId="3" applyNumberFormat="1" applyFont="1" applyBorder="1" applyAlignment="1">
      <alignment horizontal="center" vertical="center"/>
    </xf>
    <xf numFmtId="4" fontId="12" fillId="0" borderId="54" xfId="3" applyNumberFormat="1" applyFont="1" applyFill="1" applyBorder="1" applyAlignment="1">
      <alignment horizontal="center" vertical="center"/>
    </xf>
    <xf numFmtId="4" fontId="12" fillId="17" borderId="91" xfId="3" applyNumberFormat="1" applyFont="1" applyFill="1" applyBorder="1" applyAlignment="1">
      <alignment horizontal="center" vertical="center"/>
    </xf>
    <xf numFmtId="4" fontId="14" fillId="17" borderId="89" xfId="3" applyNumberFormat="1" applyFont="1" applyFill="1" applyBorder="1" applyAlignment="1">
      <alignment horizontal="center" vertical="center"/>
    </xf>
    <xf numFmtId="1" fontId="12" fillId="17" borderId="98" xfId="3" applyNumberFormat="1" applyFont="1" applyFill="1" applyBorder="1" applyAlignment="1">
      <alignment horizontal="center" vertical="center"/>
    </xf>
    <xf numFmtId="1" fontId="12" fillId="17" borderId="37" xfId="3" applyNumberFormat="1" applyFont="1" applyFill="1" applyBorder="1" applyAlignment="1">
      <alignment horizontal="center" vertical="center"/>
    </xf>
    <xf numFmtId="1" fontId="14" fillId="17" borderId="63" xfId="3" applyNumberFormat="1" applyFont="1" applyFill="1" applyBorder="1" applyAlignment="1">
      <alignment horizontal="center" vertical="center"/>
    </xf>
    <xf numFmtId="1" fontId="12" fillId="17" borderId="90" xfId="3" applyNumberFormat="1" applyFont="1" applyFill="1" applyBorder="1" applyAlignment="1">
      <alignment horizontal="center" vertical="center"/>
    </xf>
    <xf numFmtId="1" fontId="12" fillId="17" borderId="91" xfId="3" applyNumberFormat="1" applyFont="1" applyFill="1" applyBorder="1" applyAlignment="1">
      <alignment horizontal="center" vertical="center"/>
    </xf>
    <xf numFmtId="1" fontId="14" fillId="17" borderId="89" xfId="3" applyNumberFormat="1" applyFont="1" applyFill="1" applyBorder="1" applyAlignment="1">
      <alignment horizontal="center" vertical="center"/>
    </xf>
    <xf numFmtId="4" fontId="12" fillId="0" borderId="103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2" fillId="4" borderId="37" xfId="3" applyNumberFormat="1" applyFont="1" applyFill="1" applyBorder="1" applyAlignment="1">
      <alignment horizontal="center" vertical="center"/>
    </xf>
    <xf numFmtId="4" fontId="12" fillId="4" borderId="63" xfId="3" applyNumberFormat="1" applyFont="1" applyFill="1" applyBorder="1" applyAlignment="1">
      <alignment horizontal="center" vertical="center"/>
    </xf>
    <xf numFmtId="4" fontId="27" fillId="19" borderId="37" xfId="3" applyNumberFormat="1" applyFont="1" applyFill="1" applyBorder="1" applyAlignment="1">
      <alignment horizontal="center" vertical="center"/>
    </xf>
    <xf numFmtId="4" fontId="27" fillId="19" borderId="62" xfId="3" applyNumberFormat="1" applyFont="1" applyFill="1" applyBorder="1" applyAlignment="1">
      <alignment horizontal="center" vertical="center"/>
    </xf>
    <xf numFmtId="4" fontId="12" fillId="19" borderId="63" xfId="3" applyNumberFormat="1" applyFont="1" applyFill="1" applyBorder="1" applyAlignment="1">
      <alignment horizontal="center" vertical="center"/>
    </xf>
    <xf numFmtId="0" fontId="27" fillId="19" borderId="74" xfId="3" applyFont="1" applyFill="1" applyBorder="1" applyAlignment="1">
      <alignment horizontal="center" vertical="center"/>
    </xf>
    <xf numFmtId="0" fontId="18" fillId="0" borderId="0" xfId="3" applyFont="1" applyAlignment="1"/>
    <xf numFmtId="0" fontId="25" fillId="0" borderId="70" xfId="3" applyFont="1" applyBorder="1" applyAlignment="1">
      <alignment horizontal="center" vertical="center" wrapText="1"/>
    </xf>
    <xf numFmtId="0" fontId="25" fillId="0" borderId="36" xfId="3" applyFont="1" applyBorder="1" applyAlignment="1">
      <alignment horizontal="center" vertical="center" wrapText="1"/>
    </xf>
    <xf numFmtId="0" fontId="25" fillId="0" borderId="71" xfId="3" applyFont="1" applyBorder="1" applyAlignment="1">
      <alignment horizontal="center" vertical="center" wrapText="1"/>
    </xf>
    <xf numFmtId="4" fontId="12" fillId="4" borderId="25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0" fontId="12" fillId="17" borderId="110" xfId="3" applyFont="1" applyFill="1" applyBorder="1" applyAlignment="1">
      <alignment horizontal="center" vertical="center" wrapText="1"/>
    </xf>
    <xf numFmtId="0" fontId="12" fillId="16" borderId="23" xfId="3" applyFont="1" applyFill="1" applyBorder="1" applyAlignment="1">
      <alignment horizontal="center" vertical="center"/>
    </xf>
    <xf numFmtId="0" fontId="12" fillId="16" borderId="60" xfId="3" applyFont="1" applyFill="1" applyBorder="1" applyAlignment="1">
      <alignment horizontal="center" vertical="center"/>
    </xf>
    <xf numFmtId="0" fontId="20" fillId="18" borderId="65" xfId="3" applyFont="1" applyFill="1" applyBorder="1" applyAlignment="1">
      <alignment horizontal="center" vertical="center"/>
    </xf>
    <xf numFmtId="0" fontId="12" fillId="16" borderId="66" xfId="3" applyFont="1" applyFill="1" applyBorder="1" applyAlignment="1">
      <alignment horizontal="center" vertical="center"/>
    </xf>
    <xf numFmtId="0" fontId="12" fillId="16" borderId="86" xfId="3" applyFont="1" applyFill="1" applyBorder="1" applyAlignment="1">
      <alignment horizontal="center" vertical="center"/>
    </xf>
    <xf numFmtId="2" fontId="20" fillId="3" borderId="82" xfId="3" applyNumberFormat="1" applyFont="1" applyFill="1" applyBorder="1" applyAlignment="1">
      <alignment horizontal="center" vertical="center"/>
    </xf>
    <xf numFmtId="3" fontId="12" fillId="3" borderId="24" xfId="3" applyNumberFormat="1" applyFont="1" applyFill="1" applyBorder="1" applyAlignment="1">
      <alignment horizontal="center" vertical="center"/>
    </xf>
    <xf numFmtId="4" fontId="12" fillId="3" borderId="25" xfId="3" applyNumberFormat="1" applyFont="1" applyFill="1" applyBorder="1" applyAlignment="1">
      <alignment horizontal="center" vertical="center"/>
    </xf>
    <xf numFmtId="4" fontId="12" fillId="3" borderId="57" xfId="3" applyNumberFormat="1" applyFont="1" applyFill="1" applyBorder="1" applyAlignment="1">
      <alignment horizontal="center" vertical="center"/>
    </xf>
    <xf numFmtId="0" fontId="17" fillId="10" borderId="23" xfId="3" applyFont="1" applyFill="1" applyBorder="1" applyAlignment="1">
      <alignment horizontal="center" vertical="center"/>
    </xf>
    <xf numFmtId="0" fontId="17" fillId="10" borderId="54" xfId="3" applyFont="1" applyFill="1" applyBorder="1" applyAlignment="1">
      <alignment horizontal="center" vertical="center"/>
    </xf>
    <xf numFmtId="0" fontId="12" fillId="16" borderId="22" xfId="3" applyFont="1" applyFill="1" applyBorder="1" applyAlignment="1">
      <alignment horizontal="center" vertical="center"/>
    </xf>
    <xf numFmtId="0" fontId="12" fillId="17" borderId="64" xfId="3" applyFont="1" applyFill="1" applyBorder="1" applyAlignment="1">
      <alignment horizontal="center" vertical="center"/>
    </xf>
    <xf numFmtId="0" fontId="18" fillId="0" borderId="46" xfId="3" applyFont="1" applyBorder="1" applyAlignment="1">
      <alignment horizontal="center"/>
    </xf>
    <xf numFmtId="0" fontId="18" fillId="0" borderId="47" xfId="3" applyFont="1" applyBorder="1" applyAlignment="1"/>
    <xf numFmtId="0" fontId="18" fillId="0" borderId="47" xfId="3" applyFont="1" applyBorder="1" applyAlignment="1">
      <alignment horizontal="center"/>
    </xf>
    <xf numFmtId="0" fontId="20" fillId="18" borderId="64" xfId="3" applyFont="1" applyFill="1" applyBorder="1" applyAlignment="1">
      <alignment horizontal="center" vertical="center"/>
    </xf>
    <xf numFmtId="0" fontId="18" fillId="0" borderId="76" xfId="3" applyFont="1" applyBorder="1" applyAlignment="1">
      <alignment horizontal="center" vertical="center" wrapText="1"/>
    </xf>
    <xf numFmtId="0" fontId="18" fillId="0" borderId="10" xfId="3" applyFont="1" applyBorder="1" applyAlignment="1">
      <alignment horizontal="center" vertical="center" wrapText="1"/>
    </xf>
    <xf numFmtId="0" fontId="20" fillId="17" borderId="64" xfId="3" applyFont="1" applyFill="1" applyBorder="1" applyAlignment="1">
      <alignment horizontal="center" vertical="center"/>
    </xf>
    <xf numFmtId="3" fontId="12" fillId="17" borderId="37" xfId="3" applyNumberFormat="1" applyFont="1" applyFill="1" applyBorder="1" applyAlignment="1">
      <alignment horizontal="center" vertical="center"/>
    </xf>
    <xf numFmtId="0" fontId="19" fillId="3" borderId="61" xfId="3" applyFont="1" applyFill="1" applyBorder="1" applyAlignment="1">
      <alignment horizontal="center" vertical="center"/>
    </xf>
    <xf numFmtId="0" fontId="19" fillId="3" borderId="37" xfId="3" applyFont="1" applyFill="1" applyBorder="1" applyAlignment="1">
      <alignment horizontal="center" vertical="center"/>
    </xf>
    <xf numFmtId="0" fontId="15" fillId="0" borderId="0" xfId="3" applyFont="1" applyBorder="1" applyAlignment="1"/>
    <xf numFmtId="0" fontId="18" fillId="0" borderId="0" xfId="3" applyFont="1" applyBorder="1"/>
    <xf numFmtId="0" fontId="11" fillId="0" borderId="32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31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30" xfId="3" applyFont="1" applyBorder="1" applyAlignment="1">
      <alignment vertical="center"/>
    </xf>
    <xf numFmtId="0" fontId="11" fillId="0" borderId="108" xfId="3" applyFont="1" applyBorder="1" applyAlignment="1">
      <alignment vertical="center"/>
    </xf>
    <xf numFmtId="4" fontId="12" fillId="4" borderId="24" xfId="3" applyNumberFormat="1" applyFont="1" applyFill="1" applyBorder="1" applyAlignment="1">
      <alignment horizontal="center" vertical="center"/>
    </xf>
    <xf numFmtId="4" fontId="12" fillId="4" borderId="19" xfId="3" applyNumberFormat="1" applyFont="1" applyFill="1" applyBorder="1" applyAlignment="1">
      <alignment horizontal="center" vertical="center"/>
    </xf>
    <xf numFmtId="4" fontId="27" fillId="0" borderId="20" xfId="0" applyNumberFormat="1" applyFont="1" applyBorder="1" applyAlignment="1">
      <alignment horizontal="center" vertical="center"/>
    </xf>
    <xf numFmtId="4" fontId="12" fillId="4" borderId="66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2" fillId="17" borderId="37" xfId="3" applyNumberFormat="1" applyFont="1" applyFill="1" applyBorder="1" applyAlignment="1">
      <alignment horizontal="center" vertical="center"/>
    </xf>
    <xf numFmtId="4" fontId="12" fillId="17" borderId="98" xfId="3" applyNumberFormat="1" applyFont="1" applyFill="1" applyBorder="1" applyAlignment="1">
      <alignment horizontal="center" vertical="center"/>
    </xf>
    <xf numFmtId="4" fontId="14" fillId="17" borderId="63" xfId="3" applyNumberFormat="1" applyFont="1" applyFill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1" fontId="12" fillId="17" borderId="63" xfId="3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0" borderId="59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Fill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11" fillId="0" borderId="29" xfId="0" applyFont="1" applyBorder="1" applyAlignment="1">
      <alignment vertical="center"/>
    </xf>
    <xf numFmtId="0" fontId="18" fillId="0" borderId="49" xfId="3" applyFont="1" applyBorder="1" applyAlignment="1">
      <alignment horizontal="center" vertical="center" wrapText="1"/>
    </xf>
    <xf numFmtId="0" fontId="18" fillId="0" borderId="2" xfId="3" applyFont="1" applyBorder="1" applyAlignment="1">
      <alignment horizontal="center"/>
    </xf>
    <xf numFmtId="0" fontId="18" fillId="0" borderId="48" xfId="3" applyFont="1" applyBorder="1" applyAlignment="1">
      <alignment horizontal="center"/>
    </xf>
    <xf numFmtId="0" fontId="20" fillId="3" borderId="37" xfId="3" applyFont="1" applyFill="1" applyBorder="1" applyAlignment="1">
      <alignment horizontal="center" vertical="center"/>
    </xf>
    <xf numFmtId="0" fontId="12" fillId="5" borderId="37" xfId="3" applyFont="1" applyFill="1" applyBorder="1" applyAlignment="1">
      <alignment horizontal="center" vertical="center"/>
    </xf>
    <xf numFmtId="0" fontId="19" fillId="3" borderId="82" xfId="3" applyFont="1" applyFill="1" applyBorder="1" applyAlignment="1">
      <alignment horizontal="center" vertical="center"/>
    </xf>
    <xf numFmtId="3" fontId="12" fillId="3" borderId="25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4" fontId="12" fillId="0" borderId="52" xfId="3" applyNumberFormat="1" applyFont="1" applyBorder="1" applyAlignment="1">
      <alignment horizontal="center" vertical="center"/>
    </xf>
    <xf numFmtId="4" fontId="12" fillId="0" borderId="53" xfId="3" applyNumberFormat="1" applyFont="1" applyBorder="1" applyAlignment="1">
      <alignment horizontal="center" vertical="center"/>
    </xf>
    <xf numFmtId="4" fontId="12" fillId="0" borderId="54" xfId="3" applyNumberFormat="1" applyFont="1" applyBorder="1" applyAlignment="1">
      <alignment horizontal="center" vertical="center"/>
    </xf>
    <xf numFmtId="0" fontId="27" fillId="19" borderId="64" xfId="3" applyFont="1" applyFill="1" applyBorder="1" applyAlignment="1">
      <alignment horizontal="center" vertical="center"/>
    </xf>
    <xf numFmtId="4" fontId="12" fillId="17" borderId="90" xfId="3" applyNumberFormat="1" applyFont="1" applyFill="1" applyBorder="1" applyAlignment="1">
      <alignment horizontal="center" vertical="center"/>
    </xf>
    <xf numFmtId="4" fontId="27" fillId="19" borderId="22" xfId="3" applyNumberFormat="1" applyFont="1" applyFill="1" applyBorder="1" applyAlignment="1">
      <alignment horizontal="center" vertical="center"/>
    </xf>
    <xf numFmtId="0" fontId="16" fillId="0" borderId="46" xfId="3" applyFont="1" applyBorder="1" applyAlignment="1">
      <alignment horizontal="left" vertical="center" wrapText="1"/>
    </xf>
    <xf numFmtId="0" fontId="11" fillId="0" borderId="28" xfId="0" applyFont="1" applyBorder="1" applyAlignment="1">
      <alignment horizontal="justify" vertical="center" wrapText="1"/>
    </xf>
    <xf numFmtId="0" fontId="11" fillId="0" borderId="32" xfId="0" applyFont="1" applyBorder="1" applyAlignment="1">
      <alignment horizontal="justify" vertical="center" wrapText="1"/>
    </xf>
    <xf numFmtId="0" fontId="11" fillId="0" borderId="31" xfId="0" applyFont="1" applyBorder="1" applyAlignment="1">
      <alignment horizontal="justify" vertical="center" wrapText="1"/>
    </xf>
    <xf numFmtId="0" fontId="16" fillId="0" borderId="11" xfId="0" applyFont="1" applyBorder="1" applyAlignment="1">
      <alignment vertical="center"/>
    </xf>
    <xf numFmtId="0" fontId="16" fillId="0" borderId="42" xfId="3" applyFont="1" applyBorder="1" applyAlignment="1">
      <alignment horizontal="left" vertical="center" wrapText="1"/>
    </xf>
    <xf numFmtId="0" fontId="17" fillId="10" borderId="9" xfId="3" applyFont="1" applyFill="1" applyBorder="1" applyAlignment="1">
      <alignment horizontal="center" vertical="center"/>
    </xf>
    <xf numFmtId="0" fontId="14" fillId="5" borderId="10" xfId="3" applyFont="1" applyFill="1" applyBorder="1" applyAlignment="1">
      <alignment horizontal="center" vertical="center"/>
    </xf>
    <xf numFmtId="0" fontId="14" fillId="3" borderId="10" xfId="3" applyFont="1" applyFill="1" applyBorder="1" applyAlignment="1">
      <alignment horizontal="center" vertical="center"/>
    </xf>
    <xf numFmtId="3" fontId="12" fillId="17" borderId="33" xfId="3" applyNumberFormat="1" applyFont="1" applyFill="1" applyBorder="1" applyAlignment="1">
      <alignment horizontal="center" vertical="center"/>
    </xf>
    <xf numFmtId="1" fontId="12" fillId="17" borderId="122" xfId="3" applyNumberFormat="1" applyFont="1" applyFill="1" applyBorder="1" applyAlignment="1">
      <alignment horizontal="center" vertical="center"/>
    </xf>
    <xf numFmtId="4" fontId="12" fillId="4" borderId="34" xfId="3" applyNumberFormat="1" applyFont="1" applyFill="1" applyBorder="1" applyAlignment="1">
      <alignment horizontal="center" vertical="center"/>
    </xf>
    <xf numFmtId="4" fontId="12" fillId="4" borderId="35" xfId="3" applyNumberFormat="1" applyFont="1" applyFill="1" applyBorder="1" applyAlignment="1">
      <alignment horizontal="center" vertical="center"/>
    </xf>
    <xf numFmtId="4" fontId="12" fillId="18" borderId="35" xfId="3" applyNumberFormat="1" applyFont="1" applyFill="1" applyBorder="1" applyAlignment="1">
      <alignment horizontal="center" vertical="center"/>
    </xf>
    <xf numFmtId="4" fontId="12" fillId="17" borderId="35" xfId="3" applyNumberFormat="1" applyFont="1" applyFill="1" applyBorder="1" applyAlignment="1">
      <alignment horizontal="center" vertical="center"/>
    </xf>
    <xf numFmtId="4" fontId="12" fillId="0" borderId="15" xfId="3" applyNumberFormat="1" applyFont="1" applyBorder="1" applyAlignment="1">
      <alignment horizontal="center" vertical="center"/>
    </xf>
    <xf numFmtId="4" fontId="12" fillId="0" borderId="19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4" fontId="12" fillId="0" borderId="20" xfId="3" applyNumberFormat="1" applyFont="1" applyBorder="1" applyAlignment="1">
      <alignment horizontal="center" vertical="center"/>
    </xf>
    <xf numFmtId="4" fontId="12" fillId="0" borderId="23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2" fillId="0" borderId="35" xfId="3" applyNumberFormat="1" applyFont="1" applyBorder="1" applyAlignment="1">
      <alignment horizontal="center" vertical="center"/>
    </xf>
    <xf numFmtId="0" fontId="12" fillId="17" borderId="37" xfId="3" applyNumberFormat="1" applyFont="1" applyFill="1" applyBorder="1" applyAlignment="1">
      <alignment horizontal="center" vertical="center"/>
    </xf>
    <xf numFmtId="0" fontId="12" fillId="16" borderId="37" xfId="3" applyNumberFormat="1" applyFont="1" applyFill="1" applyBorder="1" applyAlignment="1">
      <alignment horizontal="center" vertical="center"/>
    </xf>
    <xf numFmtId="0" fontId="16" fillId="0" borderId="113" xfId="3" applyFont="1" applyBorder="1" applyAlignment="1">
      <alignment horizontal="left" vertical="center" wrapText="1"/>
    </xf>
    <xf numFmtId="0" fontId="16" fillId="0" borderId="1" xfId="3" applyFont="1" applyBorder="1" applyAlignment="1">
      <alignment horizontal="left" vertical="center" wrapText="1"/>
    </xf>
    <xf numFmtId="4" fontId="27" fillId="19" borderId="87" xfId="3" applyNumberFormat="1" applyFont="1" applyFill="1" applyBorder="1" applyAlignment="1">
      <alignment horizontal="center" vertical="center"/>
    </xf>
    <xf numFmtId="1" fontId="14" fillId="17" borderId="127" xfId="3" applyNumberFormat="1" applyFont="1" applyFill="1" applyBorder="1" applyAlignment="1">
      <alignment horizontal="center" vertical="center"/>
    </xf>
    <xf numFmtId="1" fontId="12" fillId="3" borderId="23" xfId="3" applyNumberFormat="1" applyFont="1" applyFill="1" applyBorder="1" applyAlignment="1">
      <alignment horizontal="center" vertical="center"/>
    </xf>
    <xf numFmtId="4" fontId="12" fillId="17" borderId="124" xfId="3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3" fontId="12" fillId="0" borderId="8" xfId="3" applyNumberFormat="1" applyFont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9" fontId="12" fillId="0" borderId="54" xfId="3" applyNumberFormat="1" applyFont="1" applyBorder="1" applyAlignment="1">
      <alignment horizontal="center" vertical="center"/>
    </xf>
    <xf numFmtId="4" fontId="27" fillId="0" borderId="25" xfId="0" applyNumberFormat="1" applyFont="1" applyBorder="1" applyAlignment="1">
      <alignment horizontal="center" vertical="center"/>
    </xf>
    <xf numFmtId="0" fontId="12" fillId="16" borderId="126" xfId="3" applyFont="1" applyFill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2" fontId="12" fillId="4" borderId="123" xfId="3" applyNumberFormat="1" applyFont="1" applyFill="1" applyBorder="1" applyAlignment="1">
      <alignment horizontal="center" vertical="center"/>
    </xf>
    <xf numFmtId="0" fontId="12" fillId="16" borderId="128" xfId="3" applyFont="1" applyFill="1" applyBorder="1" applyAlignment="1">
      <alignment horizontal="center" vertical="center"/>
    </xf>
    <xf numFmtId="4" fontId="12" fillId="4" borderId="128" xfId="3" applyNumberFormat="1" applyFont="1" applyFill="1" applyBorder="1" applyAlignment="1">
      <alignment horizontal="center" vertical="center"/>
    </xf>
    <xf numFmtId="0" fontId="12" fillId="16" borderId="105" xfId="3" applyFont="1" applyFill="1" applyBorder="1" applyAlignment="1">
      <alignment horizontal="center" vertical="center"/>
    </xf>
    <xf numFmtId="0" fontId="12" fillId="16" borderId="69" xfId="3" applyFont="1" applyFill="1" applyBorder="1" applyAlignment="1">
      <alignment horizontal="center" vertical="center"/>
    </xf>
    <xf numFmtId="4" fontId="12" fillId="17" borderId="61" xfId="3" applyNumberFormat="1" applyFont="1" applyFill="1" applyBorder="1" applyAlignment="1">
      <alignment horizontal="center" vertical="center"/>
    </xf>
    <xf numFmtId="4" fontId="12" fillId="0" borderId="51" xfId="3" applyNumberFormat="1" applyFont="1" applyFill="1" applyBorder="1" applyAlignment="1">
      <alignment horizontal="center" vertical="center"/>
    </xf>
    <xf numFmtId="4" fontId="12" fillId="4" borderId="61" xfId="3" applyNumberFormat="1" applyFont="1" applyFill="1" applyBorder="1" applyAlignment="1">
      <alignment horizontal="center" vertical="center"/>
    </xf>
    <xf numFmtId="0" fontId="16" fillId="0" borderId="70" xfId="3" applyFont="1" applyBorder="1" applyAlignment="1">
      <alignment horizontal="left" vertical="center" wrapText="1"/>
    </xf>
    <xf numFmtId="0" fontId="16" fillId="0" borderId="36" xfId="3" applyFont="1" applyBorder="1" applyAlignment="1">
      <alignment horizontal="left" vertical="center" wrapText="1"/>
    </xf>
    <xf numFmtId="0" fontId="20" fillId="3" borderId="107" xfId="3" applyFont="1" applyFill="1" applyBorder="1" applyAlignment="1">
      <alignment horizontal="center" vertical="center"/>
    </xf>
    <xf numFmtId="0" fontId="12" fillId="3" borderId="13" xfId="3" applyFont="1" applyFill="1" applyBorder="1" applyAlignment="1">
      <alignment horizontal="center" vertical="center"/>
    </xf>
    <xf numFmtId="0" fontId="20" fillId="3" borderId="64" xfId="3" applyFont="1" applyFill="1" applyBorder="1" applyAlignment="1">
      <alignment horizontal="center" vertical="center"/>
    </xf>
    <xf numFmtId="0" fontId="12" fillId="3" borderId="61" xfId="3" applyFont="1" applyFill="1" applyBorder="1" applyAlignment="1">
      <alignment horizontal="center" vertical="center"/>
    </xf>
    <xf numFmtId="9" fontId="12" fillId="0" borderId="60" xfId="3" applyNumberFormat="1" applyFont="1" applyBorder="1" applyAlignment="1">
      <alignment horizontal="center" vertical="center"/>
    </xf>
    <xf numFmtId="0" fontId="11" fillId="0" borderId="36" xfId="0" applyFont="1" applyBorder="1" applyAlignment="1">
      <alignment vertical="center"/>
    </xf>
    <xf numFmtId="4" fontId="12" fillId="3" borderId="24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3" fontId="12" fillId="17" borderId="101" xfId="3" applyNumberFormat="1" applyFont="1" applyFill="1" applyBorder="1" applyAlignment="1">
      <alignment horizontal="center" vertical="center"/>
    </xf>
    <xf numFmtId="0" fontId="35" fillId="10" borderId="54" xfId="3" applyFont="1" applyFill="1" applyBorder="1" applyAlignment="1">
      <alignment horizontal="center" vertical="center" wrapText="1"/>
    </xf>
    <xf numFmtId="0" fontId="20" fillId="5" borderId="30" xfId="3" applyFont="1" applyFill="1" applyBorder="1" applyAlignment="1">
      <alignment horizontal="center" vertical="center"/>
    </xf>
    <xf numFmtId="0" fontId="20" fillId="5" borderId="32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0" fillId="5" borderId="21" xfId="3" applyFont="1" applyFill="1" applyBorder="1" applyAlignment="1">
      <alignment horizontal="center" vertical="center"/>
    </xf>
    <xf numFmtId="0" fontId="20" fillId="5" borderId="65" xfId="3" applyFont="1" applyFill="1" applyBorder="1" applyAlignment="1">
      <alignment horizontal="center" vertical="center"/>
    </xf>
    <xf numFmtId="0" fontId="20" fillId="5" borderId="82" xfId="3" applyFont="1" applyFill="1" applyBorder="1" applyAlignment="1">
      <alignment horizontal="center" vertical="center"/>
    </xf>
    <xf numFmtId="0" fontId="20" fillId="5" borderId="85" xfId="3" applyFont="1" applyFill="1" applyBorder="1" applyAlignment="1">
      <alignment horizontal="center" vertical="center"/>
    </xf>
    <xf numFmtId="0" fontId="20" fillId="5" borderId="84" xfId="3" applyFont="1" applyFill="1" applyBorder="1" applyAlignment="1">
      <alignment horizontal="center" vertical="center"/>
    </xf>
    <xf numFmtId="0" fontId="20" fillId="5" borderId="118" xfId="3" applyFont="1" applyFill="1" applyBorder="1" applyAlignment="1">
      <alignment horizontal="center" vertical="center"/>
    </xf>
    <xf numFmtId="0" fontId="20" fillId="5" borderId="121" xfId="3" applyFont="1" applyFill="1" applyBorder="1" applyAlignment="1">
      <alignment horizontal="center" vertical="center"/>
    </xf>
    <xf numFmtId="0" fontId="20" fillId="5" borderId="107" xfId="3" applyFont="1" applyFill="1" applyBorder="1" applyAlignment="1">
      <alignment horizontal="center" vertical="center"/>
    </xf>
    <xf numFmtId="0" fontId="24" fillId="3" borderId="64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0" fontId="12" fillId="5" borderId="82" xfId="3" applyFont="1" applyFill="1" applyBorder="1" applyAlignment="1">
      <alignment horizontal="center" vertical="center"/>
    </xf>
    <xf numFmtId="0" fontId="12" fillId="5" borderId="21" xfId="3" applyFont="1" applyFill="1" applyBorder="1" applyAlignment="1">
      <alignment horizontal="center" vertical="center"/>
    </xf>
    <xf numFmtId="0" fontId="11" fillId="0" borderId="77" xfId="0" applyFont="1" applyBorder="1" applyAlignment="1">
      <alignment horizontal="justify" vertical="center" wrapText="1"/>
    </xf>
    <xf numFmtId="0" fontId="20" fillId="5" borderId="132" xfId="3" applyFont="1" applyFill="1" applyBorder="1" applyAlignment="1">
      <alignment horizontal="center" vertical="center"/>
    </xf>
    <xf numFmtId="0" fontId="11" fillId="0" borderId="26" xfId="0" applyFont="1" applyBorder="1" applyAlignment="1">
      <alignment horizontal="justify" vertical="center" wrapText="1"/>
    </xf>
    <xf numFmtId="4" fontId="12" fillId="0" borderId="14" xfId="3" applyNumberFormat="1" applyFont="1" applyBorder="1" applyAlignment="1">
      <alignment horizontal="center" vertical="center"/>
    </xf>
    <xf numFmtId="4" fontId="12" fillId="0" borderId="134" xfId="3" applyNumberFormat="1" applyFont="1" applyBorder="1" applyAlignment="1">
      <alignment horizontal="center" vertical="center"/>
    </xf>
    <xf numFmtId="4" fontId="12" fillId="0" borderId="88" xfId="3" applyNumberFormat="1" applyFont="1" applyBorder="1" applyAlignment="1">
      <alignment horizontal="center" vertical="center"/>
    </xf>
    <xf numFmtId="4" fontId="12" fillId="0" borderId="15" xfId="3" applyNumberFormat="1" applyFont="1" applyFill="1" applyBorder="1" applyAlignment="1">
      <alignment horizontal="center" vertical="center"/>
    </xf>
    <xf numFmtId="4" fontId="12" fillId="0" borderId="81" xfId="3" applyNumberFormat="1" applyFont="1" applyFill="1" applyBorder="1" applyAlignment="1">
      <alignment horizontal="center" vertical="center"/>
    </xf>
    <xf numFmtId="2" fontId="12" fillId="0" borderId="124" xfId="3" applyNumberFormat="1" applyFont="1" applyFill="1" applyBorder="1" applyAlignment="1">
      <alignment horizontal="center" vertical="center"/>
    </xf>
    <xf numFmtId="2" fontId="12" fillId="0" borderId="73" xfId="3" applyNumberFormat="1" applyFont="1" applyFill="1" applyBorder="1" applyAlignment="1">
      <alignment horizontal="center" vertical="center"/>
    </xf>
    <xf numFmtId="4" fontId="12" fillId="0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4" fontId="12" fillId="0" borderId="19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4" fontId="12" fillId="0" borderId="13" xfId="3" applyNumberFormat="1" applyFont="1" applyFill="1" applyBorder="1" applyAlignment="1">
      <alignment horizontal="center" vertical="center"/>
    </xf>
    <xf numFmtId="2" fontId="12" fillId="0" borderId="14" xfId="3" applyNumberFormat="1" applyFont="1" applyFill="1" applyBorder="1" applyAlignment="1">
      <alignment horizontal="center" vertical="center"/>
    </xf>
    <xf numFmtId="4" fontId="12" fillId="0" borderId="79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4" fontId="12" fillId="0" borderId="80" xfId="3" applyNumberFormat="1" applyFont="1" applyFill="1" applyBorder="1" applyAlignment="1">
      <alignment horizontal="center" vertical="center"/>
    </xf>
    <xf numFmtId="4" fontId="12" fillId="0" borderId="66" xfId="3" applyNumberFormat="1" applyFont="1" applyFill="1" applyBorder="1" applyAlignment="1">
      <alignment horizontal="center" vertical="center"/>
    </xf>
    <xf numFmtId="2" fontId="12" fillId="0" borderId="45" xfId="3" applyNumberFormat="1" applyFont="1" applyFill="1" applyBorder="1" applyAlignment="1">
      <alignment horizontal="center" vertical="center"/>
    </xf>
    <xf numFmtId="2" fontId="12" fillId="0" borderId="119" xfId="3" applyNumberFormat="1" applyFont="1" applyFill="1" applyBorder="1" applyAlignment="1">
      <alignment horizontal="center" vertical="center"/>
    </xf>
    <xf numFmtId="4" fontId="12" fillId="0" borderId="116" xfId="3" applyNumberFormat="1" applyFont="1" applyFill="1" applyBorder="1" applyAlignment="1">
      <alignment horizontal="center" vertical="center"/>
    </xf>
    <xf numFmtId="4" fontId="12" fillId="0" borderId="35" xfId="3" applyNumberFormat="1" applyFont="1" applyFill="1" applyBorder="1" applyAlignment="1">
      <alignment horizontal="center" vertical="center"/>
    </xf>
    <xf numFmtId="4" fontId="12" fillId="0" borderId="133" xfId="3" applyNumberFormat="1" applyFont="1" applyFill="1" applyBorder="1" applyAlignment="1">
      <alignment horizontal="center" vertical="center"/>
    </xf>
    <xf numFmtId="4" fontId="12" fillId="0" borderId="105" xfId="3" applyNumberFormat="1" applyFont="1" applyFill="1" applyBorder="1" applyAlignment="1">
      <alignment horizontal="center" vertical="center"/>
    </xf>
    <xf numFmtId="0" fontId="16" fillId="0" borderId="115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6" fillId="0" borderId="137" xfId="3" applyFont="1" applyBorder="1" applyAlignment="1">
      <alignment horizontal="left" vertical="center" wrapText="1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4" fontId="12" fillId="0" borderId="101" xfId="3" applyNumberFormat="1" applyFont="1" applyFill="1" applyBorder="1" applyAlignment="1">
      <alignment horizontal="center" vertical="center"/>
    </xf>
    <xf numFmtId="4" fontId="12" fillId="0" borderId="103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4" fontId="12" fillId="0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2" fontId="12" fillId="0" borderId="119" xfId="3" applyNumberFormat="1" applyFont="1" applyFill="1" applyBorder="1" applyAlignment="1">
      <alignment horizontal="center" vertical="center"/>
    </xf>
    <xf numFmtId="4" fontId="12" fillId="0" borderId="35" xfId="3" applyNumberFormat="1" applyFont="1" applyFill="1" applyBorder="1" applyAlignment="1">
      <alignment horizontal="center" vertical="center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72" xfId="3" applyNumberFormat="1" applyFont="1" applyFill="1" applyBorder="1" applyAlignment="1">
      <alignment horizontal="center" vertical="center"/>
    </xf>
    <xf numFmtId="4" fontId="12" fillId="0" borderId="139" xfId="3" applyNumberFormat="1" applyFont="1" applyFill="1" applyBorder="1" applyAlignment="1">
      <alignment horizontal="center" vertical="center"/>
    </xf>
    <xf numFmtId="2" fontId="12" fillId="0" borderId="140" xfId="3" applyNumberFormat="1" applyFont="1" applyFill="1" applyBorder="1" applyAlignment="1">
      <alignment horizontal="center" vertical="center"/>
    </xf>
    <xf numFmtId="2" fontId="12" fillId="4" borderId="140" xfId="3" applyNumberFormat="1" applyFont="1" applyFill="1" applyBorder="1" applyAlignment="1">
      <alignment horizontal="center" vertical="center"/>
    </xf>
    <xf numFmtId="4" fontId="12" fillId="0" borderId="141" xfId="3" applyNumberFormat="1" applyFont="1" applyFill="1" applyBorder="1" applyAlignment="1">
      <alignment horizontal="center" vertical="center"/>
    </xf>
    <xf numFmtId="4" fontId="12" fillId="0" borderId="100" xfId="3" applyNumberFormat="1" applyFont="1" applyFill="1" applyBorder="1" applyAlignment="1">
      <alignment horizontal="center" vertical="center"/>
    </xf>
    <xf numFmtId="0" fontId="0" fillId="0" borderId="0" xfId="0"/>
    <xf numFmtId="0" fontId="11" fillId="0" borderId="36" xfId="0" applyFont="1" applyBorder="1" applyAlignment="1">
      <alignment vertical="center" wrapText="1"/>
    </xf>
    <xf numFmtId="2" fontId="12" fillId="4" borderId="20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0" fontId="16" fillId="0" borderId="36" xfId="3" applyFont="1" applyBorder="1" applyAlignment="1">
      <alignment horizontal="left" vertical="center" wrapText="1"/>
    </xf>
    <xf numFmtId="0" fontId="12" fillId="3" borderId="14" xfId="3" applyFont="1" applyFill="1" applyBorder="1" applyAlignment="1">
      <alignment horizontal="center" vertical="center"/>
    </xf>
    <xf numFmtId="0" fontId="12" fillId="3" borderId="12" xfId="3" applyFont="1" applyFill="1" applyBorder="1" applyAlignment="1">
      <alignment horizontal="center" vertical="center"/>
    </xf>
    <xf numFmtId="3" fontId="12" fillId="3" borderId="51" xfId="3" applyNumberFormat="1" applyFont="1" applyFill="1" applyBorder="1" applyAlignment="1">
      <alignment horizontal="center" vertical="center"/>
    </xf>
    <xf numFmtId="0" fontId="12" fillId="3" borderId="37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3" fontId="12" fillId="3" borderId="63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2" fontId="12" fillId="4" borderId="119" xfId="3" applyNumberFormat="1" applyFont="1" applyFill="1" applyBorder="1" applyAlignment="1">
      <alignment horizontal="center" vertical="center"/>
    </xf>
    <xf numFmtId="2" fontId="12" fillId="4" borderId="45" xfId="3" applyNumberFormat="1" applyFont="1" applyFill="1" applyBorder="1" applyAlignment="1">
      <alignment horizontal="center" vertical="center"/>
    </xf>
    <xf numFmtId="4" fontId="14" fillId="0" borderId="57" xfId="3" applyNumberFormat="1" applyFont="1" applyFill="1" applyBorder="1" applyAlignment="1">
      <alignment horizontal="center" vertical="center"/>
    </xf>
    <xf numFmtId="0" fontId="11" fillId="0" borderId="138" xfId="0" applyFont="1" applyFill="1" applyBorder="1" applyAlignment="1">
      <alignment horizontal="justify" vertical="center" wrapText="1"/>
    </xf>
    <xf numFmtId="0" fontId="11" fillId="0" borderId="131" xfId="0" applyFont="1" applyFill="1" applyBorder="1" applyAlignment="1">
      <alignment horizontal="justify" vertical="center" wrapText="1"/>
    </xf>
    <xf numFmtId="0" fontId="11" fillId="0" borderId="26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justify" vertical="center" wrapText="1"/>
    </xf>
    <xf numFmtId="0" fontId="11" fillId="0" borderId="77" xfId="0" applyFont="1" applyFill="1" applyBorder="1" applyAlignment="1">
      <alignment horizontal="justify" vertical="center" wrapText="1"/>
    </xf>
    <xf numFmtId="0" fontId="11" fillId="0" borderId="125" xfId="0" applyFont="1" applyFill="1" applyBorder="1" applyAlignment="1">
      <alignment horizontal="justify" vertical="center" wrapText="1"/>
    </xf>
    <xf numFmtId="0" fontId="16" fillId="0" borderId="120" xfId="3" applyFont="1" applyBorder="1" applyAlignment="1">
      <alignment horizontal="left" vertical="center" wrapText="1"/>
    </xf>
    <xf numFmtId="4" fontId="12" fillId="0" borderId="134" xfId="3" applyNumberFormat="1" applyFont="1" applyFill="1" applyBorder="1" applyAlignment="1">
      <alignment horizontal="center" vertical="center"/>
    </xf>
    <xf numFmtId="0" fontId="16" fillId="0" borderId="142" xfId="3" applyFont="1" applyBorder="1" applyAlignment="1">
      <alignment horizontal="left" vertical="center" wrapText="1"/>
    </xf>
    <xf numFmtId="0" fontId="11" fillId="0" borderId="93" xfId="0" applyFont="1" applyBorder="1" applyAlignment="1">
      <alignment horizontal="justify" vertical="center" wrapText="1"/>
    </xf>
    <xf numFmtId="0" fontId="20" fillId="5" borderId="143" xfId="3" applyFont="1" applyFill="1" applyBorder="1" applyAlignment="1">
      <alignment horizontal="center" vertical="center"/>
    </xf>
    <xf numFmtId="4" fontId="12" fillId="0" borderId="67" xfId="3" applyNumberFormat="1" applyFont="1" applyFill="1" applyBorder="1" applyAlignment="1">
      <alignment horizontal="center" vertical="center"/>
    </xf>
    <xf numFmtId="2" fontId="12" fillId="0" borderId="144" xfId="3" applyNumberFormat="1" applyFont="1" applyFill="1" applyBorder="1" applyAlignment="1">
      <alignment horizontal="center" vertical="center"/>
    </xf>
    <xf numFmtId="2" fontId="12" fillId="4" borderId="144" xfId="3" applyNumberFormat="1" applyFont="1" applyFill="1" applyBorder="1" applyAlignment="1">
      <alignment horizontal="center" vertical="center"/>
    </xf>
    <xf numFmtId="4" fontId="12" fillId="0" borderId="145" xfId="3" applyNumberFormat="1" applyFont="1" applyFill="1" applyBorder="1" applyAlignment="1">
      <alignment horizontal="center" vertical="center"/>
    </xf>
    <xf numFmtId="4" fontId="12" fillId="0" borderId="146" xfId="3" applyNumberFormat="1" applyFont="1" applyFill="1" applyBorder="1" applyAlignment="1">
      <alignment horizontal="center" vertical="center"/>
    </xf>
    <xf numFmtId="2" fontId="12" fillId="4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Border="1" applyAlignment="1">
      <alignment horizontal="center" vertical="center"/>
    </xf>
    <xf numFmtId="4" fontId="12" fillId="0" borderId="13" xfId="3" applyNumberFormat="1" applyFont="1" applyBorder="1" applyAlignment="1">
      <alignment horizontal="center" vertical="center"/>
    </xf>
    <xf numFmtId="0" fontId="16" fillId="0" borderId="115" xfId="3" applyFont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/>
    </xf>
    <xf numFmtId="0" fontId="11" fillId="0" borderId="83" xfId="0" applyFont="1" applyFill="1" applyBorder="1" applyAlignment="1">
      <alignment horizontal="justify" vertical="center" wrapText="1"/>
    </xf>
    <xf numFmtId="4" fontId="12" fillId="0" borderId="44" xfId="3" applyNumberFormat="1" applyFont="1" applyFill="1" applyBorder="1" applyAlignment="1">
      <alignment horizontal="center" vertical="center"/>
    </xf>
    <xf numFmtId="4" fontId="12" fillId="0" borderId="20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3" fontId="18" fillId="0" borderId="0" xfId="3" applyNumberFormat="1" applyFont="1"/>
    <xf numFmtId="2" fontId="20" fillId="3" borderId="65" xfId="3" applyNumberFormat="1" applyFont="1" applyFill="1" applyBorder="1" applyAlignment="1">
      <alignment horizontal="center" vertical="center"/>
    </xf>
    <xf numFmtId="4" fontId="12" fillId="3" borderId="22" xfId="3" applyNumberFormat="1" applyFont="1" applyFill="1" applyBorder="1" applyAlignment="1">
      <alignment horizontal="center" vertical="center"/>
    </xf>
    <xf numFmtId="4" fontId="12" fillId="3" borderId="23" xfId="3" applyNumberFormat="1" applyFont="1" applyFill="1" applyBorder="1" applyAlignment="1">
      <alignment horizontal="center" vertical="center"/>
    </xf>
    <xf numFmtId="4" fontId="12" fillId="3" borderId="54" xfId="3" applyNumberFormat="1" applyFont="1" applyFill="1" applyBorder="1" applyAlignment="1">
      <alignment horizontal="center" vertical="center"/>
    </xf>
    <xf numFmtId="2" fontId="12" fillId="4" borderId="147" xfId="3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justify" vertical="center" wrapText="1"/>
    </xf>
    <xf numFmtId="0" fontId="26" fillId="0" borderId="11" xfId="0" applyFont="1" applyBorder="1" applyAlignment="1">
      <alignment horizontal="center" vertical="center"/>
    </xf>
    <xf numFmtId="0" fontId="11" fillId="0" borderId="30" xfId="0" applyFont="1" applyBorder="1" applyAlignment="1">
      <alignment horizontal="justify"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16" fillId="0" borderId="17" xfId="0" applyFont="1" applyBorder="1" applyAlignment="1">
      <alignment horizontal="justify" vertical="center" wrapText="1"/>
    </xf>
    <xf numFmtId="0" fontId="11" fillId="0" borderId="69" xfId="0" applyFont="1" applyFill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69" xfId="0" applyFont="1" applyBorder="1" applyAlignment="1">
      <alignment horizontal="justify" vertical="center" wrapText="1"/>
    </xf>
    <xf numFmtId="0" fontId="16" fillId="0" borderId="129" xfId="3" applyFont="1" applyFill="1" applyBorder="1" applyAlignment="1">
      <alignment horizontal="justify" vertical="center" wrapText="1"/>
    </xf>
    <xf numFmtId="0" fontId="11" fillId="0" borderId="78" xfId="0" applyFont="1" applyFill="1" applyBorder="1" applyAlignment="1">
      <alignment horizontal="justify" vertical="center" wrapText="1"/>
    </xf>
    <xf numFmtId="0" fontId="11" fillId="0" borderId="20" xfId="0" applyFont="1" applyFill="1" applyBorder="1" applyAlignment="1">
      <alignment horizontal="justify" vertical="center" wrapText="1"/>
    </xf>
    <xf numFmtId="0" fontId="11" fillId="0" borderId="135" xfId="0" applyFont="1" applyFill="1" applyBorder="1" applyAlignment="1">
      <alignment horizontal="justify" vertical="center" wrapText="1"/>
    </xf>
    <xf numFmtId="4" fontId="12" fillId="4" borderId="15" xfId="3" applyNumberFormat="1" applyFont="1" applyFill="1" applyBorder="1" applyAlignment="1">
      <alignment horizontal="center" vertical="center"/>
    </xf>
    <xf numFmtId="4" fontId="27" fillId="0" borderId="16" xfId="0" applyNumberFormat="1" applyFont="1" applyBorder="1" applyAlignment="1">
      <alignment horizontal="center" vertical="center"/>
    </xf>
    <xf numFmtId="4" fontId="12" fillId="4" borderId="16" xfId="3" applyNumberFormat="1" applyFont="1" applyFill="1" applyBorder="1" applyAlignment="1">
      <alignment horizontal="center" vertical="center"/>
    </xf>
    <xf numFmtId="4" fontId="12" fillId="4" borderId="20" xfId="3" applyNumberFormat="1" applyFont="1" applyFill="1" applyBorder="1" applyAlignment="1">
      <alignment horizontal="center" vertical="center"/>
    </xf>
    <xf numFmtId="3" fontId="14" fillId="17" borderId="89" xfId="3" applyNumberFormat="1" applyFont="1" applyFill="1" applyBorder="1" applyAlignment="1">
      <alignment horizontal="center" vertical="center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3" fontId="7" fillId="0" borderId="28" xfId="0" applyNumberFormat="1" applyFont="1" applyFill="1" applyBorder="1" applyAlignment="1" applyProtection="1">
      <alignment horizontal="center" vertical="center"/>
      <protection locked="0"/>
    </xf>
    <xf numFmtId="3" fontId="7" fillId="0" borderId="31" xfId="0" applyNumberFormat="1" applyFont="1" applyFill="1" applyBorder="1" applyAlignment="1" applyProtection="1">
      <alignment horizontal="center" vertical="center"/>
      <protection locked="0"/>
    </xf>
    <xf numFmtId="3" fontId="7" fillId="0" borderId="44" xfId="0" applyNumberFormat="1" applyFont="1" applyFill="1" applyBorder="1" applyAlignment="1" applyProtection="1">
      <alignment horizontal="center" vertical="center"/>
      <protection locked="0"/>
    </xf>
    <xf numFmtId="0" fontId="6" fillId="15" borderId="76" xfId="0" applyFont="1" applyFill="1" applyBorder="1" applyAlignment="1" applyProtection="1">
      <alignment horizontal="center" vertical="top" wrapText="1"/>
      <protection locked="0"/>
    </xf>
    <xf numFmtId="0" fontId="6" fillId="15" borderId="10" xfId="0" applyFont="1" applyFill="1" applyBorder="1" applyAlignment="1" applyProtection="1">
      <alignment horizontal="center" vertical="top" wrapText="1"/>
      <protection locked="0"/>
    </xf>
    <xf numFmtId="0" fontId="6" fillId="15" borderId="49" xfId="0" applyFont="1" applyFill="1" applyBorder="1" applyAlignment="1" applyProtection="1">
      <alignment horizontal="center" vertical="top" wrapText="1"/>
      <protection locked="0"/>
    </xf>
    <xf numFmtId="0" fontId="8" fillId="7" borderId="75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06" xfId="0" applyFont="1" applyFill="1" applyBorder="1" applyAlignment="1" applyProtection="1">
      <alignment horizontal="left" vertical="center"/>
      <protection locked="0"/>
    </xf>
    <xf numFmtId="0" fontId="34" fillId="12" borderId="58" xfId="0" quotePrefix="1" applyFont="1" applyFill="1" applyBorder="1" applyAlignment="1" applyProtection="1">
      <alignment horizontal="center" vertical="center" wrapText="1"/>
      <protection locked="0"/>
    </xf>
    <xf numFmtId="0" fontId="34" fillId="12" borderId="10" xfId="0" quotePrefix="1" applyFont="1" applyFill="1" applyBorder="1" applyAlignment="1" applyProtection="1">
      <alignment horizontal="center" vertical="center" wrapText="1"/>
      <protection locked="0"/>
    </xf>
    <xf numFmtId="0" fontId="34" fillId="12" borderId="49" xfId="0" quotePrefix="1" applyFont="1" applyFill="1" applyBorder="1" applyAlignment="1" applyProtection="1">
      <alignment horizontal="center" vertical="center" wrapText="1"/>
      <protection locked="0"/>
    </xf>
    <xf numFmtId="0" fontId="33" fillId="7" borderId="59" xfId="1" applyFont="1" applyFill="1" applyBorder="1" applyAlignment="1" applyProtection="1">
      <alignment horizontal="left" vertical="center"/>
      <protection locked="0"/>
    </xf>
    <xf numFmtId="0" fontId="33" fillId="7" borderId="9" xfId="1" applyFont="1" applyFill="1" applyBorder="1" applyAlignment="1" applyProtection="1">
      <alignment horizontal="left" vertical="center"/>
      <protection locked="0"/>
    </xf>
    <xf numFmtId="0" fontId="33" fillId="7" borderId="60" xfId="1" applyFont="1" applyFill="1" applyBorder="1" applyAlignment="1" applyProtection="1">
      <alignment horizontal="left" vertical="center"/>
      <protection locked="0"/>
    </xf>
    <xf numFmtId="0" fontId="6" fillId="14" borderId="16" xfId="0" applyFont="1" applyFill="1" applyBorder="1" applyAlignment="1" applyProtection="1">
      <alignment horizontal="center" vertical="center" wrapText="1"/>
      <protection locked="0"/>
    </xf>
    <xf numFmtId="0" fontId="6" fillId="14" borderId="68" xfId="0" applyFont="1" applyFill="1" applyBorder="1" applyAlignment="1" applyProtection="1">
      <alignment horizontal="center" vertical="center" wrapText="1"/>
      <protection locked="0"/>
    </xf>
    <xf numFmtId="0" fontId="6" fillId="14" borderId="28" xfId="1" applyFont="1" applyFill="1" applyBorder="1" applyAlignment="1" applyProtection="1">
      <alignment horizontal="center" vertical="center" wrapText="1"/>
      <protection locked="0"/>
    </xf>
    <xf numFmtId="0" fontId="6" fillId="14" borderId="31" xfId="1" applyFont="1" applyFill="1" applyBorder="1" applyAlignment="1" applyProtection="1">
      <alignment horizontal="center" vertical="center" wrapText="1"/>
      <protection locked="0"/>
    </xf>
    <xf numFmtId="0" fontId="6" fillId="14" borderId="44" xfId="1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14" borderId="93" xfId="0" applyFont="1" applyFill="1" applyBorder="1" applyAlignment="1" applyProtection="1">
      <alignment horizontal="center" vertical="center" wrapText="1"/>
      <protection locked="0"/>
    </xf>
    <xf numFmtId="0" fontId="6" fillId="14" borderId="33" xfId="0" applyFont="1" applyFill="1" applyBorder="1" applyAlignment="1" applyProtection="1">
      <alignment horizontal="center" vertical="center" wrapText="1"/>
      <protection locked="0"/>
    </xf>
    <xf numFmtId="0" fontId="6" fillId="14" borderId="67" xfId="0" applyFont="1" applyFill="1" applyBorder="1" applyAlignment="1" applyProtection="1">
      <alignment horizontal="center" vertical="center" wrapText="1"/>
      <protection locked="0"/>
    </xf>
    <xf numFmtId="0" fontId="6" fillId="14" borderId="83" xfId="0" applyFont="1" applyFill="1" applyBorder="1" applyAlignment="1" applyProtection="1">
      <alignment horizontal="center" vertical="center" wrapText="1"/>
      <protection locked="0"/>
    </xf>
    <xf numFmtId="0" fontId="6" fillId="14" borderId="0" xfId="0" applyFont="1" applyFill="1" applyBorder="1" applyAlignment="1" applyProtection="1">
      <alignment horizontal="center" vertical="center" wrapText="1"/>
      <protection locked="0"/>
    </xf>
    <xf numFmtId="0" fontId="6" fillId="14" borderId="66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6" xfId="0" applyFont="1" applyFill="1" applyBorder="1" applyAlignment="1" applyProtection="1">
      <alignment horizontal="center" vertical="center" wrapText="1"/>
      <protection locked="0"/>
    </xf>
    <xf numFmtId="0" fontId="6" fillId="14" borderId="55" xfId="0" applyFont="1" applyFill="1" applyBorder="1" applyAlignment="1" applyProtection="1">
      <alignment horizontal="center" vertical="center" wrapText="1"/>
      <protection locked="0"/>
    </xf>
    <xf numFmtId="0" fontId="6" fillId="14" borderId="56" xfId="0" applyFont="1" applyFill="1" applyBorder="1" applyAlignment="1" applyProtection="1">
      <alignment horizontal="center" vertical="center" wrapText="1"/>
      <protection locked="0"/>
    </xf>
    <xf numFmtId="0" fontId="6" fillId="14" borderId="38" xfId="0" applyFont="1" applyFill="1" applyBorder="1" applyAlignment="1" applyProtection="1">
      <alignment horizontal="center" vertical="center" wrapText="1"/>
      <protection locked="0"/>
    </xf>
    <xf numFmtId="0" fontId="6" fillId="14" borderId="24" xfId="0" applyFont="1" applyFill="1" applyBorder="1" applyAlignment="1" applyProtection="1">
      <alignment horizontal="center" vertical="center" wrapText="1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0" borderId="20" xfId="0" applyFont="1" applyFill="1" applyBorder="1" applyAlignment="1" applyProtection="1">
      <alignment horizontal="center" vertical="center" wrapText="1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2" fillId="7" borderId="1" xfId="1" applyFont="1" applyFill="1" applyBorder="1" applyAlignment="1" applyProtection="1">
      <alignment horizontal="center" vertical="center"/>
      <protection locked="0"/>
    </xf>
    <xf numFmtId="0" fontId="32" fillId="7" borderId="0" xfId="1" applyFont="1" applyFill="1" applyBorder="1" applyAlignment="1" applyProtection="1">
      <alignment horizontal="center" vertical="center"/>
      <protection locked="0"/>
    </xf>
    <xf numFmtId="0" fontId="32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3" fillId="13" borderId="55" xfId="1" applyFont="1" applyFill="1" applyBorder="1" applyAlignment="1" applyProtection="1">
      <alignment horizontal="center"/>
      <protection locked="0"/>
    </xf>
    <xf numFmtId="0" fontId="33" fillId="13" borderId="33" xfId="1" applyFont="1" applyFill="1" applyBorder="1" applyAlignment="1" applyProtection="1">
      <alignment horizontal="center"/>
      <protection locked="0"/>
    </xf>
    <xf numFmtId="0" fontId="33" fillId="13" borderId="50" xfId="1" applyFont="1" applyFill="1" applyBorder="1" applyAlignment="1" applyProtection="1">
      <alignment horizontal="center"/>
      <protection locked="0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0" borderId="29" xfId="0" applyFont="1" applyFill="1" applyBorder="1" applyAlignment="1" applyProtection="1">
      <alignment horizontal="justify" vertical="center" wrapText="1"/>
      <protection locked="0"/>
    </xf>
    <xf numFmtId="0" fontId="6" fillId="0" borderId="12" xfId="0" applyFont="1" applyFill="1" applyBorder="1" applyAlignment="1" applyProtection="1">
      <alignment horizontal="justify" vertical="center" wrapText="1"/>
      <protection locked="0"/>
    </xf>
    <xf numFmtId="0" fontId="6" fillId="0" borderId="97" xfId="0" applyFont="1" applyFill="1" applyBorder="1" applyAlignment="1" applyProtection="1">
      <alignment horizontal="justify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3" fontId="7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97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3" xfId="0" applyFont="1" applyFill="1" applyBorder="1" applyAlignment="1" applyProtection="1">
      <alignment horizontal="justify" vertical="center" wrapText="1"/>
      <protection locked="0"/>
    </xf>
    <xf numFmtId="0" fontId="8" fillId="7" borderId="4" xfId="0" applyFont="1" applyFill="1" applyBorder="1" applyAlignment="1" applyProtection="1">
      <alignment horizontal="justify" vertical="center" wrapText="1"/>
      <protection locked="0"/>
    </xf>
    <xf numFmtId="0" fontId="8" fillId="7" borderId="5" xfId="0" applyFont="1" applyFill="1" applyBorder="1" applyAlignment="1" applyProtection="1">
      <alignment horizontal="justify" vertical="center" wrapText="1"/>
      <protection locked="0"/>
    </xf>
    <xf numFmtId="0" fontId="8" fillId="7" borderId="6" xfId="0" applyFont="1" applyFill="1" applyBorder="1" applyAlignment="1" applyProtection="1">
      <alignment horizontal="justify" vertical="center" wrapText="1"/>
      <protection locked="0"/>
    </xf>
    <xf numFmtId="0" fontId="8" fillId="7" borderId="7" xfId="0" applyFont="1" applyFill="1" applyBorder="1" applyAlignment="1" applyProtection="1">
      <alignment horizontal="justify" vertical="center" wrapText="1"/>
      <protection locked="0"/>
    </xf>
    <xf numFmtId="0" fontId="8" fillId="7" borderId="8" xfId="0" applyFont="1" applyFill="1" applyBorder="1" applyAlignment="1" applyProtection="1">
      <alignment horizontal="justify" vertical="center" wrapText="1"/>
      <protection locked="0"/>
    </xf>
    <xf numFmtId="0" fontId="8" fillId="7" borderId="76" xfId="0" applyFont="1" applyFill="1" applyBorder="1" applyAlignment="1" applyProtection="1">
      <alignment horizontal="justify" vertical="center" wrapText="1"/>
      <protection locked="0"/>
    </xf>
    <xf numFmtId="0" fontId="8" fillId="7" borderId="10" xfId="0" applyFont="1" applyFill="1" applyBorder="1" applyAlignment="1" applyProtection="1">
      <alignment horizontal="justify" vertical="center" wrapText="1"/>
      <protection locked="0"/>
    </xf>
    <xf numFmtId="0" fontId="8" fillId="7" borderId="49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justify" vertical="center" wrapText="1"/>
      <protection locked="0"/>
    </xf>
    <xf numFmtId="0" fontId="6" fillId="7" borderId="7" xfId="0" applyFont="1" applyFill="1" applyBorder="1" applyAlignment="1" applyProtection="1">
      <alignment horizontal="justify" vertical="center" wrapText="1"/>
      <protection locked="0"/>
    </xf>
    <xf numFmtId="0" fontId="6" fillId="7" borderId="8" xfId="0" applyFont="1" applyFill="1" applyBorder="1" applyAlignment="1" applyProtection="1">
      <alignment horizontal="justify" vertical="center" wrapText="1"/>
      <protection locked="0"/>
    </xf>
    <xf numFmtId="0" fontId="9" fillId="0" borderId="46" xfId="0" applyFont="1" applyBorder="1" applyAlignment="1">
      <alignment horizontal="center" vertical="top"/>
    </xf>
    <xf numFmtId="0" fontId="9" fillId="0" borderId="47" xfId="0" applyFont="1" applyBorder="1" applyAlignment="1">
      <alignment horizontal="center" vertical="top"/>
    </xf>
    <xf numFmtId="0" fontId="9" fillId="0" borderId="48" xfId="0" applyFont="1" applyBorder="1" applyAlignment="1">
      <alignment horizontal="center" vertical="top"/>
    </xf>
    <xf numFmtId="0" fontId="6" fillId="7" borderId="59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8" fillId="7" borderId="58" xfId="0" applyFont="1" applyFill="1" applyBorder="1" applyAlignment="1" applyProtection="1">
      <alignment horizontal="left" vertical="center" wrapText="1"/>
      <protection locked="0"/>
    </xf>
    <xf numFmtId="0" fontId="8" fillId="7" borderId="10" xfId="0" applyFont="1" applyFill="1" applyBorder="1" applyAlignment="1" applyProtection="1">
      <alignment horizontal="left" vertical="center" wrapText="1"/>
      <protection locked="0"/>
    </xf>
    <xf numFmtId="0" fontId="8" fillId="7" borderId="49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9" fillId="6" borderId="1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" xfId="0" applyFont="1" applyFill="1" applyBorder="1" applyAlignment="1">
      <alignment horizontal="center" vertical="top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 wrapText="1"/>
    </xf>
    <xf numFmtId="0" fontId="14" fillId="0" borderId="59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27" fillId="19" borderId="3" xfId="3" applyFont="1" applyFill="1" applyBorder="1" applyAlignment="1">
      <alignment horizontal="center" vertical="center"/>
    </xf>
    <xf numFmtId="0" fontId="27" fillId="19" borderId="96" xfId="3" applyFont="1" applyFill="1" applyBorder="1" applyAlignment="1">
      <alignment horizontal="center" vertical="center"/>
    </xf>
    <xf numFmtId="0" fontId="12" fillId="21" borderId="76" xfId="0" applyFont="1" applyFill="1" applyBorder="1" applyAlignment="1">
      <alignment horizontal="center" vertical="center" wrapText="1"/>
    </xf>
    <xf numFmtId="0" fontId="12" fillId="21" borderId="10" xfId="0" applyFont="1" applyFill="1" applyBorder="1" applyAlignment="1">
      <alignment horizontal="center" vertical="center" wrapText="1"/>
    </xf>
    <xf numFmtId="0" fontId="12" fillId="21" borderId="49" xfId="0" applyFont="1" applyFill="1" applyBorder="1" applyAlignment="1">
      <alignment horizontal="center" vertical="center" wrapText="1"/>
    </xf>
    <xf numFmtId="0" fontId="16" fillId="17" borderId="75" xfId="3" applyFont="1" applyFill="1" applyBorder="1" applyAlignment="1">
      <alignment horizontal="center" vertical="center" wrapText="1"/>
    </xf>
    <xf numFmtId="0" fontId="16" fillId="17" borderId="62" xfId="3" applyFont="1" applyFill="1" applyBorder="1" applyAlignment="1">
      <alignment horizontal="center" vertical="center" wrapText="1"/>
    </xf>
    <xf numFmtId="0" fontId="29" fillId="12" borderId="76" xfId="1" applyFont="1" applyFill="1" applyBorder="1" applyAlignment="1">
      <alignment horizontal="center" vertical="center"/>
    </xf>
    <xf numFmtId="0" fontId="29" fillId="12" borderId="10" xfId="1" applyFont="1" applyFill="1" applyBorder="1" applyAlignment="1">
      <alignment horizontal="center" vertical="center"/>
    </xf>
    <xf numFmtId="0" fontId="29" fillId="12" borderId="49" xfId="1" applyFont="1" applyFill="1" applyBorder="1" applyAlignment="1">
      <alignment horizontal="center" vertical="center"/>
    </xf>
    <xf numFmtId="0" fontId="11" fillId="17" borderId="76" xfId="0" applyFont="1" applyFill="1" applyBorder="1" applyAlignment="1">
      <alignment horizontal="center" vertical="center" wrapText="1"/>
    </xf>
    <xf numFmtId="0" fontId="11" fillId="17" borderId="94" xfId="0" applyFont="1" applyFill="1" applyBorder="1" applyAlignment="1">
      <alignment horizontal="center" vertical="center" wrapText="1"/>
    </xf>
    <xf numFmtId="0" fontId="12" fillId="20" borderId="11" xfId="0" applyFont="1" applyFill="1" applyBorder="1" applyAlignment="1">
      <alignment horizontal="left" vertical="center" wrapText="1"/>
    </xf>
    <xf numFmtId="0" fontId="12" fillId="20" borderId="31" xfId="0" applyFont="1" applyFill="1" applyBorder="1" applyAlignment="1">
      <alignment horizontal="left" vertical="center" wrapText="1"/>
    </xf>
    <xf numFmtId="0" fontId="12" fillId="20" borderId="44" xfId="0" applyFont="1" applyFill="1" applyBorder="1" applyAlignment="1">
      <alignment horizontal="left" vertical="center" wrapText="1"/>
    </xf>
    <xf numFmtId="0" fontId="12" fillId="20" borderId="76" xfId="0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0" fontId="12" fillId="20" borderId="49" xfId="0" applyFont="1" applyFill="1" applyBorder="1" applyAlignment="1">
      <alignment horizontal="left" vertical="center" wrapText="1"/>
    </xf>
    <xf numFmtId="0" fontId="23" fillId="0" borderId="11" xfId="3" applyFont="1" applyBorder="1" applyAlignment="1">
      <alignment horizontal="justify" vertical="center" wrapText="1"/>
    </xf>
    <xf numFmtId="0" fontId="23" fillId="0" borderId="31" xfId="3" applyFont="1" applyBorder="1" applyAlignment="1">
      <alignment horizontal="justify" vertical="center" wrapText="1"/>
    </xf>
    <xf numFmtId="0" fontId="23" fillId="0" borderId="44" xfId="3" applyFont="1" applyBorder="1" applyAlignment="1">
      <alignment horizontal="justify" vertical="center" wrapText="1"/>
    </xf>
    <xf numFmtId="0" fontId="11" fillId="0" borderId="76" xfId="3" applyFont="1" applyFill="1" applyBorder="1" applyAlignment="1">
      <alignment horizontal="justify" vertical="center" wrapText="1"/>
    </xf>
    <xf numFmtId="0" fontId="11" fillId="0" borderId="10" xfId="3" applyFont="1" applyFill="1" applyBorder="1" applyAlignment="1">
      <alignment horizontal="justify" vertical="center" wrapText="1"/>
    </xf>
    <xf numFmtId="0" fontId="11" fillId="0" borderId="49" xfId="3" applyFont="1" applyFill="1" applyBorder="1" applyAlignment="1">
      <alignment horizontal="justify" vertical="center" wrapText="1"/>
    </xf>
    <xf numFmtId="0" fontId="16" fillId="0" borderId="39" xfId="3" applyFont="1" applyBorder="1" applyAlignment="1">
      <alignment horizontal="left" vertical="center" wrapText="1"/>
    </xf>
    <xf numFmtId="0" fontId="16" fillId="0" borderId="130" xfId="3" applyFont="1" applyBorder="1" applyAlignment="1">
      <alignment horizontal="left" vertical="center" wrapText="1"/>
    </xf>
    <xf numFmtId="0" fontId="30" fillId="0" borderId="1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11" fillId="0" borderId="76" xfId="0" applyFont="1" applyFill="1" applyBorder="1" applyAlignment="1">
      <alignment horizontal="justify" vertical="center" wrapText="1"/>
    </xf>
    <xf numFmtId="0" fontId="11" fillId="0" borderId="10" xfId="0" applyFont="1" applyFill="1" applyBorder="1" applyAlignment="1">
      <alignment horizontal="justify" vertical="center" wrapText="1"/>
    </xf>
    <xf numFmtId="0" fontId="11" fillId="0" borderId="49" xfId="0" applyFont="1" applyFill="1" applyBorder="1" applyAlignment="1">
      <alignment horizontal="justify" vertical="center" wrapText="1"/>
    </xf>
    <xf numFmtId="0" fontId="12" fillId="11" borderId="69" xfId="0" applyFont="1" applyFill="1" applyBorder="1" applyAlignment="1">
      <alignment horizontal="center" vertical="center" wrapText="1"/>
    </xf>
    <xf numFmtId="0" fontId="12" fillId="11" borderId="108" xfId="0" applyFont="1" applyFill="1" applyBorder="1" applyAlignment="1">
      <alignment horizontal="center" vertical="center" wrapText="1"/>
    </xf>
    <xf numFmtId="0" fontId="12" fillId="21" borderId="6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center" vertical="center" wrapText="1"/>
    </xf>
    <xf numFmtId="0" fontId="27" fillId="19" borderId="76" xfId="3" applyFont="1" applyFill="1" applyBorder="1" applyAlignment="1">
      <alignment horizontal="center" vertical="center"/>
    </xf>
    <xf numFmtId="0" fontId="27" fillId="19" borderId="94" xfId="3" applyFont="1" applyFill="1" applyBorder="1" applyAlignment="1">
      <alignment horizontal="center" vertical="center"/>
    </xf>
    <xf numFmtId="0" fontId="4" fillId="0" borderId="56" xfId="3" applyFont="1" applyBorder="1" applyAlignment="1">
      <alignment horizontal="justify" vertical="center" wrapText="1"/>
    </xf>
    <xf numFmtId="0" fontId="32" fillId="0" borderId="38" xfId="3" applyFont="1" applyBorder="1" applyAlignment="1">
      <alignment horizontal="justify" vertical="center" wrapText="1"/>
    </xf>
    <xf numFmtId="0" fontId="32" fillId="0" borderId="27" xfId="3" applyFont="1" applyBorder="1" applyAlignment="1">
      <alignment horizontal="justify" vertical="center" wrapText="1"/>
    </xf>
    <xf numFmtId="0" fontId="12" fillId="20" borderId="56" xfId="0" applyFont="1" applyFill="1" applyBorder="1" applyAlignment="1">
      <alignment horizontal="left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2" fillId="20" borderId="27" xfId="0" applyFont="1" applyFill="1" applyBorder="1" applyAlignment="1">
      <alignment horizontal="left" vertical="center" wrapText="1"/>
    </xf>
    <xf numFmtId="0" fontId="16" fillId="17" borderId="109" xfId="3" applyFont="1" applyFill="1" applyBorder="1" applyAlignment="1">
      <alignment horizontal="center" vertical="center" wrapText="1"/>
    </xf>
    <xf numFmtId="0" fontId="16" fillId="17" borderId="110" xfId="3" applyFont="1" applyFill="1" applyBorder="1" applyAlignment="1">
      <alignment horizontal="center" vertical="center" wrapText="1"/>
    </xf>
    <xf numFmtId="0" fontId="31" fillId="0" borderId="1" xfId="3" applyFont="1" applyBorder="1" applyAlignment="1">
      <alignment horizontal="center"/>
    </xf>
    <xf numFmtId="0" fontId="31" fillId="0" borderId="0" xfId="3" applyFont="1" applyBorder="1" applyAlignment="1">
      <alignment horizontal="center"/>
    </xf>
    <xf numFmtId="0" fontId="31" fillId="0" borderId="2" xfId="3" applyFont="1" applyBorder="1" applyAlignment="1">
      <alignment horizontal="center"/>
    </xf>
    <xf numFmtId="0" fontId="16" fillId="0" borderId="115" xfId="3" applyFont="1" applyBorder="1" applyAlignment="1">
      <alignment horizontal="left" vertical="center" wrapText="1"/>
    </xf>
    <xf numFmtId="0" fontId="16" fillId="0" borderId="120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4" fillId="11" borderId="62" xfId="0" applyFont="1" applyFill="1" applyBorder="1" applyAlignment="1">
      <alignment horizontal="center" vertical="center" wrapText="1"/>
    </xf>
    <xf numFmtId="0" fontId="14" fillId="11" borderId="61" xfId="0" applyFont="1" applyFill="1" applyBorder="1" applyAlignment="1">
      <alignment horizontal="center" vertical="center" wrapText="1"/>
    </xf>
    <xf numFmtId="0" fontId="12" fillId="11" borderId="59" xfId="3" applyFont="1" applyFill="1" applyBorder="1" applyAlignment="1">
      <alignment horizontal="center" vertical="center"/>
    </xf>
    <xf numFmtId="0" fontId="12" fillId="11" borderId="9" xfId="3" applyFont="1" applyFill="1" applyBorder="1" applyAlignment="1">
      <alignment horizontal="center" vertical="center"/>
    </xf>
    <xf numFmtId="0" fontId="12" fillId="11" borderId="108" xfId="3" applyFont="1" applyFill="1" applyBorder="1" applyAlignment="1">
      <alignment horizontal="center" vertical="center"/>
    </xf>
    <xf numFmtId="0" fontId="22" fillId="0" borderId="76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9" xfId="3" applyFont="1" applyBorder="1" applyAlignment="1">
      <alignment horizontal="center" vertical="center" wrapText="1"/>
    </xf>
    <xf numFmtId="0" fontId="16" fillId="0" borderId="136" xfId="3" applyFont="1" applyBorder="1" applyAlignment="1">
      <alignment horizontal="left" vertical="center" wrapText="1"/>
    </xf>
    <xf numFmtId="0" fontId="23" fillId="0" borderId="6" xfId="3" applyFont="1" applyBorder="1" applyAlignment="1">
      <alignment horizontal="justify" vertical="center" wrapText="1"/>
    </xf>
    <xf numFmtId="0" fontId="23" fillId="0" borderId="7" xfId="3" applyFont="1" applyBorder="1" applyAlignment="1">
      <alignment horizontal="justify" vertical="center" wrapText="1"/>
    </xf>
    <xf numFmtId="0" fontId="23" fillId="0" borderId="8" xfId="3" applyFont="1" applyBorder="1" applyAlignment="1">
      <alignment horizontal="justify" vertical="center" wrapText="1"/>
    </xf>
    <xf numFmtId="0" fontId="11" fillId="17" borderId="11" xfId="0" applyFont="1" applyFill="1" applyBorder="1" applyAlignment="1">
      <alignment horizontal="center" vertical="center" wrapText="1"/>
    </xf>
    <xf numFmtId="0" fontId="11" fillId="17" borderId="32" xfId="0" applyFont="1" applyFill="1" applyBorder="1" applyAlignment="1">
      <alignment horizontal="center" vertical="center" wrapText="1"/>
    </xf>
    <xf numFmtId="0" fontId="11" fillId="17" borderId="59" xfId="0" applyFont="1" applyFill="1" applyBorder="1" applyAlignment="1">
      <alignment horizontal="center" vertical="center" wrapText="1"/>
    </xf>
    <xf numFmtId="0" fontId="11" fillId="17" borderId="108" xfId="0" applyFont="1" applyFill="1" applyBorder="1" applyAlignment="1">
      <alignment horizontal="center" vertical="center" wrapText="1"/>
    </xf>
    <xf numFmtId="0" fontId="12" fillId="20" borderId="6" xfId="0" applyFont="1" applyFill="1" applyBorder="1" applyAlignment="1">
      <alignment horizontal="left" vertical="center" wrapText="1"/>
    </xf>
    <xf numFmtId="0" fontId="12" fillId="20" borderId="7" xfId="0" applyFont="1" applyFill="1" applyBorder="1" applyAlignment="1">
      <alignment horizontal="left"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14" fillId="11" borderId="55" xfId="0" applyFont="1" applyFill="1" applyBorder="1" applyAlignment="1">
      <alignment horizontal="center" vertical="center" wrapText="1"/>
    </xf>
    <xf numFmtId="0" fontId="14" fillId="11" borderId="95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96" xfId="0" applyFont="1" applyFill="1" applyBorder="1" applyAlignment="1">
      <alignment horizontal="center" vertical="center" wrapText="1"/>
    </xf>
    <xf numFmtId="0" fontId="29" fillId="10" borderId="76" xfId="3" applyFont="1" applyFill="1" applyBorder="1" applyAlignment="1">
      <alignment horizontal="center" vertical="center"/>
    </xf>
    <xf numFmtId="0" fontId="29" fillId="10" borderId="10" xfId="3" applyFont="1" applyFill="1" applyBorder="1" applyAlignment="1">
      <alignment horizontal="center" vertical="center"/>
    </xf>
    <xf numFmtId="0" fontId="29" fillId="10" borderId="49" xfId="3" applyFont="1" applyFill="1" applyBorder="1" applyAlignment="1">
      <alignment horizontal="center" vertical="center"/>
    </xf>
    <xf numFmtId="0" fontId="16" fillId="0" borderId="117" xfId="3" applyFont="1" applyBorder="1" applyAlignment="1">
      <alignment horizontal="left" vertical="center" wrapText="1"/>
    </xf>
    <xf numFmtId="0" fontId="23" fillId="2" borderId="39" xfId="0" applyFont="1" applyFill="1" applyBorder="1" applyAlignment="1">
      <alignment horizontal="center" wrapText="1"/>
    </xf>
    <xf numFmtId="0" fontId="23" fillId="2" borderId="40" xfId="0" applyFont="1" applyFill="1" applyBorder="1" applyAlignment="1">
      <alignment horizontal="center" wrapText="1"/>
    </xf>
    <xf numFmtId="0" fontId="23" fillId="2" borderId="4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8" fillId="8" borderId="76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9" xfId="0" applyFont="1" applyFill="1" applyBorder="1" applyAlignment="1">
      <alignment horizontal="center" vertical="center" wrapText="1"/>
    </xf>
    <xf numFmtId="0" fontId="23" fillId="8" borderId="76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9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59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60" xfId="0" applyFont="1" applyBorder="1" applyAlignment="1">
      <alignment horizontal="left" vertical="center" wrapText="1"/>
    </xf>
    <xf numFmtId="0" fontId="4" fillId="11" borderId="69" xfId="0" applyFont="1" applyFill="1" applyBorder="1" applyAlignment="1">
      <alignment horizontal="center" vertical="center" wrapText="1"/>
    </xf>
    <xf numFmtId="0" fontId="4" fillId="11" borderId="108" xfId="0" applyFont="1" applyFill="1" applyBorder="1" applyAlignment="1">
      <alignment horizontal="center" vertical="center" wrapText="1"/>
    </xf>
    <xf numFmtId="0" fontId="29" fillId="9" borderId="55" xfId="0" applyFont="1" applyFill="1" applyBorder="1" applyAlignment="1">
      <alignment horizontal="center" vertical="center" wrapText="1"/>
    </xf>
    <xf numFmtId="0" fontId="29" fillId="9" borderId="33" xfId="0" applyFont="1" applyFill="1" applyBorder="1" applyAlignment="1">
      <alignment horizontal="center" vertical="center" wrapText="1"/>
    </xf>
    <xf numFmtId="0" fontId="29" fillId="9" borderId="50" xfId="0" applyFont="1" applyFill="1" applyBorder="1" applyAlignment="1">
      <alignment horizontal="center" vertical="center" wrapText="1"/>
    </xf>
    <xf numFmtId="0" fontId="29" fillId="10" borderId="59" xfId="3" applyFont="1" applyFill="1" applyBorder="1" applyAlignment="1">
      <alignment horizontal="center" vertical="center"/>
    </xf>
    <xf numFmtId="0" fontId="29" fillId="10" borderId="9" xfId="3" applyFont="1" applyFill="1" applyBorder="1" applyAlignment="1">
      <alignment horizontal="center" vertical="center"/>
    </xf>
    <xf numFmtId="0" fontId="29" fillId="10" borderId="22" xfId="3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55" xfId="3" applyFont="1" applyBorder="1" applyAlignment="1">
      <alignment horizontal="center" vertical="center" wrapText="1"/>
    </xf>
    <xf numFmtId="0" fontId="14" fillId="0" borderId="33" xfId="3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76" xfId="3" applyFont="1" applyFill="1" applyBorder="1" applyAlignment="1">
      <alignment horizontal="center" vertical="center"/>
    </xf>
    <xf numFmtId="0" fontId="14" fillId="0" borderId="10" xfId="3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32" fillId="0" borderId="76" xfId="3" applyFont="1" applyBorder="1" applyAlignment="1">
      <alignment horizontal="justify" vertical="center" wrapText="1"/>
    </xf>
    <xf numFmtId="0" fontId="32" fillId="0" borderId="10" xfId="3" applyFont="1" applyBorder="1" applyAlignment="1">
      <alignment horizontal="justify" vertical="center" wrapText="1"/>
    </xf>
    <xf numFmtId="0" fontId="32" fillId="0" borderId="49" xfId="3" applyFont="1" applyBorder="1" applyAlignment="1">
      <alignment horizontal="justify" vertical="center" wrapText="1"/>
    </xf>
    <xf numFmtId="0" fontId="14" fillId="11" borderId="69" xfId="0" applyFont="1" applyFill="1" applyBorder="1" applyAlignment="1">
      <alignment horizontal="center" vertical="center" wrapText="1"/>
    </xf>
    <xf numFmtId="0" fontId="14" fillId="11" borderId="108" xfId="0" applyFont="1" applyFill="1" applyBorder="1" applyAlignment="1">
      <alignment horizontal="center" vertical="center" wrapText="1"/>
    </xf>
    <xf numFmtId="0" fontId="14" fillId="0" borderId="76" xfId="3" applyFont="1" applyFill="1" applyBorder="1" applyAlignment="1">
      <alignment horizontal="center" vertical="center" wrapText="1"/>
    </xf>
    <xf numFmtId="0" fontId="14" fillId="0" borderId="10" xfId="3" applyFont="1" applyFill="1" applyBorder="1" applyAlignment="1">
      <alignment horizontal="center" vertical="center" wrapText="1"/>
    </xf>
    <xf numFmtId="0" fontId="29" fillId="10" borderId="61" xfId="3" applyFont="1" applyFill="1" applyBorder="1" applyAlignment="1">
      <alignment horizontal="center" vertical="center"/>
    </xf>
    <xf numFmtId="0" fontId="12" fillId="20" borderId="113" xfId="0" applyFont="1" applyFill="1" applyBorder="1" applyAlignment="1">
      <alignment horizontal="left" vertical="center" wrapText="1"/>
    </xf>
    <xf numFmtId="0" fontId="12" fillId="20" borderId="111" xfId="0" applyFont="1" applyFill="1" applyBorder="1" applyAlignment="1">
      <alignment horizontal="left" vertical="center" wrapText="1"/>
    </xf>
    <xf numFmtId="0" fontId="12" fillId="20" borderId="112" xfId="0" applyFont="1" applyFill="1" applyBorder="1" applyAlignment="1">
      <alignment horizontal="left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4" fillId="0" borderId="94" xfId="3" applyFont="1" applyFill="1" applyBorder="1" applyAlignment="1">
      <alignment horizontal="center" vertical="center" wrapText="1"/>
    </xf>
    <xf numFmtId="0" fontId="11" fillId="17" borderId="99" xfId="0" applyFont="1" applyFill="1" applyBorder="1" applyAlignment="1">
      <alignment horizontal="center" vertical="center" wrapText="1"/>
    </xf>
    <xf numFmtId="0" fontId="11" fillId="17" borderId="114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BB8E9F22-9F10-4D9D-9B5C-941A6D48AFCA}"/>
    <cellStyle name="Normal 4" xfId="2" xr:uid="{026F969E-CCC2-424B-949C-6C67BB4C556C}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483886</xdr:colOff>
      <xdr:row>112</xdr:row>
      <xdr:rowOff>44952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E9484C6-318F-4BD4-8C8E-D859D1A4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14286" cy="21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125527</xdr:colOff>
      <xdr:row>0</xdr:row>
      <xdr:rowOff>112939</xdr:rowOff>
    </xdr:from>
    <xdr:to>
      <xdr:col>1</xdr:col>
      <xdr:colOff>286189</xdr:colOff>
      <xdr:row>2</xdr:row>
      <xdr:rowOff>258535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27" y="112939"/>
          <a:ext cx="119480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95871</xdr:colOff>
      <xdr:row>0</xdr:row>
      <xdr:rowOff>67015</xdr:rowOff>
    </xdr:from>
    <xdr:to>
      <xdr:col>10</xdr:col>
      <xdr:colOff>823095</xdr:colOff>
      <xdr:row>2</xdr:row>
      <xdr:rowOff>272142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192" y="67015"/>
          <a:ext cx="727224" cy="831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3681-3351-4959-ADE7-07A53BE1B985}">
  <sheetPr>
    <pageSetUpPr fitToPage="1"/>
  </sheetPr>
  <dimension ref="A1"/>
  <sheetViews>
    <sheetView topLeftCell="A67" zoomScale="70" zoomScaleNormal="70" zoomScalePageLayoutView="60" workbookViewId="0">
      <selection activeCell="R1" sqref="R1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M37"/>
  <sheetViews>
    <sheetView tabSelected="1" view="pageBreakPreview" topLeftCell="A17" zoomScaleNormal="100" zoomScaleSheetLayoutView="100" zoomScalePageLayoutView="80" workbookViewId="0">
      <selection activeCell="O34" sqref="O34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2" ht="24.75" customHeight="1" x14ac:dyDescent="0.25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5"/>
    </row>
    <row r="2" spans="1:12" ht="24.75" customHeight="1" x14ac:dyDescent="0.25">
      <c r="A2" s="406" t="s">
        <v>27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8"/>
    </row>
    <row r="3" spans="1:12" ht="24.75" customHeight="1" x14ac:dyDescent="0.25">
      <c r="A3" s="409" t="s">
        <v>8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1"/>
    </row>
    <row r="4" spans="1:12" ht="21.75" customHeight="1" thickBot="1" x14ac:dyDescent="0.3">
      <c r="A4" s="372" t="s">
        <v>188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4"/>
    </row>
    <row r="5" spans="1:12" ht="21.75" customHeight="1" thickTop="1" thickBot="1" x14ac:dyDescent="0.3">
      <c r="A5" s="372" t="s">
        <v>644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/>
    </row>
    <row r="6" spans="1:12" ht="20.100000000000001" customHeight="1" thickTop="1" thickBot="1" x14ac:dyDescent="0.3">
      <c r="A6" s="412" t="s">
        <v>30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4"/>
    </row>
    <row r="7" spans="1:12" ht="18" customHeight="1" thickTop="1" x14ac:dyDescent="0.25">
      <c r="A7" s="395" t="s">
        <v>18</v>
      </c>
      <c r="B7" s="384"/>
      <c r="C7" s="384"/>
      <c r="D7" s="384"/>
      <c r="E7" s="385"/>
      <c r="F7" s="383" t="s">
        <v>16</v>
      </c>
      <c r="G7" s="384"/>
      <c r="H7" s="384"/>
      <c r="I7" s="385"/>
      <c r="J7" s="375" t="s">
        <v>19</v>
      </c>
      <c r="K7" s="375"/>
      <c r="L7" s="376"/>
    </row>
    <row r="8" spans="1:12" ht="17.100000000000001" customHeight="1" x14ac:dyDescent="0.25">
      <c r="A8" s="396"/>
      <c r="B8" s="397"/>
      <c r="C8" s="397"/>
      <c r="D8" s="397"/>
      <c r="E8" s="398"/>
      <c r="F8" s="386"/>
      <c r="G8" s="387"/>
      <c r="H8" s="387"/>
      <c r="I8" s="388"/>
      <c r="J8" s="377" t="s">
        <v>433</v>
      </c>
      <c r="K8" s="378"/>
      <c r="L8" s="379"/>
    </row>
    <row r="9" spans="1:12" ht="24.95" customHeight="1" x14ac:dyDescent="0.25">
      <c r="A9" s="389" t="s">
        <v>8</v>
      </c>
      <c r="B9" s="390"/>
      <c r="C9" s="390"/>
      <c r="D9" s="390"/>
      <c r="E9" s="391"/>
      <c r="F9" s="356" t="s">
        <v>550</v>
      </c>
      <c r="G9" s="356"/>
      <c r="H9" s="356"/>
      <c r="I9" s="356"/>
      <c r="J9" s="380" t="s">
        <v>549</v>
      </c>
      <c r="K9" s="381"/>
      <c r="L9" s="382"/>
    </row>
    <row r="10" spans="1:12" ht="24.95" customHeight="1" x14ac:dyDescent="0.25">
      <c r="A10" s="392"/>
      <c r="B10" s="393"/>
      <c r="C10" s="393"/>
      <c r="D10" s="393"/>
      <c r="E10" s="394"/>
      <c r="F10" s="356" t="s">
        <v>551</v>
      </c>
      <c r="G10" s="356"/>
      <c r="H10" s="356"/>
      <c r="I10" s="356"/>
      <c r="J10" s="399" t="s">
        <v>549</v>
      </c>
      <c r="K10" s="400"/>
      <c r="L10" s="401"/>
    </row>
    <row r="11" spans="1:12" ht="24.95" customHeight="1" x14ac:dyDescent="0.25">
      <c r="A11" s="392"/>
      <c r="B11" s="393"/>
      <c r="C11" s="393"/>
      <c r="D11" s="393"/>
      <c r="E11" s="394"/>
      <c r="F11" s="356" t="s">
        <v>431</v>
      </c>
      <c r="G11" s="356"/>
      <c r="H11" s="356"/>
      <c r="I11" s="356"/>
      <c r="J11" s="357">
        <v>3</v>
      </c>
      <c r="K11" s="358"/>
      <c r="L11" s="359"/>
    </row>
    <row r="12" spans="1:12" ht="24.95" customHeight="1" x14ac:dyDescent="0.25">
      <c r="A12" s="392"/>
      <c r="B12" s="393"/>
      <c r="C12" s="393"/>
      <c r="D12" s="393"/>
      <c r="E12" s="394"/>
      <c r="F12" s="356" t="s">
        <v>432</v>
      </c>
      <c r="G12" s="356"/>
      <c r="H12" s="356"/>
      <c r="I12" s="356"/>
      <c r="J12" s="360">
        <v>177</v>
      </c>
      <c r="K12" s="361"/>
      <c r="L12" s="362"/>
    </row>
    <row r="13" spans="1:12" ht="24.95" customHeight="1" x14ac:dyDescent="0.25">
      <c r="A13" s="392"/>
      <c r="B13" s="393"/>
      <c r="C13" s="393"/>
      <c r="D13" s="393"/>
      <c r="E13" s="394"/>
      <c r="F13" s="356" t="s">
        <v>118</v>
      </c>
      <c r="G13" s="356"/>
      <c r="H13" s="356"/>
      <c r="I13" s="356"/>
      <c r="J13" s="380">
        <f>'Relatório Analítico '!J25</f>
        <v>123</v>
      </c>
      <c r="K13" s="381"/>
      <c r="L13" s="382"/>
    </row>
    <row r="14" spans="1:12" ht="24.95" customHeight="1" x14ac:dyDescent="0.25">
      <c r="A14" s="392"/>
      <c r="B14" s="393"/>
      <c r="C14" s="393"/>
      <c r="D14" s="393"/>
      <c r="E14" s="394"/>
      <c r="F14" s="356" t="s">
        <v>119</v>
      </c>
      <c r="G14" s="356"/>
      <c r="H14" s="356"/>
      <c r="I14" s="356"/>
      <c r="J14" s="357">
        <v>572</v>
      </c>
      <c r="K14" s="358"/>
      <c r="L14" s="359"/>
    </row>
    <row r="15" spans="1:12" ht="24.95" customHeight="1" x14ac:dyDescent="0.25">
      <c r="A15" s="392"/>
      <c r="B15" s="393"/>
      <c r="C15" s="393"/>
      <c r="D15" s="393"/>
      <c r="E15" s="394"/>
      <c r="F15" s="356" t="s">
        <v>189</v>
      </c>
      <c r="G15" s="356"/>
      <c r="H15" s="356"/>
      <c r="I15" s="356"/>
      <c r="J15" s="353">
        <f>'Relatório Analítico '!J30</f>
        <v>114616.52</v>
      </c>
      <c r="K15" s="354"/>
      <c r="L15" s="355"/>
    </row>
    <row r="16" spans="1:12" ht="24.95" customHeight="1" x14ac:dyDescent="0.25">
      <c r="A16" s="392"/>
      <c r="B16" s="393"/>
      <c r="C16" s="393"/>
      <c r="D16" s="393"/>
      <c r="E16" s="394"/>
      <c r="F16" s="350" t="s">
        <v>115</v>
      </c>
      <c r="G16" s="351"/>
      <c r="H16" s="351"/>
      <c r="I16" s="352"/>
      <c r="J16" s="357">
        <v>4</v>
      </c>
      <c r="K16" s="358"/>
      <c r="L16" s="359"/>
    </row>
    <row r="17" spans="1:13" ht="24.95" customHeight="1" x14ac:dyDescent="0.25">
      <c r="A17" s="392"/>
      <c r="B17" s="393"/>
      <c r="C17" s="393"/>
      <c r="D17" s="393"/>
      <c r="E17" s="394"/>
      <c r="F17" s="356" t="s">
        <v>190</v>
      </c>
      <c r="G17" s="356"/>
      <c r="H17" s="356"/>
      <c r="I17" s="356"/>
      <c r="J17" s="353">
        <f>'Relatório Analítico '!J29</f>
        <v>109624.52000000002</v>
      </c>
      <c r="K17" s="354"/>
      <c r="L17" s="355"/>
    </row>
    <row r="18" spans="1:13" ht="24.95" customHeight="1" x14ac:dyDescent="0.25">
      <c r="A18" s="392"/>
      <c r="B18" s="393"/>
      <c r="C18" s="393"/>
      <c r="D18" s="393"/>
      <c r="E18" s="394"/>
      <c r="F18" s="402" t="s">
        <v>191</v>
      </c>
      <c r="G18" s="402"/>
      <c r="H18" s="402"/>
      <c r="I18" s="402"/>
      <c r="J18" s="357">
        <v>64</v>
      </c>
      <c r="K18" s="358"/>
      <c r="L18" s="359"/>
    </row>
    <row r="19" spans="1:13" ht="24.95" customHeight="1" x14ac:dyDescent="0.25">
      <c r="A19" s="392"/>
      <c r="B19" s="393"/>
      <c r="C19" s="393"/>
      <c r="D19" s="393"/>
      <c r="E19" s="394"/>
      <c r="F19" s="356" t="s">
        <v>192</v>
      </c>
      <c r="G19" s="356"/>
      <c r="H19" s="356"/>
      <c r="I19" s="356"/>
      <c r="J19" s="357">
        <v>10</v>
      </c>
      <c r="K19" s="358"/>
      <c r="L19" s="359"/>
    </row>
    <row r="20" spans="1:13" ht="33.75" customHeight="1" thickBot="1" x14ac:dyDescent="0.3">
      <c r="A20" s="392"/>
      <c r="B20" s="393"/>
      <c r="C20" s="393"/>
      <c r="D20" s="393"/>
      <c r="E20" s="394"/>
      <c r="F20" s="421" t="s">
        <v>116</v>
      </c>
      <c r="G20" s="421"/>
      <c r="H20" s="421"/>
      <c r="I20" s="421"/>
      <c r="J20" s="422" t="s">
        <v>193</v>
      </c>
      <c r="K20" s="423"/>
      <c r="L20" s="424"/>
    </row>
    <row r="21" spans="1:13" ht="24.75" customHeight="1" thickTop="1" thickBot="1" x14ac:dyDescent="0.3">
      <c r="A21" s="366" t="s">
        <v>546</v>
      </c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8"/>
    </row>
    <row r="22" spans="1:13" ht="20.100000000000001" customHeight="1" thickTop="1" thickBot="1" x14ac:dyDescent="0.3">
      <c r="A22" s="369" t="s">
        <v>194</v>
      </c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1"/>
    </row>
    <row r="23" spans="1:13" ht="66.75" customHeight="1" thickTop="1" x14ac:dyDescent="0.25">
      <c r="A23" s="434" t="s">
        <v>646</v>
      </c>
      <c r="B23" s="435"/>
      <c r="C23" s="435"/>
      <c r="D23" s="435"/>
      <c r="E23" s="435"/>
      <c r="F23" s="435"/>
      <c r="G23" s="435"/>
      <c r="H23" s="435"/>
      <c r="I23" s="435"/>
      <c r="J23" s="435"/>
      <c r="K23" s="435"/>
      <c r="L23" s="436"/>
    </row>
    <row r="24" spans="1:13" ht="82.5" customHeight="1" x14ac:dyDescent="0.25">
      <c r="A24" s="415" t="s">
        <v>647</v>
      </c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7"/>
    </row>
    <row r="25" spans="1:13" ht="35.25" customHeight="1" thickBot="1" x14ac:dyDescent="0.3">
      <c r="A25" s="418" t="s">
        <v>669</v>
      </c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20"/>
    </row>
    <row r="26" spans="1:13" ht="19.5" customHeight="1" thickTop="1" thickBot="1" x14ac:dyDescent="0.3">
      <c r="A26" s="363" t="s">
        <v>117</v>
      </c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5"/>
    </row>
    <row r="27" spans="1:13" ht="209.25" customHeight="1" thickTop="1" thickBot="1" x14ac:dyDescent="0.3">
      <c r="A27" s="431" t="s">
        <v>671</v>
      </c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3"/>
      <c r="M27" s="8"/>
    </row>
    <row r="28" spans="1:13" ht="112.5" customHeight="1" thickTop="1" x14ac:dyDescent="0.25">
      <c r="A28" s="428" t="s">
        <v>668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30"/>
      <c r="M28" s="8"/>
    </row>
    <row r="29" spans="1:13" ht="66.75" customHeight="1" thickBot="1" x14ac:dyDescent="0.3">
      <c r="A29" s="425" t="s">
        <v>667</v>
      </c>
      <c r="B29" s="426"/>
      <c r="C29" s="426"/>
      <c r="D29" s="426"/>
      <c r="E29" s="426"/>
      <c r="F29" s="426"/>
      <c r="G29" s="426"/>
      <c r="H29" s="426"/>
      <c r="I29" s="426"/>
      <c r="J29" s="426"/>
      <c r="K29" s="426"/>
      <c r="L29" s="427"/>
      <c r="M29" s="8"/>
    </row>
    <row r="30" spans="1:13" ht="10.5" customHeight="1" thickTop="1" thickBot="1" x14ac:dyDescent="0.3">
      <c r="A30" s="440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2"/>
    </row>
    <row r="31" spans="1:13" ht="18" customHeight="1" thickTop="1" thickBot="1" x14ac:dyDescent="0.3">
      <c r="A31" s="443" t="s">
        <v>645</v>
      </c>
      <c r="B31" s="444"/>
      <c r="C31" s="444"/>
      <c r="D31" s="444"/>
      <c r="E31" s="444"/>
      <c r="F31" s="444"/>
      <c r="G31" s="444"/>
      <c r="H31" s="444"/>
      <c r="I31" s="444"/>
      <c r="J31" s="444"/>
      <c r="K31" s="444"/>
      <c r="L31" s="445"/>
    </row>
    <row r="32" spans="1:13" customFormat="1" ht="73.5" customHeight="1" thickTop="1" x14ac:dyDescent="0.25">
      <c r="A32" s="446" t="s">
        <v>28</v>
      </c>
      <c r="B32" s="447"/>
      <c r="C32" s="447"/>
      <c r="D32" s="447"/>
      <c r="E32" s="447"/>
      <c r="F32" s="447"/>
      <c r="G32" s="447"/>
      <c r="H32" s="447" t="s">
        <v>20</v>
      </c>
      <c r="I32" s="447"/>
      <c r="J32" s="447"/>
      <c r="K32" s="447"/>
      <c r="L32" s="448"/>
    </row>
    <row r="33" spans="1:12" customFormat="1" ht="17.25" customHeight="1" x14ac:dyDescent="0.25">
      <c r="A33" s="449" t="s">
        <v>29</v>
      </c>
      <c r="B33" s="450"/>
      <c r="C33" s="450"/>
      <c r="D33" s="450"/>
      <c r="E33" s="450"/>
      <c r="F33" s="450"/>
      <c r="G33" s="450"/>
      <c r="H33" s="450" t="s">
        <v>21</v>
      </c>
      <c r="I33" s="450"/>
      <c r="J33" s="450"/>
      <c r="K33" s="450"/>
      <c r="L33" s="451"/>
    </row>
    <row r="34" spans="1:12" customFormat="1" ht="64.5" customHeight="1" x14ac:dyDescent="0.25">
      <c r="A34" s="452" t="s">
        <v>22</v>
      </c>
      <c r="B34" s="453"/>
      <c r="C34" s="453"/>
      <c r="D34" s="453"/>
      <c r="E34" s="453"/>
      <c r="F34" s="453"/>
      <c r="G34" s="453"/>
      <c r="H34" s="454" t="s">
        <v>23</v>
      </c>
      <c r="I34" s="454"/>
      <c r="J34" s="454"/>
      <c r="K34" s="454"/>
      <c r="L34" s="455"/>
    </row>
    <row r="35" spans="1:12" customFormat="1" ht="16.5" customHeight="1" x14ac:dyDescent="0.25">
      <c r="A35" s="456" t="s">
        <v>215</v>
      </c>
      <c r="B35" s="457"/>
      <c r="C35" s="457"/>
      <c r="D35" s="457"/>
      <c r="E35" s="457"/>
      <c r="F35" s="457"/>
      <c r="G35" s="457"/>
      <c r="H35" s="457" t="s">
        <v>24</v>
      </c>
      <c r="I35" s="457"/>
      <c r="J35" s="457"/>
      <c r="K35" s="457"/>
      <c r="L35" s="458"/>
    </row>
    <row r="36" spans="1:12" customFormat="1" ht="61.5" customHeight="1" x14ac:dyDescent="0.25">
      <c r="A36" s="446" t="s">
        <v>25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8"/>
    </row>
    <row r="37" spans="1:12" customFormat="1" ht="16.5" customHeight="1" thickBot="1" x14ac:dyDescent="0.3">
      <c r="A37" s="437" t="s">
        <v>26</v>
      </c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9"/>
    </row>
  </sheetData>
  <mergeCells count="56">
    <mergeCell ref="A29:L29"/>
    <mergeCell ref="A28:L28"/>
    <mergeCell ref="A27:L27"/>
    <mergeCell ref="A23:L23"/>
    <mergeCell ref="A37:L37"/>
    <mergeCell ref="A30:L30"/>
    <mergeCell ref="A31:L31"/>
    <mergeCell ref="A32:G32"/>
    <mergeCell ref="H32:L32"/>
    <mergeCell ref="A33:G33"/>
    <mergeCell ref="H33:L33"/>
    <mergeCell ref="A34:G34"/>
    <mergeCell ref="H34:L34"/>
    <mergeCell ref="A35:G35"/>
    <mergeCell ref="H35:L35"/>
    <mergeCell ref="A36:L36"/>
    <mergeCell ref="A24:L24"/>
    <mergeCell ref="A25:L25"/>
    <mergeCell ref="F20:I20"/>
    <mergeCell ref="J17:L17"/>
    <mergeCell ref="J19:L19"/>
    <mergeCell ref="F19:I19"/>
    <mergeCell ref="J18:L18"/>
    <mergeCell ref="J20:L20"/>
    <mergeCell ref="A1:L1"/>
    <mergeCell ref="A2:L2"/>
    <mergeCell ref="A3:L3"/>
    <mergeCell ref="A4:L4"/>
    <mergeCell ref="A6:L6"/>
    <mergeCell ref="A26:L26"/>
    <mergeCell ref="A21:L21"/>
    <mergeCell ref="A22:L22"/>
    <mergeCell ref="F17:I17"/>
    <mergeCell ref="A5:L5"/>
    <mergeCell ref="F9:I9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F18:I18"/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</mergeCells>
  <printOptions horizontalCentered="1"/>
  <pageMargins left="0.35433070866141736" right="0.27559055118110237" top="0.37" bottom="0.33" header="0.23" footer="0.2"/>
  <pageSetup paperSize="9" scale="80" orientation="portrait" r:id="rId1"/>
  <rowBreaks count="1" manualBreakCount="1">
    <brk id="27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</sheetPr>
  <dimension ref="A1:M608"/>
  <sheetViews>
    <sheetView topLeftCell="A598" zoomScale="70" zoomScaleNormal="70" zoomScaleSheetLayoutView="70" zoomScalePageLayoutView="60" workbookViewId="0">
      <selection activeCell="R20" sqref="R20"/>
    </sheetView>
  </sheetViews>
  <sheetFormatPr defaultRowHeight="14.25" x14ac:dyDescent="0.2"/>
  <cols>
    <col min="1" max="1" width="15.42578125" style="7" customWidth="1"/>
    <col min="2" max="2" width="41.28515625" style="88" customWidth="1"/>
    <col min="3" max="3" width="5.5703125" style="7" customWidth="1"/>
    <col min="4" max="8" width="12.7109375" style="7" bestFit="1" customWidth="1"/>
    <col min="9" max="9" width="12.28515625" style="7" customWidth="1"/>
    <col min="10" max="10" width="14.42578125" style="7" customWidth="1"/>
    <col min="11" max="11" width="16.140625" style="7" customWidth="1"/>
    <col min="12" max="16384" width="9.140625" style="3"/>
  </cols>
  <sheetData>
    <row r="1" spans="1:11" s="2" customFormat="1" ht="24.75" customHeight="1" x14ac:dyDescent="0.25">
      <c r="A1" s="548" t="s">
        <v>0</v>
      </c>
      <c r="B1" s="549"/>
      <c r="C1" s="549"/>
      <c r="D1" s="549"/>
      <c r="E1" s="549"/>
      <c r="F1" s="549"/>
      <c r="G1" s="549"/>
      <c r="H1" s="549"/>
      <c r="I1" s="549"/>
      <c r="J1" s="549"/>
      <c r="K1" s="550"/>
    </row>
    <row r="2" spans="1:11" s="2" customFormat="1" ht="24.75" customHeight="1" x14ac:dyDescent="0.25">
      <c r="A2" s="551" t="s">
        <v>17</v>
      </c>
      <c r="B2" s="552"/>
      <c r="C2" s="552"/>
      <c r="D2" s="552"/>
      <c r="E2" s="552"/>
      <c r="F2" s="552"/>
      <c r="G2" s="552"/>
      <c r="H2" s="552"/>
      <c r="I2" s="552"/>
      <c r="J2" s="552"/>
      <c r="K2" s="553"/>
    </row>
    <row r="3" spans="1:11" s="2" customFormat="1" ht="24.75" customHeight="1" thickBot="1" x14ac:dyDescent="0.3">
      <c r="A3" s="554" t="s">
        <v>8</v>
      </c>
      <c r="B3" s="555"/>
      <c r="C3" s="555"/>
      <c r="D3" s="555"/>
      <c r="E3" s="555"/>
      <c r="F3" s="555"/>
      <c r="G3" s="555"/>
      <c r="H3" s="555"/>
      <c r="I3" s="555"/>
      <c r="J3" s="555"/>
      <c r="K3" s="556"/>
    </row>
    <row r="4" spans="1:11" s="2" customFormat="1" ht="24.95" customHeight="1" thickTop="1" x14ac:dyDescent="0.2">
      <c r="A4" s="563" t="s">
        <v>188</v>
      </c>
      <c r="B4" s="564"/>
      <c r="C4" s="564"/>
      <c r="D4" s="564"/>
      <c r="E4" s="564"/>
      <c r="F4" s="564"/>
      <c r="G4" s="564"/>
      <c r="H4" s="564"/>
      <c r="I4" s="564"/>
      <c r="J4" s="564"/>
      <c r="K4" s="565"/>
    </row>
    <row r="5" spans="1:11" s="2" customFormat="1" ht="24.95" customHeight="1" thickBot="1" x14ac:dyDescent="0.25">
      <c r="A5" s="566" t="s">
        <v>643</v>
      </c>
      <c r="B5" s="567"/>
      <c r="C5" s="567"/>
      <c r="D5" s="567"/>
      <c r="E5" s="567"/>
      <c r="F5" s="567"/>
      <c r="G5" s="567"/>
      <c r="H5" s="567"/>
      <c r="I5" s="567"/>
      <c r="J5" s="567"/>
      <c r="K5" s="568"/>
    </row>
    <row r="6" spans="1:11" s="2" customFormat="1" ht="24.75" customHeight="1" thickTop="1" thickBot="1" x14ac:dyDescent="0.25">
      <c r="A6" s="557" t="s">
        <v>1</v>
      </c>
      <c r="B6" s="558"/>
      <c r="C6" s="558"/>
      <c r="D6" s="558"/>
      <c r="E6" s="558"/>
      <c r="F6" s="558"/>
      <c r="G6" s="558"/>
      <c r="H6" s="558"/>
      <c r="I6" s="558"/>
      <c r="J6" s="558"/>
      <c r="K6" s="559"/>
    </row>
    <row r="7" spans="1:11" s="2" customFormat="1" ht="24.75" customHeight="1" thickTop="1" thickBot="1" x14ac:dyDescent="0.25">
      <c r="A7" s="560" t="s">
        <v>2</v>
      </c>
      <c r="B7" s="561"/>
      <c r="C7" s="561"/>
      <c r="D7" s="561"/>
      <c r="E7" s="561"/>
      <c r="F7" s="561"/>
      <c r="G7" s="561"/>
      <c r="H7" s="561"/>
      <c r="I7" s="561"/>
      <c r="J7" s="561"/>
      <c r="K7" s="562"/>
    </row>
    <row r="8" spans="1:11" s="2" customFormat="1" ht="39.75" customHeight="1" thickTop="1" thickBot="1" x14ac:dyDescent="0.25">
      <c r="A8" s="571" t="s">
        <v>3</v>
      </c>
      <c r="B8" s="572"/>
      <c r="C8" s="572"/>
      <c r="D8" s="572"/>
      <c r="E8" s="572"/>
      <c r="F8" s="572"/>
      <c r="G8" s="572"/>
      <c r="H8" s="572"/>
      <c r="I8" s="572"/>
      <c r="J8" s="572"/>
      <c r="K8" s="573"/>
    </row>
    <row r="9" spans="1:11" s="2" customFormat="1" ht="24.95" customHeight="1" thickTop="1" x14ac:dyDescent="0.2">
      <c r="A9" s="537" t="s">
        <v>275</v>
      </c>
      <c r="B9" s="538"/>
      <c r="C9" s="538"/>
      <c r="D9" s="538"/>
      <c r="E9" s="538"/>
      <c r="F9" s="538"/>
      <c r="G9" s="538"/>
      <c r="H9" s="538"/>
      <c r="I9" s="538"/>
      <c r="J9" s="538"/>
      <c r="K9" s="539"/>
    </row>
    <row r="10" spans="1:11" ht="30.95" customHeight="1" thickBot="1" x14ac:dyDescent="0.25">
      <c r="A10" s="574" t="s">
        <v>9</v>
      </c>
      <c r="B10" s="575"/>
      <c r="C10" s="576"/>
      <c r="D10" s="104">
        <v>2019</v>
      </c>
      <c r="E10" s="104" t="s">
        <v>498</v>
      </c>
      <c r="F10" s="104" t="s">
        <v>499</v>
      </c>
      <c r="G10" s="104" t="s">
        <v>500</v>
      </c>
      <c r="H10" s="104" t="s">
        <v>501</v>
      </c>
      <c r="I10" s="104" t="s">
        <v>502</v>
      </c>
      <c r="J10" s="165" t="s">
        <v>503</v>
      </c>
      <c r="K10" s="105" t="s">
        <v>4</v>
      </c>
    </row>
    <row r="11" spans="1:11" ht="24.95" customHeight="1" thickTop="1" x14ac:dyDescent="0.2">
      <c r="A11" s="577" t="s">
        <v>544</v>
      </c>
      <c r="B11" s="578"/>
      <c r="C11" s="23" t="s">
        <v>5</v>
      </c>
      <c r="D11" s="35">
        <v>86</v>
      </c>
      <c r="E11" s="36" t="s">
        <v>543</v>
      </c>
      <c r="F11" s="36" t="s">
        <v>543</v>
      </c>
      <c r="G11" s="36" t="s">
        <v>543</v>
      </c>
      <c r="H11" s="36" t="s">
        <v>543</v>
      </c>
      <c r="I11" s="36" t="s">
        <v>543</v>
      </c>
      <c r="J11" s="36" t="s">
        <v>543</v>
      </c>
      <c r="K11" s="190">
        <v>86</v>
      </c>
    </row>
    <row r="12" spans="1:11" ht="24.95" customHeight="1" x14ac:dyDescent="0.2">
      <c r="A12" s="579"/>
      <c r="B12" s="580"/>
      <c r="C12" s="24" t="s">
        <v>6</v>
      </c>
      <c r="D12" s="38">
        <v>77</v>
      </c>
      <c r="E12" s="39" t="s">
        <v>543</v>
      </c>
      <c r="F12" s="39" t="s">
        <v>543</v>
      </c>
      <c r="G12" s="39" t="s">
        <v>543</v>
      </c>
      <c r="H12" s="39" t="s">
        <v>543</v>
      </c>
      <c r="I12" s="39" t="s">
        <v>543</v>
      </c>
      <c r="J12" s="39" t="s">
        <v>543</v>
      </c>
      <c r="K12" s="191">
        <v>77</v>
      </c>
    </row>
    <row r="13" spans="1:11" ht="24.95" customHeight="1" thickBot="1" x14ac:dyDescent="0.25">
      <c r="A13" s="581"/>
      <c r="B13" s="582"/>
      <c r="C13" s="25" t="s">
        <v>7</v>
      </c>
      <c r="D13" s="41">
        <v>0.9</v>
      </c>
      <c r="E13" s="42" t="s">
        <v>543</v>
      </c>
      <c r="F13" s="42" t="s">
        <v>543</v>
      </c>
      <c r="G13" s="42" t="s">
        <v>543</v>
      </c>
      <c r="H13" s="42" t="s">
        <v>543</v>
      </c>
      <c r="I13" s="42" t="s">
        <v>543</v>
      </c>
      <c r="J13" s="42" t="s">
        <v>543</v>
      </c>
      <c r="K13" s="210">
        <v>0.9</v>
      </c>
    </row>
    <row r="14" spans="1:11" ht="24.95" customHeight="1" thickTop="1" x14ac:dyDescent="0.2">
      <c r="A14" s="583" t="s">
        <v>545</v>
      </c>
      <c r="B14" s="584"/>
      <c r="C14" s="23" t="s">
        <v>5</v>
      </c>
      <c r="D14" s="43">
        <v>100</v>
      </c>
      <c r="E14" s="36" t="s">
        <v>543</v>
      </c>
      <c r="F14" s="36" t="s">
        <v>543</v>
      </c>
      <c r="G14" s="36" t="s">
        <v>543</v>
      </c>
      <c r="H14" s="36" t="s">
        <v>543</v>
      </c>
      <c r="I14" s="36" t="s">
        <v>543</v>
      </c>
      <c r="J14" s="36" t="s">
        <v>543</v>
      </c>
      <c r="K14" s="37">
        <f>SUM(D14:I14)</f>
        <v>100</v>
      </c>
    </row>
    <row r="15" spans="1:11" ht="24.95" customHeight="1" x14ac:dyDescent="0.2">
      <c r="A15" s="585"/>
      <c r="B15" s="586"/>
      <c r="C15" s="24" t="s">
        <v>6</v>
      </c>
      <c r="D15" s="38">
        <v>102</v>
      </c>
      <c r="E15" s="39" t="s">
        <v>543</v>
      </c>
      <c r="F15" s="39" t="s">
        <v>543</v>
      </c>
      <c r="G15" s="39" t="s">
        <v>543</v>
      </c>
      <c r="H15" s="39" t="s">
        <v>543</v>
      </c>
      <c r="I15" s="39" t="s">
        <v>543</v>
      </c>
      <c r="J15" s="39" t="s">
        <v>543</v>
      </c>
      <c r="K15" s="40">
        <f t="shared" ref="K15" si="0">SUM(D15:I15)</f>
        <v>102</v>
      </c>
    </row>
    <row r="16" spans="1:11" ht="24.95" customHeight="1" thickBot="1" x14ac:dyDescent="0.25">
      <c r="A16" s="587"/>
      <c r="B16" s="588"/>
      <c r="C16" s="25" t="s">
        <v>7</v>
      </c>
      <c r="D16" s="41">
        <v>1.02</v>
      </c>
      <c r="E16" s="42" t="s">
        <v>543</v>
      </c>
      <c r="F16" s="42" t="s">
        <v>543</v>
      </c>
      <c r="G16" s="42" t="s">
        <v>543</v>
      </c>
      <c r="H16" s="42" t="s">
        <v>543</v>
      </c>
      <c r="I16" s="42" t="s">
        <v>543</v>
      </c>
      <c r="J16" s="42" t="s">
        <v>543</v>
      </c>
      <c r="K16" s="192">
        <v>1.02</v>
      </c>
    </row>
    <row r="17" spans="1:13" ht="24.95" customHeight="1" thickTop="1" thickBot="1" x14ac:dyDescent="0.25">
      <c r="A17" s="589" t="s">
        <v>214</v>
      </c>
      <c r="B17" s="590"/>
      <c r="C17" s="4" t="s">
        <v>6</v>
      </c>
      <c r="D17" s="47">
        <v>7</v>
      </c>
      <c r="E17" s="48" t="s">
        <v>543</v>
      </c>
      <c r="F17" s="48" t="s">
        <v>543</v>
      </c>
      <c r="G17" s="48" t="s">
        <v>543</v>
      </c>
      <c r="H17" s="48" t="s">
        <v>543</v>
      </c>
      <c r="I17" s="48" t="s">
        <v>543</v>
      </c>
      <c r="J17" s="48" t="s">
        <v>543</v>
      </c>
      <c r="K17" s="49">
        <f>SUM(D17:I17)</f>
        <v>7</v>
      </c>
    </row>
    <row r="18" spans="1:13" ht="33" customHeight="1" thickTop="1" thickBot="1" x14ac:dyDescent="0.25">
      <c r="A18" s="574" t="s">
        <v>338</v>
      </c>
      <c r="B18" s="575"/>
      <c r="C18" s="576"/>
      <c r="D18" s="104">
        <v>2019</v>
      </c>
      <c r="E18" s="104" t="s">
        <v>498</v>
      </c>
      <c r="F18" s="104" t="s">
        <v>499</v>
      </c>
      <c r="G18" s="104" t="s">
        <v>500</v>
      </c>
      <c r="H18" s="104" t="s">
        <v>501</v>
      </c>
      <c r="I18" s="104" t="s">
        <v>502</v>
      </c>
      <c r="J18" s="165" t="s">
        <v>503</v>
      </c>
      <c r="K18" s="105" t="s">
        <v>4</v>
      </c>
    </row>
    <row r="19" spans="1:13" ht="42" customHeight="1" thickTop="1" thickBot="1" x14ac:dyDescent="0.25">
      <c r="A19" s="598" t="s">
        <v>575</v>
      </c>
      <c r="B19" s="599"/>
      <c r="C19" s="4" t="s">
        <v>6</v>
      </c>
      <c r="D19" s="44">
        <v>5</v>
      </c>
      <c r="E19" s="45">
        <v>0</v>
      </c>
      <c r="F19" s="45">
        <v>7</v>
      </c>
      <c r="G19" s="45">
        <v>0</v>
      </c>
      <c r="H19" s="45">
        <v>10</v>
      </c>
      <c r="I19" s="45">
        <v>0</v>
      </c>
      <c r="J19" s="167">
        <v>0</v>
      </c>
      <c r="K19" s="46">
        <f>SUM(D19:J19)</f>
        <v>22</v>
      </c>
    </row>
    <row r="20" spans="1:13" ht="42" customHeight="1" thickTop="1" thickBot="1" x14ac:dyDescent="0.25">
      <c r="A20" s="598" t="s">
        <v>574</v>
      </c>
      <c r="B20" s="599"/>
      <c r="C20" s="4" t="s">
        <v>6</v>
      </c>
      <c r="D20" s="116">
        <v>86</v>
      </c>
      <c r="E20" s="117">
        <v>16</v>
      </c>
      <c r="F20" s="117">
        <v>15</v>
      </c>
      <c r="G20" s="148">
        <v>17</v>
      </c>
      <c r="H20" s="149">
        <v>12</v>
      </c>
      <c r="I20" s="149">
        <v>2</v>
      </c>
      <c r="J20" s="166">
        <v>3</v>
      </c>
      <c r="K20" s="49">
        <f>SUM(D20:J20)</f>
        <v>151</v>
      </c>
    </row>
    <row r="21" spans="1:13" ht="42" customHeight="1" thickTop="1" thickBot="1" x14ac:dyDescent="0.25">
      <c r="A21" s="598" t="s">
        <v>339</v>
      </c>
      <c r="B21" s="599"/>
      <c r="C21" s="4" t="s">
        <v>6</v>
      </c>
      <c r="D21" s="47">
        <v>32</v>
      </c>
      <c r="E21" s="48">
        <v>3</v>
      </c>
      <c r="F21" s="48">
        <v>9</v>
      </c>
      <c r="G21" s="48">
        <v>7</v>
      </c>
      <c r="H21" s="48">
        <v>40</v>
      </c>
      <c r="I21" s="48">
        <v>23</v>
      </c>
      <c r="J21" s="48">
        <v>177</v>
      </c>
      <c r="K21" s="49">
        <f>SUM(D21:J21)</f>
        <v>291</v>
      </c>
    </row>
    <row r="22" spans="1:13" ht="133.5" customHeight="1" thickTop="1" thickBot="1" x14ac:dyDescent="0.25">
      <c r="A22" s="489" t="s">
        <v>602</v>
      </c>
      <c r="B22" s="490"/>
      <c r="C22" s="490"/>
      <c r="D22" s="490"/>
      <c r="E22" s="490"/>
      <c r="F22" s="490"/>
      <c r="G22" s="490"/>
      <c r="H22" s="490"/>
      <c r="I22" s="490"/>
      <c r="J22" s="490"/>
      <c r="K22" s="491"/>
    </row>
    <row r="23" spans="1:13" ht="24.95" customHeight="1" thickTop="1" x14ac:dyDescent="0.2">
      <c r="A23" s="537" t="s">
        <v>276</v>
      </c>
      <c r="B23" s="538"/>
      <c r="C23" s="538"/>
      <c r="D23" s="538"/>
      <c r="E23" s="538"/>
      <c r="F23" s="538"/>
      <c r="G23" s="538"/>
      <c r="H23" s="538"/>
      <c r="I23" s="538"/>
      <c r="J23" s="538"/>
      <c r="K23" s="539"/>
    </row>
    <row r="24" spans="1:13" ht="33" customHeight="1" thickBot="1" x14ac:dyDescent="0.25">
      <c r="A24" s="574" t="s">
        <v>340</v>
      </c>
      <c r="B24" s="575"/>
      <c r="C24" s="576"/>
      <c r="D24" s="104">
        <v>2019</v>
      </c>
      <c r="E24" s="104" t="s">
        <v>498</v>
      </c>
      <c r="F24" s="104" t="s">
        <v>499</v>
      </c>
      <c r="G24" s="104" t="s">
        <v>500</v>
      </c>
      <c r="H24" s="104" t="s">
        <v>501</v>
      </c>
      <c r="I24" s="104" t="s">
        <v>502</v>
      </c>
      <c r="J24" s="165" t="s">
        <v>503</v>
      </c>
      <c r="K24" s="215" t="s">
        <v>552</v>
      </c>
    </row>
    <row r="25" spans="1:13" ht="42" customHeight="1" thickTop="1" x14ac:dyDescent="0.2">
      <c r="A25" s="591" t="s">
        <v>118</v>
      </c>
      <c r="B25" s="592"/>
      <c r="C25" s="150" t="s">
        <v>6</v>
      </c>
      <c r="D25" s="101">
        <v>122</v>
      </c>
      <c r="E25" s="151">
        <f t="shared" ref="E25:J25" si="1">SUM(E363,E307,E225,E213,E195,E124,E91)</f>
        <v>129</v>
      </c>
      <c r="F25" s="151">
        <f t="shared" si="1"/>
        <v>129</v>
      </c>
      <c r="G25" s="151">
        <f t="shared" si="1"/>
        <v>140</v>
      </c>
      <c r="H25" s="151">
        <f t="shared" si="1"/>
        <v>127</v>
      </c>
      <c r="I25" s="151">
        <f t="shared" si="1"/>
        <v>119</v>
      </c>
      <c r="J25" s="151">
        <f t="shared" si="1"/>
        <v>123</v>
      </c>
      <c r="K25" s="152">
        <v>210</v>
      </c>
    </row>
    <row r="26" spans="1:13" ht="42" customHeight="1" thickBot="1" x14ac:dyDescent="0.25">
      <c r="A26" s="466" t="s">
        <v>119</v>
      </c>
      <c r="B26" s="467"/>
      <c r="C26" s="9" t="s">
        <v>6</v>
      </c>
      <c r="D26" s="50">
        <v>131</v>
      </c>
      <c r="E26" s="187">
        <f t="shared" ref="E26:J26" si="2">E367</f>
        <v>86</v>
      </c>
      <c r="F26" s="187">
        <f t="shared" si="2"/>
        <v>101</v>
      </c>
      <c r="G26" s="187">
        <f t="shared" si="2"/>
        <v>104</v>
      </c>
      <c r="H26" s="187">
        <f t="shared" si="2"/>
        <v>487</v>
      </c>
      <c r="I26" s="187">
        <f t="shared" si="2"/>
        <v>128</v>
      </c>
      <c r="J26" s="187">
        <f t="shared" si="2"/>
        <v>572</v>
      </c>
      <c r="K26" s="325">
        <v>1039</v>
      </c>
      <c r="M26" s="326"/>
    </row>
    <row r="27" spans="1:13" ht="24.95" customHeight="1" thickTop="1" x14ac:dyDescent="0.2">
      <c r="A27" s="537" t="s">
        <v>277</v>
      </c>
      <c r="B27" s="538"/>
      <c r="C27" s="538"/>
      <c r="D27" s="538"/>
      <c r="E27" s="538"/>
      <c r="F27" s="538"/>
      <c r="G27" s="538"/>
      <c r="H27" s="538"/>
      <c r="I27" s="538"/>
      <c r="J27" s="538"/>
      <c r="K27" s="539"/>
    </row>
    <row r="28" spans="1:13" ht="30.95" customHeight="1" thickBot="1" x14ac:dyDescent="0.25">
      <c r="A28" s="574" t="s">
        <v>341</v>
      </c>
      <c r="B28" s="575"/>
      <c r="C28" s="576"/>
      <c r="D28" s="104">
        <v>2019</v>
      </c>
      <c r="E28" s="104" t="s">
        <v>498</v>
      </c>
      <c r="F28" s="104" t="s">
        <v>499</v>
      </c>
      <c r="G28" s="104" t="s">
        <v>500</v>
      </c>
      <c r="H28" s="104" t="s">
        <v>501</v>
      </c>
      <c r="I28" s="104" t="s">
        <v>502</v>
      </c>
      <c r="J28" s="165" t="s">
        <v>503</v>
      </c>
      <c r="K28" s="105" t="s">
        <v>4</v>
      </c>
    </row>
    <row r="29" spans="1:13" ht="42" customHeight="1" thickTop="1" x14ac:dyDescent="0.2">
      <c r="A29" s="462" t="s">
        <v>42</v>
      </c>
      <c r="B29" s="463"/>
      <c r="C29" s="100" t="s">
        <v>6</v>
      </c>
      <c r="D29" s="212">
        <f>D590</f>
        <v>516158.92000000004</v>
      </c>
      <c r="E29" s="102">
        <f>E590</f>
        <v>122401.72000000003</v>
      </c>
      <c r="F29" s="102">
        <f>F590</f>
        <v>103076.03000000001</v>
      </c>
      <c r="G29" s="102">
        <f>G590</f>
        <v>104803.43000000002</v>
      </c>
      <c r="H29" s="102">
        <f>H590</f>
        <v>101428.04</v>
      </c>
      <c r="I29" s="102">
        <v>92220.58</v>
      </c>
      <c r="J29" s="102">
        <f>J590</f>
        <v>109624.52000000002</v>
      </c>
      <c r="K29" s="103">
        <f>SUM(D29:J29)</f>
        <v>1149713.2400000002</v>
      </c>
    </row>
    <row r="30" spans="1:13" ht="42" customHeight="1" x14ac:dyDescent="0.2">
      <c r="A30" s="464" t="s">
        <v>652</v>
      </c>
      <c r="B30" s="465"/>
      <c r="C30" s="10" t="s">
        <v>6</v>
      </c>
      <c r="D30" s="213">
        <v>501580.74999999988</v>
      </c>
      <c r="E30" s="51">
        <f t="shared" ref="E30:J30" si="3">E368</f>
        <v>119055.72000000002</v>
      </c>
      <c r="F30" s="51">
        <f t="shared" si="3"/>
        <v>98939.900000000009</v>
      </c>
      <c r="G30" s="51">
        <f t="shared" si="3"/>
        <v>102166.98000000001</v>
      </c>
      <c r="H30" s="51">
        <f t="shared" si="3"/>
        <v>96439.09</v>
      </c>
      <c r="I30" s="51">
        <f t="shared" si="3"/>
        <v>88208.76999999999</v>
      </c>
      <c r="J30" s="51">
        <f t="shared" si="3"/>
        <v>114616.52</v>
      </c>
      <c r="K30" s="52">
        <f>SUM(D30:J30)</f>
        <v>1121007.7299999997</v>
      </c>
    </row>
    <row r="31" spans="1:13" ht="55.5" customHeight="1" thickBot="1" x14ac:dyDescent="0.25">
      <c r="A31" s="466" t="s">
        <v>213</v>
      </c>
      <c r="B31" s="467"/>
      <c r="C31" s="327" t="s">
        <v>6</v>
      </c>
      <c r="D31" s="328">
        <f>D29-D30</f>
        <v>14578.170000000158</v>
      </c>
      <c r="E31" s="329">
        <f t="shared" ref="E31:I31" si="4">E29-E30</f>
        <v>3346.0000000000146</v>
      </c>
      <c r="F31" s="329">
        <f t="shared" si="4"/>
        <v>4136.1300000000047</v>
      </c>
      <c r="G31" s="329">
        <f t="shared" si="4"/>
        <v>2636.4500000000116</v>
      </c>
      <c r="H31" s="329">
        <f t="shared" si="4"/>
        <v>4988.9499999999971</v>
      </c>
      <c r="I31" s="329">
        <f t="shared" si="4"/>
        <v>4011.8100000000122</v>
      </c>
      <c r="J31" s="328">
        <v>1088.2</v>
      </c>
      <c r="K31" s="330">
        <f>SUM(D31:J31)</f>
        <v>34785.710000000196</v>
      </c>
    </row>
    <row r="32" spans="1:13" ht="36" customHeight="1" thickTop="1" thickBot="1" x14ac:dyDescent="0.25">
      <c r="A32" s="489" t="s">
        <v>653</v>
      </c>
      <c r="B32" s="490"/>
      <c r="C32" s="490"/>
      <c r="D32" s="490"/>
      <c r="E32" s="490"/>
      <c r="F32" s="490"/>
      <c r="G32" s="490"/>
      <c r="H32" s="490"/>
      <c r="I32" s="490"/>
      <c r="J32" s="490"/>
      <c r="K32" s="491"/>
    </row>
    <row r="33" spans="1:11" ht="24.95" customHeight="1" thickTop="1" thickBot="1" x14ac:dyDescent="0.25">
      <c r="A33" s="483" t="s">
        <v>278</v>
      </c>
      <c r="B33" s="484"/>
      <c r="C33" s="484"/>
      <c r="D33" s="484"/>
      <c r="E33" s="484"/>
      <c r="F33" s="484"/>
      <c r="G33" s="484"/>
      <c r="H33" s="484"/>
      <c r="I33" s="484"/>
      <c r="J33" s="484"/>
      <c r="K33" s="485"/>
    </row>
    <row r="34" spans="1:11" ht="30.95" customHeight="1" thickTop="1" thickBot="1" x14ac:dyDescent="0.25">
      <c r="A34" s="544" t="s">
        <v>342</v>
      </c>
      <c r="B34" s="545"/>
      <c r="C34" s="600"/>
      <c r="D34" s="104">
        <v>2019</v>
      </c>
      <c r="E34" s="104" t="s">
        <v>498</v>
      </c>
      <c r="F34" s="104" t="s">
        <v>499</v>
      </c>
      <c r="G34" s="104" t="s">
        <v>500</v>
      </c>
      <c r="H34" s="104" t="s">
        <v>501</v>
      </c>
      <c r="I34" s="104" t="s">
        <v>502</v>
      </c>
      <c r="J34" s="165" t="s">
        <v>503</v>
      </c>
      <c r="K34" s="26" t="s">
        <v>4</v>
      </c>
    </row>
    <row r="35" spans="1:11" ht="42" customHeight="1" thickTop="1" thickBot="1" x14ac:dyDescent="0.25">
      <c r="A35" s="577" t="s">
        <v>10</v>
      </c>
      <c r="B35" s="604"/>
      <c r="C35" s="206" t="s">
        <v>6</v>
      </c>
      <c r="D35" s="207">
        <v>69</v>
      </c>
      <c r="E35" s="289">
        <v>0</v>
      </c>
      <c r="F35" s="289">
        <v>27</v>
      </c>
      <c r="G35" s="289">
        <v>0</v>
      </c>
      <c r="H35" s="289">
        <v>0</v>
      </c>
      <c r="I35" s="289">
        <v>0</v>
      </c>
      <c r="J35" s="290">
        <v>88</v>
      </c>
      <c r="K35" s="291">
        <f>SUM(D35:J35)</f>
        <v>184</v>
      </c>
    </row>
    <row r="36" spans="1:11" ht="42" customHeight="1" thickTop="1" thickBot="1" x14ac:dyDescent="0.25">
      <c r="A36" s="598" t="s">
        <v>11</v>
      </c>
      <c r="B36" s="605"/>
      <c r="C36" s="208" t="s">
        <v>6</v>
      </c>
      <c r="D36" s="209">
        <v>0</v>
      </c>
      <c r="E36" s="292">
        <v>0</v>
      </c>
      <c r="F36" s="292">
        <v>44</v>
      </c>
      <c r="G36" s="292">
        <v>60</v>
      </c>
      <c r="H36" s="292">
        <v>0</v>
      </c>
      <c r="I36" s="292">
        <v>0</v>
      </c>
      <c r="J36" s="293">
        <v>0</v>
      </c>
      <c r="K36" s="294">
        <f>SUM(D36:J36)</f>
        <v>104</v>
      </c>
    </row>
    <row r="37" spans="1:11" s="5" customFormat="1" ht="30.95" customHeight="1" thickTop="1" thickBot="1" x14ac:dyDescent="0.3">
      <c r="A37" s="544" t="s">
        <v>343</v>
      </c>
      <c r="B37" s="545"/>
      <c r="C37" s="545"/>
      <c r="D37" s="545"/>
      <c r="E37" s="545"/>
      <c r="F37" s="545"/>
      <c r="G37" s="545"/>
      <c r="H37" s="545"/>
      <c r="I37" s="545"/>
      <c r="J37" s="545"/>
      <c r="K37" s="546"/>
    </row>
    <row r="38" spans="1:11" s="6" customFormat="1" ht="24.95" customHeight="1" thickTop="1" x14ac:dyDescent="0.25">
      <c r="A38" s="480" t="s">
        <v>277</v>
      </c>
      <c r="B38" s="481"/>
      <c r="C38" s="481"/>
      <c r="D38" s="481"/>
      <c r="E38" s="481"/>
      <c r="F38" s="481"/>
      <c r="G38" s="481"/>
      <c r="H38" s="481"/>
      <c r="I38" s="481"/>
      <c r="J38" s="481"/>
      <c r="K38" s="482"/>
    </row>
    <row r="39" spans="1:11" s="6" customFormat="1" ht="41.25" customHeight="1" thickBot="1" x14ac:dyDescent="0.3">
      <c r="A39" s="33" t="s">
        <v>101</v>
      </c>
      <c r="B39" s="569" t="s">
        <v>70</v>
      </c>
      <c r="C39" s="570"/>
      <c r="D39" s="98">
        <v>2019</v>
      </c>
      <c r="E39" s="14" t="s">
        <v>498</v>
      </c>
      <c r="F39" s="14" t="s">
        <v>499</v>
      </c>
      <c r="G39" s="14" t="s">
        <v>500</v>
      </c>
      <c r="H39" s="14" t="s">
        <v>501</v>
      </c>
      <c r="I39" s="95" t="s">
        <v>502</v>
      </c>
      <c r="J39" s="194" t="s">
        <v>503</v>
      </c>
      <c r="K39" s="15" t="s">
        <v>4</v>
      </c>
    </row>
    <row r="40" spans="1:11" s="5" customFormat="1" ht="34.5" customHeight="1" thickTop="1" x14ac:dyDescent="0.25">
      <c r="A40" s="27" t="s">
        <v>262</v>
      </c>
      <c r="B40" s="334" t="s">
        <v>348</v>
      </c>
      <c r="C40" s="216" t="s">
        <v>6</v>
      </c>
      <c r="D40" s="170">
        <v>2547.8999999999996</v>
      </c>
      <c r="E40" s="55">
        <v>593.9</v>
      </c>
      <c r="F40" s="53">
        <v>394.9</v>
      </c>
      <c r="G40" s="53">
        <v>1168.5999999999999</v>
      </c>
      <c r="H40" s="285">
        <v>716.3</v>
      </c>
      <c r="I40" s="285">
        <v>374.70000000000005</v>
      </c>
      <c r="J40" s="196">
        <v>501.3</v>
      </c>
      <c r="K40" s="54">
        <f>SUM(D40:J40)</f>
        <v>6297.5999999999995</v>
      </c>
    </row>
    <row r="41" spans="1:11" s="5" customFormat="1" ht="34.5" customHeight="1" x14ac:dyDescent="0.25">
      <c r="A41" s="28" t="s">
        <v>224</v>
      </c>
      <c r="B41" s="161" t="s">
        <v>196</v>
      </c>
      <c r="C41" s="217" t="s">
        <v>6</v>
      </c>
      <c r="D41" s="171">
        <v>4361.9400000000005</v>
      </c>
      <c r="E41" s="55">
        <v>1312.1</v>
      </c>
      <c r="F41" s="55">
        <v>1175</v>
      </c>
      <c r="G41" s="55">
        <v>327.60000000000002</v>
      </c>
      <c r="H41" s="285">
        <v>1320.1999999999998</v>
      </c>
      <c r="I41" s="285">
        <v>918.30000000000007</v>
      </c>
      <c r="J41" s="285">
        <v>615.6</v>
      </c>
      <c r="K41" s="56">
        <f t="shared" ref="K41:K54" si="5">SUM(D41:J41)</f>
        <v>10030.74</v>
      </c>
    </row>
    <row r="42" spans="1:11" s="5" customFormat="1" ht="34.5" customHeight="1" x14ac:dyDescent="0.25">
      <c r="A42" s="28" t="s">
        <v>237</v>
      </c>
      <c r="B42" s="161" t="s">
        <v>197</v>
      </c>
      <c r="C42" s="217" t="s">
        <v>6</v>
      </c>
      <c r="D42" s="171">
        <v>4915.58</v>
      </c>
      <c r="E42" s="55">
        <v>1414.5</v>
      </c>
      <c r="F42" s="55">
        <v>885.1</v>
      </c>
      <c r="G42" s="55">
        <v>811</v>
      </c>
      <c r="H42" s="285">
        <v>840.6</v>
      </c>
      <c r="I42" s="285">
        <v>858.2</v>
      </c>
      <c r="J42" s="285">
        <v>974.89999999999986</v>
      </c>
      <c r="K42" s="56">
        <f t="shared" si="5"/>
        <v>10699.880000000001</v>
      </c>
    </row>
    <row r="43" spans="1:11" s="5" customFormat="1" ht="36.75" customHeight="1" x14ac:dyDescent="0.25">
      <c r="A43" s="28" t="s">
        <v>271</v>
      </c>
      <c r="B43" s="161" t="s">
        <v>353</v>
      </c>
      <c r="C43" s="217" t="s">
        <v>6</v>
      </c>
      <c r="D43" s="171">
        <v>2361.7000000000003</v>
      </c>
      <c r="E43" s="55">
        <v>949.1</v>
      </c>
      <c r="F43" s="55">
        <v>981.58999999999992</v>
      </c>
      <c r="G43" s="55">
        <v>977.2</v>
      </c>
      <c r="H43" s="285">
        <v>0</v>
      </c>
      <c r="I43" s="285">
        <v>0</v>
      </c>
      <c r="J43" s="285">
        <v>0</v>
      </c>
      <c r="K43" s="56">
        <f t="shared" si="5"/>
        <v>5269.59</v>
      </c>
    </row>
    <row r="44" spans="1:11" s="5" customFormat="1" ht="45" x14ac:dyDescent="0.25">
      <c r="A44" s="284" t="s">
        <v>261</v>
      </c>
      <c r="B44" s="161" t="s">
        <v>58</v>
      </c>
      <c r="C44" s="217" t="s">
        <v>6</v>
      </c>
      <c r="D44" s="171">
        <v>5047.51</v>
      </c>
      <c r="E44" s="285">
        <v>1497.8</v>
      </c>
      <c r="F44" s="285">
        <v>1036.3</v>
      </c>
      <c r="G44" s="285">
        <v>1042.0999999999999</v>
      </c>
      <c r="H44" s="285">
        <v>977.19999999999993</v>
      </c>
      <c r="I44" s="285">
        <v>821.6</v>
      </c>
      <c r="J44" s="285">
        <v>1214</v>
      </c>
      <c r="K44" s="262">
        <f t="shared" si="5"/>
        <v>11636.510000000002</v>
      </c>
    </row>
    <row r="45" spans="1:11" s="5" customFormat="1" ht="33.75" customHeight="1" x14ac:dyDescent="0.25">
      <c r="A45" s="28" t="s">
        <v>226</v>
      </c>
      <c r="B45" s="161" t="s">
        <v>40</v>
      </c>
      <c r="C45" s="217" t="s">
        <v>6</v>
      </c>
      <c r="D45" s="171">
        <v>4942.9399999999996</v>
      </c>
      <c r="E45" s="55">
        <v>1822.3000000000002</v>
      </c>
      <c r="F45" s="55">
        <v>1079.2</v>
      </c>
      <c r="G45" s="55">
        <v>1850.3000000000002</v>
      </c>
      <c r="H45" s="285">
        <v>1196.4000000000001</v>
      </c>
      <c r="I45" s="285">
        <v>1488</v>
      </c>
      <c r="J45" s="285">
        <v>1357.7</v>
      </c>
      <c r="K45" s="56">
        <f t="shared" si="5"/>
        <v>13736.84</v>
      </c>
    </row>
    <row r="46" spans="1:11" s="5" customFormat="1" ht="34.5" customHeight="1" x14ac:dyDescent="0.25">
      <c r="A46" s="28" t="s">
        <v>244</v>
      </c>
      <c r="B46" s="161" t="s">
        <v>245</v>
      </c>
      <c r="C46" s="217" t="s">
        <v>6</v>
      </c>
      <c r="D46" s="171">
        <v>4609.66</v>
      </c>
      <c r="E46" s="55">
        <v>1630.4</v>
      </c>
      <c r="F46" s="55">
        <v>1145.9000000000001</v>
      </c>
      <c r="G46" s="55">
        <v>890.31000000000006</v>
      </c>
      <c r="H46" s="285">
        <v>1136.1999999999998</v>
      </c>
      <c r="I46" s="285">
        <v>820.7</v>
      </c>
      <c r="J46" s="285">
        <v>745.9</v>
      </c>
      <c r="K46" s="56">
        <f t="shared" si="5"/>
        <v>10979.069999999998</v>
      </c>
    </row>
    <row r="47" spans="1:11" s="5" customFormat="1" ht="36.75" customHeight="1" x14ac:dyDescent="0.25">
      <c r="A47" s="28" t="s">
        <v>233</v>
      </c>
      <c r="B47" s="161" t="s">
        <v>234</v>
      </c>
      <c r="C47" s="217" t="s">
        <v>6</v>
      </c>
      <c r="D47" s="171">
        <v>3550.9</v>
      </c>
      <c r="E47" s="55">
        <v>935.3</v>
      </c>
      <c r="F47" s="55">
        <v>902.7</v>
      </c>
      <c r="G47" s="55">
        <v>727.3</v>
      </c>
      <c r="H47" s="285">
        <v>505</v>
      </c>
      <c r="I47" s="285">
        <v>317</v>
      </c>
      <c r="J47" s="285">
        <v>738</v>
      </c>
      <c r="K47" s="56">
        <f t="shared" si="5"/>
        <v>7676.2</v>
      </c>
    </row>
    <row r="48" spans="1:11" s="5" customFormat="1" ht="34.5" customHeight="1" x14ac:dyDescent="0.25">
      <c r="A48" s="28" t="s">
        <v>227</v>
      </c>
      <c r="B48" s="161" t="s">
        <v>39</v>
      </c>
      <c r="C48" s="217" t="s">
        <v>6</v>
      </c>
      <c r="D48" s="171">
        <v>3518.1400000000003</v>
      </c>
      <c r="E48" s="55">
        <v>1732.6</v>
      </c>
      <c r="F48" s="55">
        <v>896.09999999999991</v>
      </c>
      <c r="G48" s="55">
        <v>314.10000000000002</v>
      </c>
      <c r="H48" s="285">
        <v>1165.8000000000002</v>
      </c>
      <c r="I48" s="285">
        <v>947.9</v>
      </c>
      <c r="J48" s="285">
        <v>1061.1999999999998</v>
      </c>
      <c r="K48" s="56">
        <f t="shared" si="5"/>
        <v>9635.84</v>
      </c>
    </row>
    <row r="49" spans="1:11" s="5" customFormat="1" ht="34.5" customHeight="1" x14ac:dyDescent="0.25">
      <c r="A49" s="28" t="s">
        <v>236</v>
      </c>
      <c r="B49" s="161" t="s">
        <v>195</v>
      </c>
      <c r="C49" s="217" t="s">
        <v>6</v>
      </c>
      <c r="D49" s="171">
        <v>4897.2700000000004</v>
      </c>
      <c r="E49" s="55">
        <v>600.90000000000009</v>
      </c>
      <c r="F49" s="55">
        <v>1016.7</v>
      </c>
      <c r="G49" s="55">
        <v>595.79999999999995</v>
      </c>
      <c r="H49" s="285">
        <v>1089.9000000000001</v>
      </c>
      <c r="I49" s="285">
        <v>971.2</v>
      </c>
      <c r="J49" s="285">
        <v>991</v>
      </c>
      <c r="K49" s="56">
        <f t="shared" si="5"/>
        <v>10162.77</v>
      </c>
    </row>
    <row r="50" spans="1:11" s="5" customFormat="1" ht="34.5" customHeight="1" x14ac:dyDescent="0.25">
      <c r="A50" s="28" t="s">
        <v>246</v>
      </c>
      <c r="B50" s="161" t="s">
        <v>247</v>
      </c>
      <c r="C50" s="217" t="s">
        <v>6</v>
      </c>
      <c r="D50" s="171">
        <v>1729.4</v>
      </c>
      <c r="E50" s="55">
        <v>281.60000000000002</v>
      </c>
      <c r="F50" s="55">
        <v>222.4</v>
      </c>
      <c r="G50" s="55">
        <v>175.6</v>
      </c>
      <c r="H50" s="285">
        <v>490.4</v>
      </c>
      <c r="I50" s="285">
        <v>600.9</v>
      </c>
      <c r="J50" s="285">
        <v>104.9</v>
      </c>
      <c r="K50" s="56">
        <f t="shared" si="5"/>
        <v>3605.2000000000003</v>
      </c>
    </row>
    <row r="51" spans="1:11" s="5" customFormat="1" ht="33.75" customHeight="1" x14ac:dyDescent="0.25">
      <c r="A51" s="28" t="s">
        <v>98</v>
      </c>
      <c r="B51" s="161" t="s">
        <v>41</v>
      </c>
      <c r="C51" s="217" t="s">
        <v>6</v>
      </c>
      <c r="D51" s="171">
        <v>39.4</v>
      </c>
      <c r="E51" s="55">
        <v>0</v>
      </c>
      <c r="F51" s="55">
        <v>0</v>
      </c>
      <c r="G51" s="55">
        <v>0</v>
      </c>
      <c r="H51" s="285">
        <v>377.4</v>
      </c>
      <c r="I51" s="285">
        <v>0</v>
      </c>
      <c r="J51" s="285">
        <v>0</v>
      </c>
      <c r="K51" s="56">
        <f t="shared" si="5"/>
        <v>416.79999999999995</v>
      </c>
    </row>
    <row r="52" spans="1:11" s="5" customFormat="1" ht="33.75" customHeight="1" x14ac:dyDescent="0.25">
      <c r="A52" s="28" t="s">
        <v>264</v>
      </c>
      <c r="B52" s="161" t="s">
        <v>350</v>
      </c>
      <c r="C52" s="217" t="s">
        <v>6</v>
      </c>
      <c r="D52" s="171">
        <v>5307.8</v>
      </c>
      <c r="E52" s="55">
        <v>1192.7</v>
      </c>
      <c r="F52" s="55">
        <v>546.90000000000009</v>
      </c>
      <c r="G52" s="55">
        <v>974.40000000000009</v>
      </c>
      <c r="H52" s="285">
        <v>786</v>
      </c>
      <c r="I52" s="285">
        <v>513.9</v>
      </c>
      <c r="J52" s="285">
        <v>1247.3000000000002</v>
      </c>
      <c r="K52" s="56">
        <f t="shared" si="5"/>
        <v>10569</v>
      </c>
    </row>
    <row r="53" spans="1:11" s="5" customFormat="1" ht="34.5" customHeight="1" x14ac:dyDescent="0.25">
      <c r="A53" s="28" t="s">
        <v>270</v>
      </c>
      <c r="B53" s="161" t="s">
        <v>59</v>
      </c>
      <c r="C53" s="217" t="s">
        <v>6</v>
      </c>
      <c r="D53" s="171">
        <v>4190.1899999999996</v>
      </c>
      <c r="E53" s="55">
        <v>892</v>
      </c>
      <c r="F53" s="55">
        <v>1391.1999999999998</v>
      </c>
      <c r="G53" s="55">
        <v>1100.5999999999999</v>
      </c>
      <c r="H53" s="285">
        <v>1049.0999999999999</v>
      </c>
      <c r="I53" s="285">
        <v>607.6</v>
      </c>
      <c r="J53" s="285">
        <v>843.6</v>
      </c>
      <c r="K53" s="56">
        <f t="shared" si="5"/>
        <v>10074.290000000001</v>
      </c>
    </row>
    <row r="54" spans="1:11" s="5" customFormat="1" ht="34.5" customHeight="1" x14ac:dyDescent="0.25">
      <c r="A54" s="28" t="s">
        <v>242</v>
      </c>
      <c r="B54" s="161" t="s">
        <v>243</v>
      </c>
      <c r="C54" s="217" t="s">
        <v>6</v>
      </c>
      <c r="D54" s="171">
        <v>4243.79</v>
      </c>
      <c r="E54" s="55">
        <v>534.29999999999995</v>
      </c>
      <c r="F54" s="55">
        <v>785.7</v>
      </c>
      <c r="G54" s="55">
        <v>1000.8</v>
      </c>
      <c r="H54" s="285">
        <v>1093.8200000000002</v>
      </c>
      <c r="I54" s="285">
        <v>967.8</v>
      </c>
      <c r="J54" s="285">
        <v>641.5</v>
      </c>
      <c r="K54" s="56">
        <f t="shared" si="5"/>
        <v>9267.7099999999991</v>
      </c>
    </row>
    <row r="55" spans="1:11" s="5" customFormat="1" ht="45" x14ac:dyDescent="0.25">
      <c r="A55" s="28" t="s">
        <v>289</v>
      </c>
      <c r="B55" s="161" t="s">
        <v>648</v>
      </c>
      <c r="C55" s="217" t="s">
        <v>6</v>
      </c>
      <c r="D55" s="171">
        <v>1685.1</v>
      </c>
      <c r="E55" s="55">
        <v>0</v>
      </c>
      <c r="F55" s="55">
        <v>0</v>
      </c>
      <c r="G55" s="55">
        <v>0</v>
      </c>
      <c r="H55" s="285">
        <v>0</v>
      </c>
      <c r="I55" s="285">
        <v>0</v>
      </c>
      <c r="J55" s="285">
        <v>0</v>
      </c>
      <c r="K55" s="56">
        <f t="shared" ref="K55" si="6">SUM(D55:J55)</f>
        <v>1685.1</v>
      </c>
    </row>
    <row r="56" spans="1:11" s="5" customFormat="1" ht="33.75" customHeight="1" x14ac:dyDescent="0.25">
      <c r="A56" s="28" t="s">
        <v>369</v>
      </c>
      <c r="B56" s="161" t="s">
        <v>74</v>
      </c>
      <c r="C56" s="217" t="s">
        <v>6</v>
      </c>
      <c r="D56" s="171">
        <v>915.8</v>
      </c>
      <c r="E56" s="55">
        <v>1450.6</v>
      </c>
      <c r="F56" s="55">
        <v>722.5</v>
      </c>
      <c r="G56" s="55">
        <v>372</v>
      </c>
      <c r="H56" s="285">
        <v>730.9</v>
      </c>
      <c r="I56" s="285">
        <v>607.90000000000009</v>
      </c>
      <c r="J56" s="285">
        <v>635.09999999999991</v>
      </c>
      <c r="K56" s="56">
        <f t="shared" ref="K56:K81" si="7">SUM(D56:J56)</f>
        <v>5434.7999999999993</v>
      </c>
    </row>
    <row r="57" spans="1:11" s="5" customFormat="1" ht="34.5" customHeight="1" x14ac:dyDescent="0.25">
      <c r="A57" s="28" t="s">
        <v>269</v>
      </c>
      <c r="B57" s="161" t="s">
        <v>203</v>
      </c>
      <c r="C57" s="217" t="s">
        <v>6</v>
      </c>
      <c r="D57" s="171">
        <v>3192</v>
      </c>
      <c r="E57" s="55">
        <v>1244.9000000000001</v>
      </c>
      <c r="F57" s="55">
        <v>1375.4</v>
      </c>
      <c r="G57" s="55">
        <v>300.3</v>
      </c>
      <c r="H57" s="285">
        <v>362.75</v>
      </c>
      <c r="I57" s="285">
        <v>0</v>
      </c>
      <c r="J57" s="285">
        <v>0</v>
      </c>
      <c r="K57" s="56">
        <f t="shared" si="7"/>
        <v>6475.3499999999995</v>
      </c>
    </row>
    <row r="58" spans="1:11" s="5" customFormat="1" ht="46.5" customHeight="1" x14ac:dyDescent="0.25">
      <c r="A58" s="28" t="s">
        <v>259</v>
      </c>
      <c r="B58" s="161" t="s">
        <v>466</v>
      </c>
      <c r="C58" s="217" t="s">
        <v>6</v>
      </c>
      <c r="D58" s="171">
        <v>4209.2700000000004</v>
      </c>
      <c r="E58" s="55">
        <v>1307.2</v>
      </c>
      <c r="F58" s="55">
        <v>338.1</v>
      </c>
      <c r="G58" s="55">
        <v>359.45000000000005</v>
      </c>
      <c r="H58" s="285">
        <v>1081.25</v>
      </c>
      <c r="I58" s="285">
        <v>914.80000000000007</v>
      </c>
      <c r="J58" s="285">
        <v>1173.43</v>
      </c>
      <c r="K58" s="56">
        <f t="shared" si="7"/>
        <v>9383.5</v>
      </c>
    </row>
    <row r="59" spans="1:11" s="5" customFormat="1" ht="36.75" customHeight="1" x14ac:dyDescent="0.25">
      <c r="A59" s="28" t="s">
        <v>238</v>
      </c>
      <c r="B59" s="161" t="s">
        <v>15</v>
      </c>
      <c r="C59" s="217" t="s">
        <v>6</v>
      </c>
      <c r="D59" s="171">
        <v>5371.3700000000008</v>
      </c>
      <c r="E59" s="55">
        <v>676.6</v>
      </c>
      <c r="F59" s="55">
        <v>893.3</v>
      </c>
      <c r="G59" s="55">
        <v>803</v>
      </c>
      <c r="H59" s="285">
        <v>732.6</v>
      </c>
      <c r="I59" s="285">
        <v>768</v>
      </c>
      <c r="J59" s="285">
        <v>335.9</v>
      </c>
      <c r="K59" s="56">
        <f t="shared" si="7"/>
        <v>9580.77</v>
      </c>
    </row>
    <row r="60" spans="1:11" s="5" customFormat="1" ht="36.75" customHeight="1" x14ac:dyDescent="0.25">
      <c r="A60" s="28" t="s">
        <v>230</v>
      </c>
      <c r="B60" s="161" t="s">
        <v>649</v>
      </c>
      <c r="C60" s="217" t="s">
        <v>6</v>
      </c>
      <c r="D60" s="171">
        <v>2357.4700000000003</v>
      </c>
      <c r="E60" s="55">
        <v>278.2</v>
      </c>
      <c r="F60" s="55">
        <v>302.10000000000002</v>
      </c>
      <c r="G60" s="55">
        <v>0</v>
      </c>
      <c r="H60" s="285">
        <v>0</v>
      </c>
      <c r="I60" s="285">
        <v>0</v>
      </c>
      <c r="J60" s="285">
        <v>0</v>
      </c>
      <c r="K60" s="56">
        <f t="shared" si="7"/>
        <v>2937.77</v>
      </c>
    </row>
    <row r="61" spans="1:11" s="5" customFormat="1" ht="45.75" customHeight="1" x14ac:dyDescent="0.25">
      <c r="A61" s="28" t="s">
        <v>250</v>
      </c>
      <c r="B61" s="161" t="s">
        <v>60</v>
      </c>
      <c r="C61" s="217" t="s">
        <v>6</v>
      </c>
      <c r="D61" s="171">
        <v>3887.16</v>
      </c>
      <c r="E61" s="55">
        <v>730.09999999999991</v>
      </c>
      <c r="F61" s="55">
        <v>465</v>
      </c>
      <c r="G61" s="55">
        <v>333.3</v>
      </c>
      <c r="H61" s="285">
        <v>0</v>
      </c>
      <c r="I61" s="285">
        <v>0</v>
      </c>
      <c r="J61" s="285">
        <v>0</v>
      </c>
      <c r="K61" s="56">
        <f t="shared" si="7"/>
        <v>5415.56</v>
      </c>
    </row>
    <row r="62" spans="1:11" s="5" customFormat="1" ht="34.5" customHeight="1" x14ac:dyDescent="0.25">
      <c r="A62" s="34" t="s">
        <v>240</v>
      </c>
      <c r="B62" s="161" t="s">
        <v>241</v>
      </c>
      <c r="C62" s="217" t="s">
        <v>6</v>
      </c>
      <c r="D62" s="171">
        <v>3291.84</v>
      </c>
      <c r="E62" s="55">
        <v>142.19999999999999</v>
      </c>
      <c r="F62" s="55">
        <v>460.4</v>
      </c>
      <c r="G62" s="55">
        <v>187.6</v>
      </c>
      <c r="H62" s="285">
        <v>0</v>
      </c>
      <c r="I62" s="285">
        <v>0</v>
      </c>
      <c r="J62" s="285">
        <v>0</v>
      </c>
      <c r="K62" s="56">
        <f t="shared" si="7"/>
        <v>4082.04</v>
      </c>
    </row>
    <row r="63" spans="1:11" s="5" customFormat="1" ht="34.5" customHeight="1" x14ac:dyDescent="0.25">
      <c r="A63" s="28" t="s">
        <v>233</v>
      </c>
      <c r="B63" s="161" t="s">
        <v>229</v>
      </c>
      <c r="C63" s="217" t="s">
        <v>6</v>
      </c>
      <c r="D63" s="171">
        <v>2045.9399999999998</v>
      </c>
      <c r="E63" s="55">
        <v>0</v>
      </c>
      <c r="F63" s="55">
        <v>324.3</v>
      </c>
      <c r="G63" s="55">
        <v>20.399999999999999</v>
      </c>
      <c r="H63" s="285">
        <v>0</v>
      </c>
      <c r="I63" s="285">
        <v>0</v>
      </c>
      <c r="J63" s="285">
        <v>0</v>
      </c>
      <c r="K63" s="56">
        <f t="shared" si="7"/>
        <v>2390.64</v>
      </c>
    </row>
    <row r="64" spans="1:11" s="5" customFormat="1" ht="36.75" customHeight="1" x14ac:dyDescent="0.25">
      <c r="A64" s="28" t="s">
        <v>239</v>
      </c>
      <c r="B64" s="161" t="s">
        <v>467</v>
      </c>
      <c r="C64" s="217" t="s">
        <v>6</v>
      </c>
      <c r="D64" s="171">
        <v>2837.1399999999994</v>
      </c>
      <c r="E64" s="55">
        <v>169.3</v>
      </c>
      <c r="F64" s="55">
        <v>515</v>
      </c>
      <c r="G64" s="55">
        <v>180.3</v>
      </c>
      <c r="H64" s="285">
        <v>0</v>
      </c>
      <c r="I64" s="285">
        <v>0</v>
      </c>
      <c r="J64" s="285">
        <v>0</v>
      </c>
      <c r="K64" s="56">
        <f t="shared" si="7"/>
        <v>3701.74</v>
      </c>
    </row>
    <row r="65" spans="1:11" s="5" customFormat="1" ht="36.75" customHeight="1" x14ac:dyDescent="0.25">
      <c r="A65" s="28" t="s">
        <v>257</v>
      </c>
      <c r="B65" s="161" t="s">
        <v>347</v>
      </c>
      <c r="C65" s="217" t="s">
        <v>6</v>
      </c>
      <c r="D65" s="171">
        <v>2389.75</v>
      </c>
      <c r="E65" s="55">
        <v>669.2</v>
      </c>
      <c r="F65" s="55">
        <v>580.30000000000007</v>
      </c>
      <c r="G65" s="55">
        <v>259.7</v>
      </c>
      <c r="H65" s="285">
        <v>0</v>
      </c>
      <c r="I65" s="285">
        <v>0</v>
      </c>
      <c r="J65" s="285">
        <v>0</v>
      </c>
      <c r="K65" s="56">
        <f t="shared" si="7"/>
        <v>3898.95</v>
      </c>
    </row>
    <row r="66" spans="1:11" s="5" customFormat="1" ht="33.75" customHeight="1" x14ac:dyDescent="0.25">
      <c r="A66" s="28" t="s">
        <v>232</v>
      </c>
      <c r="B66" s="161" t="s">
        <v>99</v>
      </c>
      <c r="C66" s="217" t="s">
        <v>6</v>
      </c>
      <c r="D66" s="171">
        <v>4804.8999999999996</v>
      </c>
      <c r="E66" s="55">
        <v>1181.9000000000001</v>
      </c>
      <c r="F66" s="55">
        <v>1126</v>
      </c>
      <c r="G66" s="55">
        <v>456.20000000000005</v>
      </c>
      <c r="H66" s="285">
        <v>0</v>
      </c>
      <c r="I66" s="285">
        <v>0</v>
      </c>
      <c r="J66" s="285">
        <v>0</v>
      </c>
      <c r="K66" s="56">
        <f t="shared" si="7"/>
        <v>7568.9999999999991</v>
      </c>
    </row>
    <row r="67" spans="1:11" s="5" customFormat="1" ht="36.75" customHeight="1" x14ac:dyDescent="0.25">
      <c r="A67" s="28" t="s">
        <v>240</v>
      </c>
      <c r="B67" s="161" t="s">
        <v>38</v>
      </c>
      <c r="C67" s="217" t="s">
        <v>6</v>
      </c>
      <c r="D67" s="171">
        <v>5154.4699999999993</v>
      </c>
      <c r="E67" s="55">
        <v>1408.85</v>
      </c>
      <c r="F67" s="55">
        <v>1004.7</v>
      </c>
      <c r="G67" s="55">
        <v>598.20000000000005</v>
      </c>
      <c r="H67" s="285">
        <v>902.90000000000009</v>
      </c>
      <c r="I67" s="285">
        <v>973.19999999999993</v>
      </c>
      <c r="J67" s="285">
        <v>856</v>
      </c>
      <c r="K67" s="56">
        <f t="shared" si="7"/>
        <v>10898.32</v>
      </c>
    </row>
    <row r="68" spans="1:11" s="5" customFormat="1" ht="36.75" customHeight="1" x14ac:dyDescent="0.25">
      <c r="A68" s="28" t="s">
        <v>263</v>
      </c>
      <c r="B68" s="161" t="s">
        <v>349</v>
      </c>
      <c r="C68" s="217" t="s">
        <v>6</v>
      </c>
      <c r="D68" s="171">
        <v>3392.89</v>
      </c>
      <c r="E68" s="55">
        <v>180.9</v>
      </c>
      <c r="F68" s="55">
        <v>0</v>
      </c>
      <c r="G68" s="55">
        <v>0</v>
      </c>
      <c r="H68" s="285">
        <v>0</v>
      </c>
      <c r="I68" s="285">
        <v>0</v>
      </c>
      <c r="J68" s="285">
        <v>0</v>
      </c>
      <c r="K68" s="56">
        <f t="shared" si="7"/>
        <v>3573.79</v>
      </c>
    </row>
    <row r="69" spans="1:11" s="5" customFormat="1" ht="36.75" customHeight="1" x14ac:dyDescent="0.25">
      <c r="A69" s="28" t="s">
        <v>260</v>
      </c>
      <c r="B69" s="161" t="s">
        <v>61</v>
      </c>
      <c r="C69" s="217" t="s">
        <v>6</v>
      </c>
      <c r="D69" s="171">
        <v>5050.6000000000004</v>
      </c>
      <c r="E69" s="55">
        <v>1510.8999999999999</v>
      </c>
      <c r="F69" s="55">
        <v>911.9</v>
      </c>
      <c r="G69" s="55">
        <v>452.5</v>
      </c>
      <c r="H69" s="285">
        <v>904.6</v>
      </c>
      <c r="I69" s="285">
        <v>665.7</v>
      </c>
      <c r="J69" s="285">
        <v>693.40000000000009</v>
      </c>
      <c r="K69" s="56">
        <f t="shared" si="7"/>
        <v>10189.6</v>
      </c>
    </row>
    <row r="70" spans="1:11" s="5" customFormat="1" ht="47.25" customHeight="1" x14ac:dyDescent="0.25">
      <c r="A70" s="28" t="s">
        <v>346</v>
      </c>
      <c r="B70" s="161" t="s">
        <v>505</v>
      </c>
      <c r="C70" s="217" t="s">
        <v>6</v>
      </c>
      <c r="D70" s="171">
        <v>2391.9</v>
      </c>
      <c r="E70" s="55">
        <v>587.70000000000005</v>
      </c>
      <c r="F70" s="55">
        <v>580.5</v>
      </c>
      <c r="G70" s="55">
        <v>471.5</v>
      </c>
      <c r="H70" s="285">
        <v>0</v>
      </c>
      <c r="I70" s="285">
        <v>0</v>
      </c>
      <c r="J70" s="285">
        <v>0</v>
      </c>
      <c r="K70" s="56">
        <f t="shared" si="7"/>
        <v>4031.6000000000004</v>
      </c>
    </row>
    <row r="71" spans="1:11" s="5" customFormat="1" ht="36.75" customHeight="1" x14ac:dyDescent="0.25">
      <c r="A71" s="28" t="s">
        <v>474</v>
      </c>
      <c r="B71" s="161" t="s">
        <v>473</v>
      </c>
      <c r="C71" s="217" t="s">
        <v>6</v>
      </c>
      <c r="D71" s="171">
        <v>476.59999999999997</v>
      </c>
      <c r="E71" s="55">
        <v>1595.4</v>
      </c>
      <c r="F71" s="55">
        <v>1390.8</v>
      </c>
      <c r="G71" s="55">
        <v>747.8</v>
      </c>
      <c r="H71" s="285">
        <v>1056.1999999999998</v>
      </c>
      <c r="I71" s="285">
        <v>1158.6000000000001</v>
      </c>
      <c r="J71" s="285">
        <v>241.9</v>
      </c>
      <c r="K71" s="56">
        <f t="shared" si="7"/>
        <v>6667.3</v>
      </c>
    </row>
    <row r="72" spans="1:11" s="5" customFormat="1" ht="37.5" customHeight="1" x14ac:dyDescent="0.25">
      <c r="A72" s="28" t="s">
        <v>258</v>
      </c>
      <c r="B72" s="161" t="s">
        <v>62</v>
      </c>
      <c r="C72" s="217" t="s">
        <v>6</v>
      </c>
      <c r="D72" s="171">
        <v>4566.25</v>
      </c>
      <c r="E72" s="55">
        <v>825.8</v>
      </c>
      <c r="F72" s="55">
        <v>140.4</v>
      </c>
      <c r="G72" s="55">
        <v>273.7</v>
      </c>
      <c r="H72" s="285">
        <v>344.8</v>
      </c>
      <c r="I72" s="285">
        <v>441.4</v>
      </c>
      <c r="J72" s="285">
        <v>587.4</v>
      </c>
      <c r="K72" s="56">
        <f t="shared" si="7"/>
        <v>7179.7499999999991</v>
      </c>
    </row>
    <row r="73" spans="1:11" s="5" customFormat="1" ht="45" x14ac:dyDescent="0.25">
      <c r="A73" s="28" t="s">
        <v>261</v>
      </c>
      <c r="B73" s="161" t="s">
        <v>63</v>
      </c>
      <c r="C73" s="217" t="s">
        <v>6</v>
      </c>
      <c r="D73" s="171">
        <v>4403.96</v>
      </c>
      <c r="E73" s="55">
        <v>826.5</v>
      </c>
      <c r="F73" s="55">
        <v>790.6</v>
      </c>
      <c r="G73" s="55">
        <v>463.79999999999995</v>
      </c>
      <c r="H73" s="285">
        <v>623.70000000000005</v>
      </c>
      <c r="I73" s="285">
        <v>816.59999999999991</v>
      </c>
      <c r="J73" s="285">
        <v>1112.8999999999999</v>
      </c>
      <c r="K73" s="56">
        <f t="shared" si="7"/>
        <v>9038.06</v>
      </c>
    </row>
    <row r="74" spans="1:11" s="5" customFormat="1" ht="36.75" customHeight="1" x14ac:dyDescent="0.25">
      <c r="A74" s="28" t="s">
        <v>225</v>
      </c>
      <c r="B74" s="161" t="s">
        <v>198</v>
      </c>
      <c r="C74" s="217" t="s">
        <v>6</v>
      </c>
      <c r="D74" s="171">
        <v>5029.3900000000003</v>
      </c>
      <c r="E74" s="55">
        <v>1207.8000000000002</v>
      </c>
      <c r="F74" s="55">
        <v>1169.6000000000001</v>
      </c>
      <c r="G74" s="55">
        <v>954.9</v>
      </c>
      <c r="H74" s="285">
        <v>1273.5999999999999</v>
      </c>
      <c r="I74" s="285">
        <v>1052.0999999999999</v>
      </c>
      <c r="J74" s="285">
        <v>1019.9</v>
      </c>
      <c r="K74" s="56">
        <f t="shared" si="7"/>
        <v>11707.29</v>
      </c>
    </row>
    <row r="75" spans="1:11" s="5" customFormat="1" ht="36.75" customHeight="1" x14ac:dyDescent="0.25">
      <c r="A75" s="28" t="s">
        <v>112</v>
      </c>
      <c r="B75" s="161" t="s">
        <v>354</v>
      </c>
      <c r="C75" s="217" t="s">
        <v>6</v>
      </c>
      <c r="D75" s="171">
        <v>3803.7999999999997</v>
      </c>
      <c r="E75" s="55">
        <v>1018.12</v>
      </c>
      <c r="F75" s="55">
        <v>623.70000000000005</v>
      </c>
      <c r="G75" s="55">
        <v>417.59999999999997</v>
      </c>
      <c r="H75" s="285">
        <v>1175.5</v>
      </c>
      <c r="I75" s="285">
        <v>649.9</v>
      </c>
      <c r="J75" s="285">
        <v>607.29999999999995</v>
      </c>
      <c r="K75" s="56">
        <f t="shared" si="7"/>
        <v>8295.92</v>
      </c>
    </row>
    <row r="76" spans="1:11" s="5" customFormat="1" ht="36.75" customHeight="1" x14ac:dyDescent="0.25">
      <c r="A76" s="28" t="s">
        <v>222</v>
      </c>
      <c r="B76" s="332" t="s">
        <v>223</v>
      </c>
      <c r="C76" s="217" t="s">
        <v>6</v>
      </c>
      <c r="D76" s="171">
        <v>2775.0699999999997</v>
      </c>
      <c r="E76" s="55">
        <v>1211.2</v>
      </c>
      <c r="F76" s="55">
        <v>1274.0999999999999</v>
      </c>
      <c r="G76" s="55">
        <v>128.30000000000001</v>
      </c>
      <c r="H76" s="285">
        <v>1120.5</v>
      </c>
      <c r="I76" s="285">
        <v>1048.4000000000001</v>
      </c>
      <c r="J76" s="285">
        <v>738.2</v>
      </c>
      <c r="K76" s="56">
        <f t="shared" si="7"/>
        <v>8295.77</v>
      </c>
    </row>
    <row r="77" spans="1:11" s="5" customFormat="1" ht="36.75" customHeight="1" x14ac:dyDescent="0.25">
      <c r="A77" s="28" t="s">
        <v>272</v>
      </c>
      <c r="B77" s="161" t="s">
        <v>355</v>
      </c>
      <c r="C77" s="217" t="s">
        <v>6</v>
      </c>
      <c r="D77" s="171">
        <v>2545.0700000000002</v>
      </c>
      <c r="E77" s="55">
        <v>1057</v>
      </c>
      <c r="F77" s="55">
        <v>1101.6000000000001</v>
      </c>
      <c r="G77" s="55">
        <v>533.4</v>
      </c>
      <c r="H77" s="285">
        <v>559.1</v>
      </c>
      <c r="I77" s="285">
        <v>450.3</v>
      </c>
      <c r="J77" s="285">
        <v>0</v>
      </c>
      <c r="K77" s="56">
        <f t="shared" si="7"/>
        <v>6246.47</v>
      </c>
    </row>
    <row r="78" spans="1:11" s="5" customFormat="1" ht="36.75" customHeight="1" x14ac:dyDescent="0.25">
      <c r="A78" s="28" t="s">
        <v>248</v>
      </c>
      <c r="B78" s="161" t="s">
        <v>249</v>
      </c>
      <c r="C78" s="217" t="s">
        <v>6</v>
      </c>
      <c r="D78" s="171">
        <v>5219.2</v>
      </c>
      <c r="E78" s="55">
        <v>0</v>
      </c>
      <c r="F78" s="55">
        <v>732.3</v>
      </c>
      <c r="G78" s="55">
        <v>473.79999999999995</v>
      </c>
      <c r="H78" s="285">
        <v>882</v>
      </c>
      <c r="I78" s="285">
        <v>847.30000000000007</v>
      </c>
      <c r="J78" s="285">
        <v>686.4</v>
      </c>
      <c r="K78" s="56">
        <f t="shared" si="7"/>
        <v>8841</v>
      </c>
    </row>
    <row r="79" spans="1:11" s="5" customFormat="1" ht="36.75" customHeight="1" x14ac:dyDescent="0.25">
      <c r="A79" s="28" t="s">
        <v>370</v>
      </c>
      <c r="B79" s="161" t="s">
        <v>75</v>
      </c>
      <c r="C79" s="217" t="s">
        <v>6</v>
      </c>
      <c r="D79" s="171">
        <v>2078.34</v>
      </c>
      <c r="E79" s="55">
        <v>789.2</v>
      </c>
      <c r="F79" s="55">
        <v>1032.0999999999999</v>
      </c>
      <c r="G79" s="55">
        <v>716.4</v>
      </c>
      <c r="H79" s="285">
        <v>772</v>
      </c>
      <c r="I79" s="285">
        <v>955.9</v>
      </c>
      <c r="J79" s="285">
        <v>1078.32</v>
      </c>
      <c r="K79" s="56">
        <f t="shared" si="7"/>
        <v>7422.2599999999993</v>
      </c>
    </row>
    <row r="80" spans="1:11" s="5" customFormat="1" ht="36.75" customHeight="1" x14ac:dyDescent="0.25">
      <c r="A80" s="28" t="s">
        <v>100</v>
      </c>
      <c r="B80" s="161" t="s">
        <v>469</v>
      </c>
      <c r="C80" s="217" t="s">
        <v>6</v>
      </c>
      <c r="D80" s="171">
        <v>4627.8999999999996</v>
      </c>
      <c r="E80" s="55">
        <v>1621.5</v>
      </c>
      <c r="F80" s="55">
        <v>605.5</v>
      </c>
      <c r="G80" s="55">
        <v>953.80000000000007</v>
      </c>
      <c r="H80" s="285">
        <v>1342.2</v>
      </c>
      <c r="I80" s="285">
        <v>725.40000000000009</v>
      </c>
      <c r="J80" s="285">
        <v>1899.4</v>
      </c>
      <c r="K80" s="56">
        <f t="shared" si="7"/>
        <v>11775.699999999999</v>
      </c>
    </row>
    <row r="81" spans="1:11" s="5" customFormat="1" ht="36.75" customHeight="1" x14ac:dyDescent="0.25">
      <c r="A81" s="28" t="s">
        <v>231</v>
      </c>
      <c r="B81" s="161" t="s">
        <v>274</v>
      </c>
      <c r="C81" s="217" t="s">
        <v>6</v>
      </c>
      <c r="D81" s="171">
        <v>6124.9400000000005</v>
      </c>
      <c r="E81" s="55">
        <v>1172.95</v>
      </c>
      <c r="F81" s="55">
        <v>1129</v>
      </c>
      <c r="G81" s="55">
        <v>1066</v>
      </c>
      <c r="H81" s="285">
        <v>740.90000000000009</v>
      </c>
      <c r="I81" s="285">
        <v>1069.5</v>
      </c>
      <c r="J81" s="285">
        <v>1065.3</v>
      </c>
      <c r="K81" s="56">
        <f t="shared" si="7"/>
        <v>12368.589999999998</v>
      </c>
    </row>
    <row r="82" spans="1:11" s="5" customFormat="1" ht="36.75" customHeight="1" x14ac:dyDescent="0.25">
      <c r="A82" s="28" t="s">
        <v>268</v>
      </c>
      <c r="B82" s="161" t="s">
        <v>352</v>
      </c>
      <c r="C82" s="217" t="s">
        <v>6</v>
      </c>
      <c r="D82" s="171">
        <v>2416.88</v>
      </c>
      <c r="E82" s="55">
        <v>0</v>
      </c>
      <c r="F82" s="55">
        <v>0</v>
      </c>
      <c r="G82" s="55">
        <v>0</v>
      </c>
      <c r="H82" s="285">
        <v>0</v>
      </c>
      <c r="I82" s="285">
        <v>0</v>
      </c>
      <c r="J82" s="285">
        <v>0</v>
      </c>
      <c r="K82" s="56">
        <f t="shared" ref="K82" si="8">SUM(D82:J82)</f>
        <v>2416.88</v>
      </c>
    </row>
    <row r="83" spans="1:11" s="5" customFormat="1" ht="36.75" customHeight="1" x14ac:dyDescent="0.25">
      <c r="A83" s="284" t="s">
        <v>265</v>
      </c>
      <c r="B83" s="161" t="s">
        <v>64</v>
      </c>
      <c r="C83" s="217" t="s">
        <v>6</v>
      </c>
      <c r="D83" s="171">
        <v>5224.2700000000004</v>
      </c>
      <c r="E83" s="285">
        <v>1184.8699999999999</v>
      </c>
      <c r="F83" s="285">
        <v>565.29999999999995</v>
      </c>
      <c r="G83" s="285">
        <v>618.4</v>
      </c>
      <c r="H83" s="285">
        <v>307.2</v>
      </c>
      <c r="I83" s="285">
        <v>451.9</v>
      </c>
      <c r="J83" s="285">
        <v>860.19999999999993</v>
      </c>
      <c r="K83" s="262">
        <f t="shared" ref="K83:K91" si="9">SUM(D83:J83)</f>
        <v>9212.1400000000012</v>
      </c>
    </row>
    <row r="84" spans="1:11" s="5" customFormat="1" ht="47.25" customHeight="1" x14ac:dyDescent="0.25">
      <c r="A84" s="28" t="s">
        <v>251</v>
      </c>
      <c r="B84" s="161" t="s">
        <v>14</v>
      </c>
      <c r="C84" s="217" t="s">
        <v>6</v>
      </c>
      <c r="D84" s="171">
        <v>4903.79</v>
      </c>
      <c r="E84" s="55">
        <v>1417</v>
      </c>
      <c r="F84" s="55">
        <v>1151.3000000000002</v>
      </c>
      <c r="G84" s="55">
        <v>1399.4</v>
      </c>
      <c r="H84" s="285">
        <v>1743.4</v>
      </c>
      <c r="I84" s="285">
        <v>1411.1</v>
      </c>
      <c r="J84" s="285">
        <v>1364.9</v>
      </c>
      <c r="K84" s="56">
        <f t="shared" si="9"/>
        <v>13390.89</v>
      </c>
    </row>
    <row r="85" spans="1:11" s="5" customFormat="1" ht="45.75" customHeight="1" x14ac:dyDescent="0.25">
      <c r="A85" s="28" t="s">
        <v>228</v>
      </c>
      <c r="B85" s="161" t="s">
        <v>273</v>
      </c>
      <c r="C85" s="217" t="s">
        <v>6</v>
      </c>
      <c r="D85" s="171">
        <v>4778.9699999999993</v>
      </c>
      <c r="E85" s="55">
        <v>1442</v>
      </c>
      <c r="F85" s="55">
        <v>572.1</v>
      </c>
      <c r="G85" s="55">
        <v>499.3</v>
      </c>
      <c r="H85" s="285">
        <v>515</v>
      </c>
      <c r="I85" s="285">
        <v>399.29999999999995</v>
      </c>
      <c r="J85" s="285">
        <v>762.5</v>
      </c>
      <c r="K85" s="56">
        <f t="shared" si="9"/>
        <v>8969.17</v>
      </c>
    </row>
    <row r="86" spans="1:11" s="5" customFormat="1" ht="34.5" customHeight="1" x14ac:dyDescent="0.25">
      <c r="A86" s="28" t="s">
        <v>267</v>
      </c>
      <c r="B86" s="161" t="s">
        <v>65</v>
      </c>
      <c r="C86" s="217" t="s">
        <v>6</v>
      </c>
      <c r="D86" s="171">
        <v>5172.4399999999996</v>
      </c>
      <c r="E86" s="55">
        <v>1537.6</v>
      </c>
      <c r="F86" s="55">
        <v>1661.9</v>
      </c>
      <c r="G86" s="55">
        <v>1251.6000000000001</v>
      </c>
      <c r="H86" s="285">
        <v>1026.3000000000002</v>
      </c>
      <c r="I86" s="285">
        <v>1265.4000000000001</v>
      </c>
      <c r="J86" s="285">
        <v>1095.8</v>
      </c>
      <c r="K86" s="56">
        <f t="shared" si="9"/>
        <v>13011.039999999999</v>
      </c>
    </row>
    <row r="87" spans="1:11" s="5" customFormat="1" ht="36.75" customHeight="1" x14ac:dyDescent="0.25">
      <c r="A87" s="28" t="s">
        <v>266</v>
      </c>
      <c r="B87" s="161" t="s">
        <v>351</v>
      </c>
      <c r="C87" s="217" t="s">
        <v>6</v>
      </c>
      <c r="D87" s="171">
        <v>3635.67</v>
      </c>
      <c r="E87" s="55">
        <v>1304.5999999999999</v>
      </c>
      <c r="F87" s="55">
        <v>338.29999999999995</v>
      </c>
      <c r="G87" s="55">
        <v>289.95</v>
      </c>
      <c r="H87" s="285">
        <v>1070.5</v>
      </c>
      <c r="I87" s="285">
        <v>885.90000000000009</v>
      </c>
      <c r="J87" s="285">
        <v>1126.1000000000001</v>
      </c>
      <c r="K87" s="56">
        <f t="shared" si="9"/>
        <v>8651.02</v>
      </c>
    </row>
    <row r="88" spans="1:11" s="5" customFormat="1" ht="34.5" customHeight="1" x14ac:dyDescent="0.25">
      <c r="A88" s="28" t="s">
        <v>235</v>
      </c>
      <c r="B88" s="161" t="s">
        <v>504</v>
      </c>
      <c r="C88" s="217" t="s">
        <v>6</v>
      </c>
      <c r="D88" s="171">
        <v>2334.5099999999998</v>
      </c>
      <c r="E88" s="55">
        <v>358</v>
      </c>
      <c r="F88" s="55">
        <v>0</v>
      </c>
      <c r="G88" s="55">
        <v>0</v>
      </c>
      <c r="H88" s="285">
        <v>345.2</v>
      </c>
      <c r="I88" s="285">
        <v>0</v>
      </c>
      <c r="J88" s="287">
        <v>0</v>
      </c>
      <c r="K88" s="56">
        <f t="shared" si="9"/>
        <v>3037.7099999999996</v>
      </c>
    </row>
    <row r="89" spans="1:11" s="5" customFormat="1" ht="36.75" customHeight="1" x14ac:dyDescent="0.25">
      <c r="A89" s="28" t="s">
        <v>256</v>
      </c>
      <c r="B89" s="161" t="s">
        <v>37</v>
      </c>
      <c r="C89" s="217" t="s">
        <v>6</v>
      </c>
      <c r="D89" s="171">
        <v>3549.37</v>
      </c>
      <c r="E89" s="55">
        <v>962.5</v>
      </c>
      <c r="F89" s="55">
        <v>722.5</v>
      </c>
      <c r="G89" s="55">
        <v>290.2</v>
      </c>
      <c r="H89" s="285">
        <v>0</v>
      </c>
      <c r="I89" s="285">
        <v>0</v>
      </c>
      <c r="J89" s="331">
        <v>0</v>
      </c>
      <c r="K89" s="56">
        <f t="shared" si="9"/>
        <v>5524.57</v>
      </c>
    </row>
    <row r="90" spans="1:11" s="5" customFormat="1" ht="30" customHeight="1" x14ac:dyDescent="0.25">
      <c r="A90" s="533" t="s">
        <v>204</v>
      </c>
      <c r="B90" s="534"/>
      <c r="C90" s="31" t="s">
        <v>6</v>
      </c>
      <c r="D90" s="172">
        <f>SUM(D40:D89)</f>
        <v>182908.14000000007</v>
      </c>
      <c r="E90" s="57">
        <f>SUM(E40:E89)</f>
        <v>46460.09</v>
      </c>
      <c r="F90" s="57">
        <f>SUM(F40:F89)</f>
        <v>37060.289999999994</v>
      </c>
      <c r="G90" s="57">
        <f>SUM(G40:G89)</f>
        <v>27828.510000000006</v>
      </c>
      <c r="H90" s="57">
        <f t="shared" ref="H90:I90" si="10">SUM(H40:H89)</f>
        <v>32357.420000000002</v>
      </c>
      <c r="I90" s="57">
        <f t="shared" si="10"/>
        <v>27766.400000000001</v>
      </c>
      <c r="J90" s="57">
        <f>SUM(J40:J89)</f>
        <v>28977.250000000004</v>
      </c>
      <c r="K90" s="58">
        <f>SUM(D90:J90)</f>
        <v>383358.10000000009</v>
      </c>
    </row>
    <row r="91" spans="1:11" s="5" customFormat="1" ht="30" customHeight="1" thickBot="1" x14ac:dyDescent="0.3">
      <c r="A91" s="606" t="s">
        <v>205</v>
      </c>
      <c r="B91" s="607"/>
      <c r="C91" s="32" t="s">
        <v>6</v>
      </c>
      <c r="D91" s="59">
        <v>223</v>
      </c>
      <c r="E91" s="60">
        <f>COUNTIF(E40:E89,"&gt;0")</f>
        <v>45</v>
      </c>
      <c r="F91" s="60">
        <f>COUNTIF(F40:F89,"&gt;0")</f>
        <v>45</v>
      </c>
      <c r="G91" s="60">
        <f>COUNTIF(G40:G89,"&gt;0")</f>
        <v>44</v>
      </c>
      <c r="H91" s="60">
        <f t="shared" ref="H91" si="11">COUNTIF(H40:H89,"&gt;0")</f>
        <v>37</v>
      </c>
      <c r="I91" s="60">
        <f>COUNTIF(I40:I89,"&gt;0")</f>
        <v>34</v>
      </c>
      <c r="J91" s="60">
        <f>COUNTIF(J40:J89,"&gt;0")</f>
        <v>33</v>
      </c>
      <c r="K91" s="214">
        <f t="shared" si="9"/>
        <v>461</v>
      </c>
    </row>
    <row r="92" spans="1:11" s="5" customFormat="1" ht="24.95" customHeight="1" x14ac:dyDescent="0.25">
      <c r="A92" s="601" t="s">
        <v>277</v>
      </c>
      <c r="B92" s="602"/>
      <c r="C92" s="602"/>
      <c r="D92" s="602"/>
      <c r="E92" s="602"/>
      <c r="F92" s="602"/>
      <c r="G92" s="602"/>
      <c r="H92" s="602"/>
      <c r="I92" s="602"/>
      <c r="J92" s="602"/>
      <c r="K92" s="603"/>
    </row>
    <row r="93" spans="1:11" s="6" customFormat="1" ht="35.1" customHeight="1" thickBot="1" x14ac:dyDescent="0.3">
      <c r="A93" s="33" t="s">
        <v>31</v>
      </c>
      <c r="B93" s="596" t="s">
        <v>70</v>
      </c>
      <c r="C93" s="597"/>
      <c r="D93" s="99">
        <v>2019</v>
      </c>
      <c r="E93" s="14" t="s">
        <v>498</v>
      </c>
      <c r="F93" s="14" t="s">
        <v>499</v>
      </c>
      <c r="G93" s="14" t="s">
        <v>500</v>
      </c>
      <c r="H93" s="14" t="s">
        <v>501</v>
      </c>
      <c r="I93" s="95" t="s">
        <v>502</v>
      </c>
      <c r="J93" s="194" t="s">
        <v>503</v>
      </c>
      <c r="K93" s="15" t="s">
        <v>4</v>
      </c>
    </row>
    <row r="94" spans="1:11" ht="36.75" customHeight="1" thickTop="1" x14ac:dyDescent="0.2">
      <c r="A94" s="27" t="s">
        <v>252</v>
      </c>
      <c r="B94" s="160" t="s">
        <v>32</v>
      </c>
      <c r="C94" s="218" t="s">
        <v>6</v>
      </c>
      <c r="D94" s="170">
        <v>5738.2899999999991</v>
      </c>
      <c r="E94" s="55">
        <v>1393.6000000000001</v>
      </c>
      <c r="F94" s="53">
        <v>755.09999999999991</v>
      </c>
      <c r="G94" s="55">
        <v>1009.1000000000001</v>
      </c>
      <c r="H94" s="285">
        <v>1443.3</v>
      </c>
      <c r="I94" s="285">
        <v>931</v>
      </c>
      <c r="J94" s="196">
        <v>1268.5999999999999</v>
      </c>
      <c r="K94" s="54">
        <f t="shared" ref="K94:K100" si="12">SUM(D94:J94)</f>
        <v>12538.99</v>
      </c>
    </row>
    <row r="95" spans="1:11" ht="36.75" customHeight="1" x14ac:dyDescent="0.2">
      <c r="A95" s="28" t="s">
        <v>252</v>
      </c>
      <c r="B95" s="160" t="s">
        <v>125</v>
      </c>
      <c r="C95" s="219" t="s">
        <v>6</v>
      </c>
      <c r="D95" s="171">
        <v>3425.8</v>
      </c>
      <c r="E95" s="55">
        <v>690.09999999999991</v>
      </c>
      <c r="F95" s="61">
        <v>678</v>
      </c>
      <c r="G95" s="55">
        <v>712.4</v>
      </c>
      <c r="H95" s="285">
        <v>1201.6999999999998</v>
      </c>
      <c r="I95" s="285">
        <v>978.10000000000014</v>
      </c>
      <c r="J95" s="285">
        <v>1852.4</v>
      </c>
      <c r="K95" s="56">
        <f t="shared" si="12"/>
        <v>9538.5</v>
      </c>
    </row>
    <row r="96" spans="1:11" ht="36.75" customHeight="1" x14ac:dyDescent="0.2">
      <c r="A96" s="28" t="s">
        <v>34</v>
      </c>
      <c r="B96" s="160" t="s">
        <v>123</v>
      </c>
      <c r="C96" s="219" t="s">
        <v>6</v>
      </c>
      <c r="D96" s="171">
        <v>5352.9</v>
      </c>
      <c r="E96" s="55">
        <v>1149.2</v>
      </c>
      <c r="F96" s="61">
        <v>814.1</v>
      </c>
      <c r="G96" s="55">
        <v>1433.7</v>
      </c>
      <c r="H96" s="285">
        <v>737.09999999999991</v>
      </c>
      <c r="I96" s="285">
        <v>532.6</v>
      </c>
      <c r="J96" s="285">
        <v>1631.7</v>
      </c>
      <c r="K96" s="262">
        <f t="shared" si="12"/>
        <v>11651.300000000001</v>
      </c>
    </row>
    <row r="97" spans="1:11" ht="36.75" customHeight="1" x14ac:dyDescent="0.2">
      <c r="A97" s="28" t="s">
        <v>34</v>
      </c>
      <c r="B97" s="160" t="s">
        <v>94</v>
      </c>
      <c r="C97" s="219" t="s">
        <v>6</v>
      </c>
      <c r="D97" s="171">
        <v>4404.7700000000004</v>
      </c>
      <c r="E97" s="55">
        <v>1164.0999999999999</v>
      </c>
      <c r="F97" s="61">
        <v>943.5</v>
      </c>
      <c r="G97" s="55">
        <v>1036.9000000000001</v>
      </c>
      <c r="H97" s="285">
        <v>874.6</v>
      </c>
      <c r="I97" s="285">
        <v>510.59999999999997</v>
      </c>
      <c r="J97" s="285">
        <v>728.7</v>
      </c>
      <c r="K97" s="262">
        <f t="shared" si="12"/>
        <v>9663.1700000000019</v>
      </c>
    </row>
    <row r="98" spans="1:11" ht="36.75" customHeight="1" x14ac:dyDescent="0.2">
      <c r="A98" s="28" t="s">
        <v>34</v>
      </c>
      <c r="B98" s="160" t="s">
        <v>206</v>
      </c>
      <c r="C98" s="219" t="s">
        <v>6</v>
      </c>
      <c r="D98" s="171">
        <v>3852.2</v>
      </c>
      <c r="E98" s="55">
        <v>1362.5</v>
      </c>
      <c r="F98" s="61">
        <v>928.10000000000014</v>
      </c>
      <c r="G98" s="55">
        <v>1756.8999999999999</v>
      </c>
      <c r="H98" s="285">
        <v>1102.3999999999999</v>
      </c>
      <c r="I98" s="285">
        <v>1710.6999999999998</v>
      </c>
      <c r="J98" s="285">
        <v>824</v>
      </c>
      <c r="K98" s="262">
        <f t="shared" si="12"/>
        <v>11536.8</v>
      </c>
    </row>
    <row r="99" spans="1:11" ht="36.75" customHeight="1" x14ac:dyDescent="0.2">
      <c r="A99" s="28" t="s">
        <v>34</v>
      </c>
      <c r="B99" s="160" t="s">
        <v>207</v>
      </c>
      <c r="C99" s="219" t="s">
        <v>6</v>
      </c>
      <c r="D99" s="171">
        <v>3393.9400000000005</v>
      </c>
      <c r="E99" s="55">
        <v>1005.0999999999999</v>
      </c>
      <c r="F99" s="61">
        <v>490</v>
      </c>
      <c r="G99" s="55">
        <v>390.70000000000005</v>
      </c>
      <c r="H99" s="285">
        <v>0</v>
      </c>
      <c r="I99" s="285">
        <v>0</v>
      </c>
      <c r="J99" s="285">
        <v>0</v>
      </c>
      <c r="K99" s="262">
        <f t="shared" si="12"/>
        <v>5279.7400000000007</v>
      </c>
    </row>
    <row r="100" spans="1:11" ht="36.75" customHeight="1" x14ac:dyDescent="0.2">
      <c r="A100" s="28" t="s">
        <v>34</v>
      </c>
      <c r="B100" s="160" t="s">
        <v>356</v>
      </c>
      <c r="C100" s="219" t="s">
        <v>6</v>
      </c>
      <c r="D100" s="171">
        <v>4366.7700000000004</v>
      </c>
      <c r="E100" s="55">
        <v>1362.2</v>
      </c>
      <c r="F100" s="61">
        <v>1035.3400000000001</v>
      </c>
      <c r="G100" s="55">
        <v>850</v>
      </c>
      <c r="H100" s="285">
        <v>652.40000000000009</v>
      </c>
      <c r="I100" s="285">
        <v>491.1</v>
      </c>
      <c r="J100" s="285">
        <v>810.19999999999993</v>
      </c>
      <c r="K100" s="262">
        <f t="shared" si="12"/>
        <v>9568.010000000002</v>
      </c>
    </row>
    <row r="101" spans="1:11" ht="36.75" customHeight="1" x14ac:dyDescent="0.2">
      <c r="A101" s="28" t="s">
        <v>34</v>
      </c>
      <c r="B101" s="160" t="s">
        <v>357</v>
      </c>
      <c r="C101" s="219" t="s">
        <v>6</v>
      </c>
      <c r="D101" s="171">
        <v>2377.84</v>
      </c>
      <c r="E101" s="55">
        <v>0</v>
      </c>
      <c r="F101" s="61">
        <v>0</v>
      </c>
      <c r="G101" s="55">
        <v>0</v>
      </c>
      <c r="H101" s="285">
        <v>0</v>
      </c>
      <c r="I101" s="285">
        <v>0</v>
      </c>
      <c r="J101" s="285">
        <v>0</v>
      </c>
      <c r="K101" s="262">
        <f t="shared" ref="K101:K121" si="13">SUM(D101:J101)</f>
        <v>2377.84</v>
      </c>
    </row>
    <row r="102" spans="1:11" ht="36.75" customHeight="1" x14ac:dyDescent="0.2">
      <c r="A102" s="28" t="s">
        <v>34</v>
      </c>
      <c r="B102" s="160" t="s">
        <v>358</v>
      </c>
      <c r="C102" s="219" t="s">
        <v>6</v>
      </c>
      <c r="D102" s="171">
        <v>2458.0500000000002</v>
      </c>
      <c r="E102" s="55">
        <v>0</v>
      </c>
      <c r="F102" s="61">
        <v>0</v>
      </c>
      <c r="G102" s="55">
        <v>0</v>
      </c>
      <c r="H102" s="285">
        <v>0</v>
      </c>
      <c r="I102" s="285">
        <v>0</v>
      </c>
      <c r="J102" s="285">
        <v>0</v>
      </c>
      <c r="K102" s="262">
        <f t="shared" ref="K102:K120" si="14">SUM(D102:J102)</f>
        <v>2458.0500000000002</v>
      </c>
    </row>
    <row r="103" spans="1:11" ht="36.75" customHeight="1" x14ac:dyDescent="0.2">
      <c r="A103" s="28" t="s">
        <v>34</v>
      </c>
      <c r="B103" s="160" t="s">
        <v>359</v>
      </c>
      <c r="C103" s="219" t="s">
        <v>6</v>
      </c>
      <c r="D103" s="171">
        <v>1632.9199999999998</v>
      </c>
      <c r="E103" s="55">
        <v>0</v>
      </c>
      <c r="F103" s="61">
        <v>0</v>
      </c>
      <c r="G103" s="55">
        <v>0</v>
      </c>
      <c r="H103" s="285">
        <v>0</v>
      </c>
      <c r="I103" s="285">
        <v>0</v>
      </c>
      <c r="J103" s="285">
        <v>0</v>
      </c>
      <c r="K103" s="262">
        <f t="shared" si="14"/>
        <v>1632.9199999999998</v>
      </c>
    </row>
    <row r="104" spans="1:11" ht="36.75" customHeight="1" x14ac:dyDescent="0.2">
      <c r="A104" s="28" t="s">
        <v>34</v>
      </c>
      <c r="B104" s="160" t="s">
        <v>199</v>
      </c>
      <c r="C104" s="219" t="s">
        <v>6</v>
      </c>
      <c r="D104" s="171">
        <v>4674.07</v>
      </c>
      <c r="E104" s="55">
        <v>1064.9000000000001</v>
      </c>
      <c r="F104" s="61">
        <v>498</v>
      </c>
      <c r="G104" s="55">
        <v>775.69999999999993</v>
      </c>
      <c r="H104" s="285">
        <v>860.8</v>
      </c>
      <c r="I104" s="285">
        <v>807.9</v>
      </c>
      <c r="J104" s="285">
        <v>1252</v>
      </c>
      <c r="K104" s="262">
        <f t="shared" si="14"/>
        <v>9933.369999999999</v>
      </c>
    </row>
    <row r="105" spans="1:11" ht="36.75" customHeight="1" x14ac:dyDescent="0.2">
      <c r="A105" s="28" t="s">
        <v>34</v>
      </c>
      <c r="B105" s="160" t="s">
        <v>360</v>
      </c>
      <c r="C105" s="219" t="s">
        <v>6</v>
      </c>
      <c r="D105" s="171">
        <v>3170.6400000000003</v>
      </c>
      <c r="E105" s="55">
        <v>638.29999999999995</v>
      </c>
      <c r="F105" s="61">
        <v>691.4</v>
      </c>
      <c r="G105" s="55">
        <v>598</v>
      </c>
      <c r="H105" s="285">
        <v>511.1</v>
      </c>
      <c r="I105" s="285">
        <v>864.8</v>
      </c>
      <c r="J105" s="285">
        <v>119</v>
      </c>
      <c r="K105" s="262">
        <f t="shared" si="14"/>
        <v>6593.2400000000007</v>
      </c>
    </row>
    <row r="106" spans="1:11" ht="36.75" customHeight="1" x14ac:dyDescent="0.2">
      <c r="A106" s="28" t="s">
        <v>253</v>
      </c>
      <c r="B106" s="160" t="s">
        <v>361</v>
      </c>
      <c r="C106" s="219" t="s">
        <v>6</v>
      </c>
      <c r="D106" s="171">
        <v>5686.6200000000008</v>
      </c>
      <c r="E106" s="55">
        <v>1642.9</v>
      </c>
      <c r="F106" s="61">
        <v>938.90000000000009</v>
      </c>
      <c r="G106" s="55">
        <v>918.6</v>
      </c>
      <c r="H106" s="285">
        <v>889.7</v>
      </c>
      <c r="I106" s="285">
        <v>616.4</v>
      </c>
      <c r="J106" s="285">
        <v>877.5</v>
      </c>
      <c r="K106" s="262">
        <f t="shared" si="14"/>
        <v>11570.62</v>
      </c>
    </row>
    <row r="107" spans="1:11" ht="33.75" customHeight="1" x14ac:dyDescent="0.2">
      <c r="A107" s="28" t="s">
        <v>66</v>
      </c>
      <c r="B107" s="160" t="s">
        <v>200</v>
      </c>
      <c r="C107" s="219" t="s">
        <v>6</v>
      </c>
      <c r="D107" s="171">
        <v>3541.1900000000005</v>
      </c>
      <c r="E107" s="55">
        <v>1015.0999999999999</v>
      </c>
      <c r="F107" s="61">
        <v>855.6</v>
      </c>
      <c r="G107" s="55">
        <v>633</v>
      </c>
      <c r="H107" s="285">
        <v>1011.1</v>
      </c>
      <c r="I107" s="285">
        <v>693.3</v>
      </c>
      <c r="J107" s="285">
        <v>956.2</v>
      </c>
      <c r="K107" s="262">
        <f t="shared" si="14"/>
        <v>8705.4900000000016</v>
      </c>
    </row>
    <row r="108" spans="1:11" ht="36.75" customHeight="1" x14ac:dyDescent="0.2">
      <c r="A108" s="28" t="s">
        <v>66</v>
      </c>
      <c r="B108" s="160" t="s">
        <v>67</v>
      </c>
      <c r="C108" s="219" t="s">
        <v>6</v>
      </c>
      <c r="D108" s="171">
        <v>3266.8</v>
      </c>
      <c r="E108" s="55">
        <v>1160.2</v>
      </c>
      <c r="F108" s="61">
        <v>585.79999999999995</v>
      </c>
      <c r="G108" s="55">
        <v>537.90000000000009</v>
      </c>
      <c r="H108" s="285">
        <v>836.8</v>
      </c>
      <c r="I108" s="285">
        <v>669.2</v>
      </c>
      <c r="J108" s="285">
        <v>725.1</v>
      </c>
      <c r="K108" s="262">
        <f t="shared" si="14"/>
        <v>7781.8000000000011</v>
      </c>
    </row>
    <row r="109" spans="1:11" ht="48.75" customHeight="1" x14ac:dyDescent="0.2">
      <c r="A109" s="28" t="s">
        <v>66</v>
      </c>
      <c r="B109" s="160" t="s">
        <v>470</v>
      </c>
      <c r="C109" s="219" t="s">
        <v>6</v>
      </c>
      <c r="D109" s="171">
        <v>4747.1899999999996</v>
      </c>
      <c r="E109" s="55">
        <v>1488.2999999999997</v>
      </c>
      <c r="F109" s="61">
        <v>1411.4</v>
      </c>
      <c r="G109" s="55">
        <v>444.3</v>
      </c>
      <c r="H109" s="285">
        <v>1139.3</v>
      </c>
      <c r="I109" s="285">
        <v>752.1</v>
      </c>
      <c r="J109" s="285">
        <v>1665.7</v>
      </c>
      <c r="K109" s="262">
        <f t="shared" si="14"/>
        <v>11648.29</v>
      </c>
    </row>
    <row r="110" spans="1:11" ht="33.75" customHeight="1" x14ac:dyDescent="0.2">
      <c r="A110" s="28" t="s">
        <v>68</v>
      </c>
      <c r="B110" s="160" t="s">
        <v>69</v>
      </c>
      <c r="C110" s="219" t="s">
        <v>6</v>
      </c>
      <c r="D110" s="171">
        <v>4383.7900000000009</v>
      </c>
      <c r="E110" s="55">
        <v>0</v>
      </c>
      <c r="F110" s="61">
        <v>580.70000000000005</v>
      </c>
      <c r="G110" s="55">
        <v>228.6</v>
      </c>
      <c r="H110" s="285">
        <v>0</v>
      </c>
      <c r="I110" s="285">
        <v>0</v>
      </c>
      <c r="J110" s="285">
        <v>0</v>
      </c>
      <c r="K110" s="262">
        <f t="shared" si="14"/>
        <v>5193.0900000000011</v>
      </c>
    </row>
    <row r="111" spans="1:11" ht="34.5" customHeight="1" x14ac:dyDescent="0.2">
      <c r="A111" s="28" t="s">
        <v>254</v>
      </c>
      <c r="B111" s="160" t="s">
        <v>362</v>
      </c>
      <c r="C111" s="219" t="s">
        <v>6</v>
      </c>
      <c r="D111" s="171">
        <v>4114.2700000000004</v>
      </c>
      <c r="E111" s="55">
        <v>1448.2</v>
      </c>
      <c r="F111" s="61">
        <v>641.4</v>
      </c>
      <c r="G111" s="55">
        <v>758.09999999999991</v>
      </c>
      <c r="H111" s="285">
        <v>950.1</v>
      </c>
      <c r="I111" s="285">
        <v>980.9</v>
      </c>
      <c r="J111" s="285">
        <v>879.19999999999993</v>
      </c>
      <c r="K111" s="262">
        <f t="shared" si="14"/>
        <v>9772.17</v>
      </c>
    </row>
    <row r="112" spans="1:11" ht="36.75" customHeight="1" x14ac:dyDescent="0.2">
      <c r="A112" s="28" t="s">
        <v>255</v>
      </c>
      <c r="B112" s="160" t="s">
        <v>33</v>
      </c>
      <c r="C112" s="219" t="s">
        <v>6</v>
      </c>
      <c r="D112" s="171">
        <v>4075.44</v>
      </c>
      <c r="E112" s="55">
        <v>1570.5</v>
      </c>
      <c r="F112" s="61">
        <v>1238.5</v>
      </c>
      <c r="G112" s="55">
        <v>734.30000000000007</v>
      </c>
      <c r="H112" s="285">
        <v>791.95</v>
      </c>
      <c r="I112" s="285">
        <v>593.59999999999991</v>
      </c>
      <c r="J112" s="285">
        <v>1112.8</v>
      </c>
      <c r="K112" s="262">
        <f t="shared" si="14"/>
        <v>10117.09</v>
      </c>
    </row>
    <row r="113" spans="1:11" ht="34.5" customHeight="1" x14ac:dyDescent="0.2">
      <c r="A113" s="28" t="s">
        <v>255</v>
      </c>
      <c r="B113" s="160" t="s">
        <v>287</v>
      </c>
      <c r="C113" s="219" t="s">
        <v>6</v>
      </c>
      <c r="D113" s="171">
        <v>3669.55</v>
      </c>
      <c r="E113" s="55">
        <v>1767.5</v>
      </c>
      <c r="F113" s="61">
        <v>963.5</v>
      </c>
      <c r="G113" s="55">
        <v>378.4</v>
      </c>
      <c r="H113" s="285">
        <v>692.3</v>
      </c>
      <c r="I113" s="285">
        <v>332.40000000000003</v>
      </c>
      <c r="J113" s="285">
        <v>661</v>
      </c>
      <c r="K113" s="262">
        <f t="shared" si="14"/>
        <v>8464.65</v>
      </c>
    </row>
    <row r="114" spans="1:11" ht="36.75" customHeight="1" x14ac:dyDescent="0.2">
      <c r="A114" s="28" t="s">
        <v>35</v>
      </c>
      <c r="B114" s="160" t="s">
        <v>363</v>
      </c>
      <c r="C114" s="219" t="s">
        <v>6</v>
      </c>
      <c r="D114" s="171">
        <v>5658.9999999999991</v>
      </c>
      <c r="E114" s="55">
        <v>1167</v>
      </c>
      <c r="F114" s="61">
        <v>822.8</v>
      </c>
      <c r="G114" s="55">
        <v>652.63</v>
      </c>
      <c r="H114" s="285">
        <v>1094.8</v>
      </c>
      <c r="I114" s="285">
        <v>724.4</v>
      </c>
      <c r="J114" s="285">
        <v>766.59999999999991</v>
      </c>
      <c r="K114" s="262">
        <f t="shared" si="14"/>
        <v>10887.229999999998</v>
      </c>
    </row>
    <row r="115" spans="1:11" ht="36.75" customHeight="1" x14ac:dyDescent="0.2">
      <c r="A115" s="28" t="s">
        <v>35</v>
      </c>
      <c r="B115" s="160" t="s">
        <v>364</v>
      </c>
      <c r="C115" s="219" t="s">
        <v>6</v>
      </c>
      <c r="D115" s="171">
        <v>2714</v>
      </c>
      <c r="E115" s="55">
        <v>1213.4000000000001</v>
      </c>
      <c r="F115" s="61">
        <v>960.80000000000007</v>
      </c>
      <c r="G115" s="55">
        <v>657.1</v>
      </c>
      <c r="H115" s="285">
        <v>518.90000000000009</v>
      </c>
      <c r="I115" s="285">
        <v>672.4</v>
      </c>
      <c r="J115" s="285">
        <v>1045.8</v>
      </c>
      <c r="K115" s="262">
        <f t="shared" si="14"/>
        <v>7782.4000000000005</v>
      </c>
    </row>
    <row r="116" spans="1:11" ht="36.75" customHeight="1" x14ac:dyDescent="0.2">
      <c r="A116" s="28" t="s">
        <v>35</v>
      </c>
      <c r="B116" s="160" t="s">
        <v>208</v>
      </c>
      <c r="C116" s="219" t="s">
        <v>6</v>
      </c>
      <c r="D116" s="171">
        <v>4314.87</v>
      </c>
      <c r="E116" s="55">
        <v>1139.0999999999999</v>
      </c>
      <c r="F116" s="61">
        <v>559.40000000000009</v>
      </c>
      <c r="G116" s="55">
        <v>896</v>
      </c>
      <c r="H116" s="285">
        <v>541.4</v>
      </c>
      <c r="I116" s="285">
        <v>700.3</v>
      </c>
      <c r="J116" s="285">
        <v>1055.4000000000001</v>
      </c>
      <c r="K116" s="262">
        <f t="shared" si="14"/>
        <v>9206.4699999999993</v>
      </c>
    </row>
    <row r="117" spans="1:11" ht="34.5" customHeight="1" x14ac:dyDescent="0.2">
      <c r="A117" s="28" t="s">
        <v>36</v>
      </c>
      <c r="B117" s="160" t="s">
        <v>13</v>
      </c>
      <c r="C117" s="219" t="s">
        <v>6</v>
      </c>
      <c r="D117" s="171">
        <v>4550.62</v>
      </c>
      <c r="E117" s="55">
        <v>1610.2</v>
      </c>
      <c r="F117" s="61">
        <v>1098.8</v>
      </c>
      <c r="G117" s="55">
        <v>413.5</v>
      </c>
      <c r="H117" s="285">
        <v>734.2</v>
      </c>
      <c r="I117" s="285">
        <v>0</v>
      </c>
      <c r="J117" s="285">
        <v>419.5</v>
      </c>
      <c r="K117" s="262">
        <f t="shared" si="14"/>
        <v>8826.82</v>
      </c>
    </row>
    <row r="118" spans="1:11" ht="34.5" customHeight="1" x14ac:dyDescent="0.2">
      <c r="A118" s="28" t="s">
        <v>36</v>
      </c>
      <c r="B118" s="160" t="s">
        <v>365</v>
      </c>
      <c r="C118" s="219" t="s">
        <v>6</v>
      </c>
      <c r="D118" s="171">
        <v>2432.3000000000002</v>
      </c>
      <c r="E118" s="55">
        <v>114.1</v>
      </c>
      <c r="F118" s="61">
        <v>107.6</v>
      </c>
      <c r="G118" s="55">
        <v>185</v>
      </c>
      <c r="H118" s="285">
        <v>0</v>
      </c>
      <c r="I118" s="285">
        <v>0</v>
      </c>
      <c r="J118" s="285">
        <v>0</v>
      </c>
      <c r="K118" s="262">
        <f t="shared" si="14"/>
        <v>2839</v>
      </c>
    </row>
    <row r="119" spans="1:11" ht="36.75" customHeight="1" x14ac:dyDescent="0.2">
      <c r="A119" s="28" t="s">
        <v>36</v>
      </c>
      <c r="B119" s="160" t="s">
        <v>366</v>
      </c>
      <c r="C119" s="219" t="s">
        <v>6</v>
      </c>
      <c r="D119" s="171">
        <v>5266.35</v>
      </c>
      <c r="E119" s="55">
        <v>1897.3000000000002</v>
      </c>
      <c r="F119" s="61">
        <v>984.40000000000009</v>
      </c>
      <c r="G119" s="55">
        <v>1300.9000000000001</v>
      </c>
      <c r="H119" s="285">
        <v>836.59999999999991</v>
      </c>
      <c r="I119" s="285">
        <v>1703.7</v>
      </c>
      <c r="J119" s="285">
        <v>1868.91</v>
      </c>
      <c r="K119" s="262">
        <f t="shared" si="14"/>
        <v>13858.160000000002</v>
      </c>
    </row>
    <row r="120" spans="1:11" ht="33.75" customHeight="1" x14ac:dyDescent="0.2">
      <c r="A120" s="28" t="s">
        <v>36</v>
      </c>
      <c r="B120" s="160" t="s">
        <v>367</v>
      </c>
      <c r="C120" s="219" t="s">
        <v>6</v>
      </c>
      <c r="D120" s="171">
        <v>3556.8</v>
      </c>
      <c r="E120" s="55">
        <v>165.6</v>
      </c>
      <c r="F120" s="61">
        <v>104.8</v>
      </c>
      <c r="G120" s="55">
        <v>133.5</v>
      </c>
      <c r="H120" s="285">
        <v>0</v>
      </c>
      <c r="I120" s="285">
        <v>0</v>
      </c>
      <c r="J120" s="285">
        <v>0</v>
      </c>
      <c r="K120" s="262">
        <f t="shared" si="14"/>
        <v>3960.7000000000003</v>
      </c>
    </row>
    <row r="121" spans="1:11" ht="34.5" customHeight="1" x14ac:dyDescent="0.2">
      <c r="A121" s="28" t="s">
        <v>36</v>
      </c>
      <c r="B121" s="160" t="s">
        <v>368</v>
      </c>
      <c r="C121" s="219" t="s">
        <v>6</v>
      </c>
      <c r="D121" s="171">
        <v>5054.1000000000004</v>
      </c>
      <c r="E121" s="55">
        <v>304.8</v>
      </c>
      <c r="F121" s="61">
        <v>1210.0999999999999</v>
      </c>
      <c r="G121" s="55">
        <v>478.9</v>
      </c>
      <c r="H121" s="285">
        <v>0</v>
      </c>
      <c r="I121" s="285">
        <v>0</v>
      </c>
      <c r="J121" s="285">
        <v>0</v>
      </c>
      <c r="K121" s="262">
        <f t="shared" si="13"/>
        <v>7047.9</v>
      </c>
    </row>
    <row r="122" spans="1:11" ht="34.5" customHeight="1" x14ac:dyDescent="0.2">
      <c r="A122" s="28" t="s">
        <v>36</v>
      </c>
      <c r="B122" s="160" t="s">
        <v>12</v>
      </c>
      <c r="C122" s="219" t="s">
        <v>6</v>
      </c>
      <c r="D122" s="171">
        <v>4996.72</v>
      </c>
      <c r="E122" s="55">
        <v>1186.4000000000001</v>
      </c>
      <c r="F122" s="61">
        <v>1153.95</v>
      </c>
      <c r="G122" s="55">
        <v>545.80000000000007</v>
      </c>
      <c r="H122" s="285">
        <v>592.70000000000005</v>
      </c>
      <c r="I122" s="285">
        <v>474.8</v>
      </c>
      <c r="J122" s="285">
        <v>1253.95</v>
      </c>
      <c r="K122" s="262">
        <f>SUM(D122:J122)</f>
        <v>10204.320000000002</v>
      </c>
    </row>
    <row r="123" spans="1:11" ht="30" customHeight="1" x14ac:dyDescent="0.2">
      <c r="A123" s="533" t="s">
        <v>204</v>
      </c>
      <c r="B123" s="534"/>
      <c r="C123" s="31" t="s">
        <v>6</v>
      </c>
      <c r="D123" s="173">
        <f>SUM(D94:D122)</f>
        <v>116877.80000000003</v>
      </c>
      <c r="E123" s="62">
        <f>SUM(E94:E122)</f>
        <v>28720.6</v>
      </c>
      <c r="F123" s="62">
        <f>SUM(F94:F122)</f>
        <v>21051.989999999998</v>
      </c>
      <c r="G123" s="62">
        <f>SUM(G94:G122)</f>
        <v>18459.93</v>
      </c>
      <c r="H123" s="62">
        <f t="shared" ref="H123:I123" si="15">SUM(H94:H122)</f>
        <v>18013.249999999996</v>
      </c>
      <c r="I123" s="62">
        <f t="shared" si="15"/>
        <v>15740.3</v>
      </c>
      <c r="J123" s="62">
        <f>SUM(J94:J122)</f>
        <v>21774.260000000002</v>
      </c>
      <c r="K123" s="58">
        <f>SUM(D123:J123)</f>
        <v>240638.13</v>
      </c>
    </row>
    <row r="124" spans="1:11" s="5" customFormat="1" ht="30" customHeight="1" thickBot="1" x14ac:dyDescent="0.3">
      <c r="A124" s="535" t="s">
        <v>205</v>
      </c>
      <c r="B124" s="536"/>
      <c r="C124" s="97" t="s">
        <v>6</v>
      </c>
      <c r="D124" s="63">
        <v>135</v>
      </c>
      <c r="E124" s="64">
        <f>COUNTIF(E94:E122,"&gt;0")</f>
        <v>25</v>
      </c>
      <c r="F124" s="64">
        <f t="shared" ref="F124:H124" si="16">COUNTIF(F94:F122,"&gt;0")</f>
        <v>26</v>
      </c>
      <c r="G124" s="64">
        <f>COUNTIF(G94:G122,"&gt;0")</f>
        <v>26</v>
      </c>
      <c r="H124" s="64">
        <f t="shared" si="16"/>
        <v>21</v>
      </c>
      <c r="I124" s="64">
        <f>COUNTIF(I94:I122,"&gt;0")</f>
        <v>20</v>
      </c>
      <c r="J124" s="64">
        <f>COUNTIF(J94:J122,"&gt;0")</f>
        <v>21</v>
      </c>
      <c r="K124" s="65">
        <f>SUM(D124:J124)</f>
        <v>274</v>
      </c>
    </row>
    <row r="125" spans="1:11" s="5" customFormat="1" ht="24.95" customHeight="1" thickTop="1" x14ac:dyDescent="0.25">
      <c r="A125" s="537" t="s">
        <v>277</v>
      </c>
      <c r="B125" s="538"/>
      <c r="C125" s="538"/>
      <c r="D125" s="538"/>
      <c r="E125" s="538"/>
      <c r="F125" s="538"/>
      <c r="G125" s="538"/>
      <c r="H125" s="538"/>
      <c r="I125" s="538"/>
      <c r="J125" s="538"/>
      <c r="K125" s="539"/>
    </row>
    <row r="126" spans="1:11" ht="48" customHeight="1" thickBot="1" x14ac:dyDescent="0.25">
      <c r="A126" s="33" t="s">
        <v>101</v>
      </c>
      <c r="B126" s="500" t="s">
        <v>650</v>
      </c>
      <c r="C126" s="501"/>
      <c r="D126" s="99">
        <v>2019</v>
      </c>
      <c r="E126" s="14" t="s">
        <v>498</v>
      </c>
      <c r="F126" s="14" t="s">
        <v>499</v>
      </c>
      <c r="G126" s="14" t="s">
        <v>500</v>
      </c>
      <c r="H126" s="14" t="s">
        <v>501</v>
      </c>
      <c r="I126" s="95" t="s">
        <v>502</v>
      </c>
      <c r="J126" s="194" t="s">
        <v>503</v>
      </c>
      <c r="K126" s="15" t="s">
        <v>4</v>
      </c>
    </row>
    <row r="127" spans="1:11" ht="36.75" customHeight="1" thickTop="1" x14ac:dyDescent="0.2">
      <c r="A127" s="89"/>
      <c r="B127" s="335" t="s">
        <v>123</v>
      </c>
      <c r="C127" s="218" t="s">
        <v>6</v>
      </c>
      <c r="D127" s="174">
        <v>270</v>
      </c>
      <c r="E127" s="66" t="s">
        <v>543</v>
      </c>
      <c r="F127" s="66" t="s">
        <v>543</v>
      </c>
      <c r="G127" s="66" t="s">
        <v>543</v>
      </c>
      <c r="H127" s="285" t="s">
        <v>543</v>
      </c>
      <c r="I127" s="285" t="s">
        <v>543</v>
      </c>
      <c r="J127" s="285" t="s">
        <v>543</v>
      </c>
      <c r="K127" s="67">
        <f>SUM(D127:J127)</f>
        <v>270</v>
      </c>
    </row>
    <row r="128" spans="1:11" ht="36.75" customHeight="1" x14ac:dyDescent="0.2">
      <c r="A128" s="90"/>
      <c r="B128" s="162" t="s">
        <v>72</v>
      </c>
      <c r="C128" s="219" t="s">
        <v>6</v>
      </c>
      <c r="D128" s="175">
        <v>256.8</v>
      </c>
      <c r="E128" s="55" t="s">
        <v>543</v>
      </c>
      <c r="F128" s="55" t="s">
        <v>543</v>
      </c>
      <c r="G128" s="55" t="s">
        <v>543</v>
      </c>
      <c r="H128" s="285" t="s">
        <v>543</v>
      </c>
      <c r="I128" s="285" t="s">
        <v>543</v>
      </c>
      <c r="J128" s="285" t="s">
        <v>543</v>
      </c>
      <c r="K128" s="68">
        <f>SUM(D128:J128)</f>
        <v>256.8</v>
      </c>
    </row>
    <row r="129" spans="1:11" ht="36.75" customHeight="1" x14ac:dyDescent="0.2">
      <c r="A129" s="90"/>
      <c r="B129" s="162" t="s">
        <v>283</v>
      </c>
      <c r="C129" s="219" t="s">
        <v>6</v>
      </c>
      <c r="D129" s="175">
        <v>964.5</v>
      </c>
      <c r="E129" s="55" t="s">
        <v>543</v>
      </c>
      <c r="F129" s="55" t="s">
        <v>543</v>
      </c>
      <c r="G129" s="55" t="s">
        <v>543</v>
      </c>
      <c r="H129" s="285" t="s">
        <v>543</v>
      </c>
      <c r="I129" s="285" t="s">
        <v>543</v>
      </c>
      <c r="J129" s="285" t="s">
        <v>543</v>
      </c>
      <c r="K129" s="68">
        <f t="shared" ref="K129:K192" si="17">SUM(D129:J129)</f>
        <v>964.5</v>
      </c>
    </row>
    <row r="130" spans="1:11" ht="36.75" customHeight="1" x14ac:dyDescent="0.2">
      <c r="A130" s="90"/>
      <c r="B130" s="162" t="s">
        <v>201</v>
      </c>
      <c r="C130" s="219" t="s">
        <v>6</v>
      </c>
      <c r="D130" s="175">
        <v>904.17000000000007</v>
      </c>
      <c r="E130" s="55" t="s">
        <v>543</v>
      </c>
      <c r="F130" s="55" t="s">
        <v>543</v>
      </c>
      <c r="G130" s="55" t="s">
        <v>543</v>
      </c>
      <c r="H130" s="285" t="s">
        <v>543</v>
      </c>
      <c r="I130" s="285" t="s">
        <v>543</v>
      </c>
      <c r="J130" s="285" t="s">
        <v>543</v>
      </c>
      <c r="K130" s="68">
        <f t="shared" si="17"/>
        <v>904.17000000000007</v>
      </c>
    </row>
    <row r="131" spans="1:11" ht="36.75" customHeight="1" x14ac:dyDescent="0.2">
      <c r="A131" s="90"/>
      <c r="B131" s="162" t="s">
        <v>196</v>
      </c>
      <c r="C131" s="219" t="s">
        <v>6</v>
      </c>
      <c r="D131" s="175">
        <v>640</v>
      </c>
      <c r="E131" s="55" t="s">
        <v>543</v>
      </c>
      <c r="F131" s="55" t="s">
        <v>543</v>
      </c>
      <c r="G131" s="55" t="s">
        <v>543</v>
      </c>
      <c r="H131" s="285" t="s">
        <v>543</v>
      </c>
      <c r="I131" s="285" t="s">
        <v>543</v>
      </c>
      <c r="J131" s="285" t="s">
        <v>543</v>
      </c>
      <c r="K131" s="68">
        <f t="shared" si="17"/>
        <v>640</v>
      </c>
    </row>
    <row r="132" spans="1:11" ht="36.75" customHeight="1" x14ac:dyDescent="0.2">
      <c r="A132" s="90"/>
      <c r="B132" s="162" t="s">
        <v>200</v>
      </c>
      <c r="C132" s="219" t="s">
        <v>6</v>
      </c>
      <c r="D132" s="175">
        <v>1718.5</v>
      </c>
      <c r="E132" s="55" t="s">
        <v>543</v>
      </c>
      <c r="F132" s="55" t="s">
        <v>543</v>
      </c>
      <c r="G132" s="55" t="s">
        <v>543</v>
      </c>
      <c r="H132" s="285" t="s">
        <v>543</v>
      </c>
      <c r="I132" s="285" t="s">
        <v>543</v>
      </c>
      <c r="J132" s="285" t="s">
        <v>543</v>
      </c>
      <c r="K132" s="68">
        <f t="shared" si="17"/>
        <v>1718.5</v>
      </c>
    </row>
    <row r="133" spans="1:11" ht="36.75" customHeight="1" x14ac:dyDescent="0.2">
      <c r="A133" s="90"/>
      <c r="B133" s="162" t="s">
        <v>218</v>
      </c>
      <c r="C133" s="219" t="s">
        <v>6</v>
      </c>
      <c r="D133" s="175">
        <v>1616.17</v>
      </c>
      <c r="E133" s="55" t="s">
        <v>543</v>
      </c>
      <c r="F133" s="55" t="s">
        <v>543</v>
      </c>
      <c r="G133" s="55" t="s">
        <v>543</v>
      </c>
      <c r="H133" s="285" t="s">
        <v>543</v>
      </c>
      <c r="I133" s="285" t="s">
        <v>543</v>
      </c>
      <c r="J133" s="285" t="s">
        <v>543</v>
      </c>
      <c r="K133" s="68">
        <f t="shared" si="17"/>
        <v>1616.17</v>
      </c>
    </row>
    <row r="134" spans="1:11" ht="36.75" customHeight="1" x14ac:dyDescent="0.2">
      <c r="A134" s="90"/>
      <c r="B134" s="162" t="s">
        <v>219</v>
      </c>
      <c r="C134" s="219" t="s">
        <v>6</v>
      </c>
      <c r="D134" s="175">
        <v>1178.94</v>
      </c>
      <c r="E134" s="55" t="s">
        <v>543</v>
      </c>
      <c r="F134" s="55" t="s">
        <v>543</v>
      </c>
      <c r="G134" s="55" t="s">
        <v>543</v>
      </c>
      <c r="H134" s="285" t="s">
        <v>543</v>
      </c>
      <c r="I134" s="285" t="s">
        <v>543</v>
      </c>
      <c r="J134" s="285" t="s">
        <v>543</v>
      </c>
      <c r="K134" s="68">
        <f t="shared" si="17"/>
        <v>1178.94</v>
      </c>
    </row>
    <row r="135" spans="1:11" ht="36.75" customHeight="1" x14ac:dyDescent="0.2">
      <c r="A135" s="90"/>
      <c r="B135" s="162" t="s">
        <v>197</v>
      </c>
      <c r="C135" s="219" t="s">
        <v>6</v>
      </c>
      <c r="D135" s="175">
        <v>252</v>
      </c>
      <c r="E135" s="55" t="s">
        <v>543</v>
      </c>
      <c r="F135" s="55" t="s">
        <v>543</v>
      </c>
      <c r="G135" s="55" t="s">
        <v>543</v>
      </c>
      <c r="H135" s="285" t="s">
        <v>543</v>
      </c>
      <c r="I135" s="285" t="s">
        <v>543</v>
      </c>
      <c r="J135" s="285" t="s">
        <v>543</v>
      </c>
      <c r="K135" s="68">
        <f t="shared" si="17"/>
        <v>252</v>
      </c>
    </row>
    <row r="136" spans="1:11" ht="36.75" customHeight="1" x14ac:dyDescent="0.2">
      <c r="A136" s="90"/>
      <c r="B136" s="160" t="s">
        <v>94</v>
      </c>
      <c r="C136" s="219" t="s">
        <v>6</v>
      </c>
      <c r="D136" s="175">
        <v>152</v>
      </c>
      <c r="E136" s="55" t="s">
        <v>543</v>
      </c>
      <c r="F136" s="55" t="s">
        <v>543</v>
      </c>
      <c r="G136" s="55" t="s">
        <v>543</v>
      </c>
      <c r="H136" s="285" t="s">
        <v>543</v>
      </c>
      <c r="I136" s="285" t="s">
        <v>543</v>
      </c>
      <c r="J136" s="285" t="s">
        <v>543</v>
      </c>
      <c r="K136" s="68">
        <f t="shared" si="17"/>
        <v>152</v>
      </c>
    </row>
    <row r="137" spans="1:11" ht="36.75" customHeight="1" x14ac:dyDescent="0.2">
      <c r="A137" s="90"/>
      <c r="B137" s="160" t="s">
        <v>32</v>
      </c>
      <c r="C137" s="219" t="s">
        <v>6</v>
      </c>
      <c r="D137" s="175">
        <v>337</v>
      </c>
      <c r="E137" s="55" t="s">
        <v>543</v>
      </c>
      <c r="F137" s="55" t="s">
        <v>543</v>
      </c>
      <c r="G137" s="55" t="s">
        <v>543</v>
      </c>
      <c r="H137" s="285" t="s">
        <v>543</v>
      </c>
      <c r="I137" s="285" t="s">
        <v>543</v>
      </c>
      <c r="J137" s="285" t="s">
        <v>543</v>
      </c>
      <c r="K137" s="68">
        <f t="shared" si="17"/>
        <v>337</v>
      </c>
    </row>
    <row r="138" spans="1:11" ht="36.75" customHeight="1" x14ac:dyDescent="0.2">
      <c r="A138" s="90"/>
      <c r="B138" s="160" t="s">
        <v>58</v>
      </c>
      <c r="C138" s="219" t="s">
        <v>6</v>
      </c>
      <c r="D138" s="175">
        <v>152</v>
      </c>
      <c r="E138" s="55" t="s">
        <v>543</v>
      </c>
      <c r="F138" s="55" t="s">
        <v>543</v>
      </c>
      <c r="G138" s="55" t="s">
        <v>543</v>
      </c>
      <c r="H138" s="285" t="s">
        <v>543</v>
      </c>
      <c r="I138" s="285" t="s">
        <v>543</v>
      </c>
      <c r="J138" s="285" t="s">
        <v>543</v>
      </c>
      <c r="K138" s="68">
        <f t="shared" si="17"/>
        <v>152</v>
      </c>
    </row>
    <row r="139" spans="1:11" ht="36.75" customHeight="1" x14ac:dyDescent="0.2">
      <c r="A139" s="90"/>
      <c r="B139" s="162" t="s">
        <v>40</v>
      </c>
      <c r="C139" s="219" t="s">
        <v>6</v>
      </c>
      <c r="D139" s="175">
        <v>270</v>
      </c>
      <c r="E139" s="55" t="s">
        <v>543</v>
      </c>
      <c r="F139" s="55" t="s">
        <v>543</v>
      </c>
      <c r="G139" s="55" t="s">
        <v>543</v>
      </c>
      <c r="H139" s="285" t="s">
        <v>543</v>
      </c>
      <c r="I139" s="285" t="s">
        <v>543</v>
      </c>
      <c r="J139" s="285" t="s">
        <v>543</v>
      </c>
      <c r="K139" s="68">
        <f t="shared" si="17"/>
        <v>270</v>
      </c>
    </row>
    <row r="140" spans="1:11" ht="36.75" customHeight="1" x14ac:dyDescent="0.2">
      <c r="A140" s="90"/>
      <c r="B140" s="162" t="s">
        <v>125</v>
      </c>
      <c r="C140" s="219" t="s">
        <v>6</v>
      </c>
      <c r="D140" s="175">
        <v>152</v>
      </c>
      <c r="E140" s="55" t="s">
        <v>543</v>
      </c>
      <c r="F140" s="55" t="s">
        <v>543</v>
      </c>
      <c r="G140" s="55" t="s">
        <v>543</v>
      </c>
      <c r="H140" s="285" t="s">
        <v>543</v>
      </c>
      <c r="I140" s="285" t="s">
        <v>543</v>
      </c>
      <c r="J140" s="285" t="s">
        <v>543</v>
      </c>
      <c r="K140" s="68">
        <f t="shared" si="17"/>
        <v>152</v>
      </c>
    </row>
    <row r="141" spans="1:11" ht="36.75" customHeight="1" x14ac:dyDescent="0.2">
      <c r="A141" s="90"/>
      <c r="B141" s="160" t="s">
        <v>67</v>
      </c>
      <c r="C141" s="219" t="s">
        <v>6</v>
      </c>
      <c r="D141" s="175">
        <v>252</v>
      </c>
      <c r="E141" s="55" t="s">
        <v>543</v>
      </c>
      <c r="F141" s="55" t="s">
        <v>543</v>
      </c>
      <c r="G141" s="55" t="s">
        <v>543</v>
      </c>
      <c r="H141" s="285" t="s">
        <v>543</v>
      </c>
      <c r="I141" s="285" t="s">
        <v>543</v>
      </c>
      <c r="J141" s="285" t="s">
        <v>543</v>
      </c>
      <c r="K141" s="68">
        <f t="shared" si="17"/>
        <v>252</v>
      </c>
    </row>
    <row r="142" spans="1:11" ht="36.75" customHeight="1" x14ac:dyDescent="0.2">
      <c r="A142" s="90"/>
      <c r="B142" s="160" t="s">
        <v>284</v>
      </c>
      <c r="C142" s="219" t="s">
        <v>6</v>
      </c>
      <c r="D142" s="175">
        <v>152</v>
      </c>
      <c r="E142" s="55" t="s">
        <v>543</v>
      </c>
      <c r="F142" s="55" t="s">
        <v>543</v>
      </c>
      <c r="G142" s="55" t="s">
        <v>543</v>
      </c>
      <c r="H142" s="285" t="s">
        <v>543</v>
      </c>
      <c r="I142" s="285" t="s">
        <v>543</v>
      </c>
      <c r="J142" s="285" t="s">
        <v>543</v>
      </c>
      <c r="K142" s="68">
        <f t="shared" si="17"/>
        <v>152</v>
      </c>
    </row>
    <row r="143" spans="1:11" ht="36.75" customHeight="1" x14ac:dyDescent="0.2">
      <c r="A143" s="90"/>
      <c r="B143" s="160" t="s">
        <v>245</v>
      </c>
      <c r="C143" s="219" t="s">
        <v>6</v>
      </c>
      <c r="D143" s="175">
        <v>152</v>
      </c>
      <c r="E143" s="55" t="s">
        <v>543</v>
      </c>
      <c r="F143" s="55" t="s">
        <v>543</v>
      </c>
      <c r="G143" s="55" t="s">
        <v>543</v>
      </c>
      <c r="H143" s="285" t="s">
        <v>543</v>
      </c>
      <c r="I143" s="285" t="s">
        <v>543</v>
      </c>
      <c r="J143" s="285" t="s">
        <v>543</v>
      </c>
      <c r="K143" s="68">
        <f t="shared" si="17"/>
        <v>152</v>
      </c>
    </row>
    <row r="144" spans="1:11" ht="36.75" customHeight="1" x14ac:dyDescent="0.2">
      <c r="A144" s="90"/>
      <c r="B144" s="162" t="s">
        <v>234</v>
      </c>
      <c r="C144" s="219" t="s">
        <v>6</v>
      </c>
      <c r="D144" s="175">
        <v>270</v>
      </c>
      <c r="E144" s="55" t="s">
        <v>543</v>
      </c>
      <c r="F144" s="55" t="s">
        <v>543</v>
      </c>
      <c r="G144" s="55" t="s">
        <v>543</v>
      </c>
      <c r="H144" s="285" t="s">
        <v>543</v>
      </c>
      <c r="I144" s="285" t="s">
        <v>543</v>
      </c>
      <c r="J144" s="285" t="s">
        <v>543</v>
      </c>
      <c r="K144" s="68">
        <f t="shared" si="17"/>
        <v>270</v>
      </c>
    </row>
    <row r="145" spans="1:11" ht="36.75" customHeight="1" x14ac:dyDescent="0.2">
      <c r="A145" s="90"/>
      <c r="B145" s="160" t="s">
        <v>363</v>
      </c>
      <c r="C145" s="219" t="s">
        <v>6</v>
      </c>
      <c r="D145" s="175">
        <v>270</v>
      </c>
      <c r="E145" s="55" t="s">
        <v>543</v>
      </c>
      <c r="F145" s="55" t="s">
        <v>543</v>
      </c>
      <c r="G145" s="55" t="s">
        <v>543</v>
      </c>
      <c r="H145" s="285" t="s">
        <v>543</v>
      </c>
      <c r="I145" s="285" t="s">
        <v>543</v>
      </c>
      <c r="J145" s="285" t="s">
        <v>543</v>
      </c>
      <c r="K145" s="68">
        <f t="shared" si="17"/>
        <v>270</v>
      </c>
    </row>
    <row r="146" spans="1:11" ht="36.75" customHeight="1" x14ac:dyDescent="0.2">
      <c r="A146" s="90"/>
      <c r="B146" s="162" t="s">
        <v>13</v>
      </c>
      <c r="C146" s="219" t="s">
        <v>6</v>
      </c>
      <c r="D146" s="175">
        <v>270</v>
      </c>
      <c r="E146" s="55" t="s">
        <v>543</v>
      </c>
      <c r="F146" s="55" t="s">
        <v>543</v>
      </c>
      <c r="G146" s="55" t="s">
        <v>543</v>
      </c>
      <c r="H146" s="285" t="s">
        <v>543</v>
      </c>
      <c r="I146" s="285" t="s">
        <v>543</v>
      </c>
      <c r="J146" s="285" t="s">
        <v>543</v>
      </c>
      <c r="K146" s="68">
        <f t="shared" si="17"/>
        <v>270</v>
      </c>
    </row>
    <row r="147" spans="1:11" ht="36.75" customHeight="1" x14ac:dyDescent="0.2">
      <c r="A147" s="90"/>
      <c r="B147" s="162" t="s">
        <v>39</v>
      </c>
      <c r="C147" s="219" t="s">
        <v>6</v>
      </c>
      <c r="D147" s="175">
        <v>270</v>
      </c>
      <c r="E147" s="55" t="s">
        <v>543</v>
      </c>
      <c r="F147" s="55" t="s">
        <v>543</v>
      </c>
      <c r="G147" s="55" t="s">
        <v>543</v>
      </c>
      <c r="H147" s="285" t="s">
        <v>543</v>
      </c>
      <c r="I147" s="285" t="s">
        <v>543</v>
      </c>
      <c r="J147" s="285" t="s">
        <v>543</v>
      </c>
      <c r="K147" s="68">
        <f t="shared" si="17"/>
        <v>270</v>
      </c>
    </row>
    <row r="148" spans="1:11" ht="36.75" customHeight="1" x14ac:dyDescent="0.2">
      <c r="A148" s="90"/>
      <c r="B148" s="162" t="s">
        <v>124</v>
      </c>
      <c r="C148" s="219" t="s">
        <v>6</v>
      </c>
      <c r="D148" s="175">
        <v>1563.74</v>
      </c>
      <c r="E148" s="55" t="s">
        <v>543</v>
      </c>
      <c r="F148" s="55" t="s">
        <v>543</v>
      </c>
      <c r="G148" s="55" t="s">
        <v>543</v>
      </c>
      <c r="H148" s="285" t="s">
        <v>543</v>
      </c>
      <c r="I148" s="285" t="s">
        <v>543</v>
      </c>
      <c r="J148" s="285" t="s">
        <v>543</v>
      </c>
      <c r="K148" s="68">
        <f t="shared" si="17"/>
        <v>1563.74</v>
      </c>
    </row>
    <row r="149" spans="1:11" ht="36.75" customHeight="1" x14ac:dyDescent="0.2">
      <c r="A149" s="90"/>
      <c r="B149" s="162" t="s">
        <v>206</v>
      </c>
      <c r="C149" s="219" t="s">
        <v>6</v>
      </c>
      <c r="D149" s="175">
        <v>270</v>
      </c>
      <c r="E149" s="55" t="s">
        <v>543</v>
      </c>
      <c r="F149" s="55" t="s">
        <v>543</v>
      </c>
      <c r="G149" s="55" t="s">
        <v>543</v>
      </c>
      <c r="H149" s="285" t="s">
        <v>543</v>
      </c>
      <c r="I149" s="285" t="s">
        <v>543</v>
      </c>
      <c r="J149" s="285" t="s">
        <v>543</v>
      </c>
      <c r="K149" s="68">
        <f t="shared" si="17"/>
        <v>270</v>
      </c>
    </row>
    <row r="150" spans="1:11" ht="36.75" customHeight="1" x14ac:dyDescent="0.2">
      <c r="A150" s="90"/>
      <c r="B150" s="162" t="s">
        <v>195</v>
      </c>
      <c r="C150" s="219" t="s">
        <v>6</v>
      </c>
      <c r="D150" s="175">
        <v>152</v>
      </c>
      <c r="E150" s="55" t="s">
        <v>543</v>
      </c>
      <c r="F150" s="55" t="s">
        <v>543</v>
      </c>
      <c r="G150" s="55" t="s">
        <v>543</v>
      </c>
      <c r="H150" s="285" t="s">
        <v>543</v>
      </c>
      <c r="I150" s="285" t="s">
        <v>543</v>
      </c>
      <c r="J150" s="285" t="s">
        <v>543</v>
      </c>
      <c r="K150" s="68">
        <f t="shared" si="17"/>
        <v>152</v>
      </c>
    </row>
    <row r="151" spans="1:11" ht="36.75" customHeight="1" x14ac:dyDescent="0.2">
      <c r="A151" s="90"/>
      <c r="B151" s="162" t="s">
        <v>41</v>
      </c>
      <c r="C151" s="219" t="s">
        <v>6</v>
      </c>
      <c r="D151" s="175">
        <v>270</v>
      </c>
      <c r="E151" s="55" t="s">
        <v>543</v>
      </c>
      <c r="F151" s="55" t="s">
        <v>543</v>
      </c>
      <c r="G151" s="55" t="s">
        <v>543</v>
      </c>
      <c r="H151" s="285" t="s">
        <v>543</v>
      </c>
      <c r="I151" s="285" t="s">
        <v>543</v>
      </c>
      <c r="J151" s="285" t="s">
        <v>543</v>
      </c>
      <c r="K151" s="68">
        <f t="shared" si="17"/>
        <v>270</v>
      </c>
    </row>
    <row r="152" spans="1:11" ht="36.75" customHeight="1" x14ac:dyDescent="0.2">
      <c r="A152" s="90"/>
      <c r="B152" s="162" t="s">
        <v>73</v>
      </c>
      <c r="C152" s="219" t="s">
        <v>6</v>
      </c>
      <c r="D152" s="175">
        <v>2628.3400000000006</v>
      </c>
      <c r="E152" s="55" t="s">
        <v>543</v>
      </c>
      <c r="F152" s="55" t="s">
        <v>543</v>
      </c>
      <c r="G152" s="55" t="s">
        <v>543</v>
      </c>
      <c r="H152" s="285" t="s">
        <v>543</v>
      </c>
      <c r="I152" s="285" t="s">
        <v>543</v>
      </c>
      <c r="J152" s="285" t="s">
        <v>543</v>
      </c>
      <c r="K152" s="68">
        <f t="shared" si="17"/>
        <v>2628.3400000000006</v>
      </c>
    </row>
    <row r="153" spans="1:11" ht="47.25" customHeight="1" x14ac:dyDescent="0.2">
      <c r="A153" s="90"/>
      <c r="B153" s="160" t="s">
        <v>481</v>
      </c>
      <c r="C153" s="219" t="s">
        <v>6</v>
      </c>
      <c r="D153" s="175">
        <v>640</v>
      </c>
      <c r="E153" s="55" t="s">
        <v>543</v>
      </c>
      <c r="F153" s="55" t="s">
        <v>543</v>
      </c>
      <c r="G153" s="55" t="s">
        <v>543</v>
      </c>
      <c r="H153" s="285" t="s">
        <v>543</v>
      </c>
      <c r="I153" s="285" t="s">
        <v>543</v>
      </c>
      <c r="J153" s="285" t="s">
        <v>543</v>
      </c>
      <c r="K153" s="68">
        <f t="shared" si="17"/>
        <v>640</v>
      </c>
    </row>
    <row r="154" spans="1:11" ht="36.75" customHeight="1" x14ac:dyDescent="0.2">
      <c r="A154" s="90"/>
      <c r="B154" s="162" t="s">
        <v>59</v>
      </c>
      <c r="C154" s="219" t="s">
        <v>6</v>
      </c>
      <c r="D154" s="175">
        <v>640</v>
      </c>
      <c r="E154" s="55" t="s">
        <v>543</v>
      </c>
      <c r="F154" s="55" t="s">
        <v>543</v>
      </c>
      <c r="G154" s="55" t="s">
        <v>543</v>
      </c>
      <c r="H154" s="285" t="s">
        <v>543</v>
      </c>
      <c r="I154" s="285" t="s">
        <v>543</v>
      </c>
      <c r="J154" s="285" t="s">
        <v>543</v>
      </c>
      <c r="K154" s="68">
        <f t="shared" si="17"/>
        <v>640</v>
      </c>
    </row>
    <row r="155" spans="1:11" ht="36.75" customHeight="1" x14ac:dyDescent="0.2">
      <c r="A155" s="90"/>
      <c r="B155" s="162" t="s">
        <v>74</v>
      </c>
      <c r="C155" s="219" t="s">
        <v>6</v>
      </c>
      <c r="D155" s="175">
        <v>2607.04</v>
      </c>
      <c r="E155" s="55" t="s">
        <v>543</v>
      </c>
      <c r="F155" s="55" t="s">
        <v>543</v>
      </c>
      <c r="G155" s="55" t="s">
        <v>543</v>
      </c>
      <c r="H155" s="285" t="s">
        <v>543</v>
      </c>
      <c r="I155" s="285" t="s">
        <v>543</v>
      </c>
      <c r="J155" s="285" t="s">
        <v>543</v>
      </c>
      <c r="K155" s="68">
        <f t="shared" si="17"/>
        <v>2607.04</v>
      </c>
    </row>
    <row r="156" spans="1:11" ht="36.75" customHeight="1" x14ac:dyDescent="0.2">
      <c r="A156" s="90"/>
      <c r="B156" s="162" t="s">
        <v>203</v>
      </c>
      <c r="C156" s="219" t="s">
        <v>6</v>
      </c>
      <c r="D156" s="175">
        <v>1517.0900000000001</v>
      </c>
      <c r="E156" s="55" t="s">
        <v>543</v>
      </c>
      <c r="F156" s="55" t="s">
        <v>543</v>
      </c>
      <c r="G156" s="55" t="s">
        <v>543</v>
      </c>
      <c r="H156" s="285" t="s">
        <v>543</v>
      </c>
      <c r="I156" s="285" t="s">
        <v>543</v>
      </c>
      <c r="J156" s="285" t="s">
        <v>543</v>
      </c>
      <c r="K156" s="68">
        <f t="shared" si="17"/>
        <v>1517.0900000000001</v>
      </c>
    </row>
    <row r="157" spans="1:11" ht="36.75" customHeight="1" x14ac:dyDescent="0.2">
      <c r="A157" s="90"/>
      <c r="B157" s="162" t="s">
        <v>207</v>
      </c>
      <c r="C157" s="219" t="s">
        <v>6</v>
      </c>
      <c r="D157" s="175">
        <v>270</v>
      </c>
      <c r="E157" s="55" t="s">
        <v>543</v>
      </c>
      <c r="F157" s="55" t="s">
        <v>543</v>
      </c>
      <c r="G157" s="55" t="s">
        <v>543</v>
      </c>
      <c r="H157" s="285" t="s">
        <v>543</v>
      </c>
      <c r="I157" s="285" t="s">
        <v>543</v>
      </c>
      <c r="J157" s="285" t="s">
        <v>543</v>
      </c>
      <c r="K157" s="68">
        <f t="shared" si="17"/>
        <v>270</v>
      </c>
    </row>
    <row r="158" spans="1:11" ht="36.75" customHeight="1" x14ac:dyDescent="0.2">
      <c r="A158" s="90"/>
      <c r="B158" s="160" t="s">
        <v>466</v>
      </c>
      <c r="C158" s="219" t="s">
        <v>6</v>
      </c>
      <c r="D158" s="175">
        <v>152</v>
      </c>
      <c r="E158" s="55" t="s">
        <v>543</v>
      </c>
      <c r="F158" s="55" t="s">
        <v>543</v>
      </c>
      <c r="G158" s="55" t="s">
        <v>543</v>
      </c>
      <c r="H158" s="285" t="s">
        <v>543</v>
      </c>
      <c r="I158" s="285" t="s">
        <v>543</v>
      </c>
      <c r="J158" s="285" t="s">
        <v>543</v>
      </c>
      <c r="K158" s="68">
        <f t="shared" si="17"/>
        <v>152</v>
      </c>
    </row>
    <row r="159" spans="1:11" ht="36.75" customHeight="1" x14ac:dyDescent="0.2">
      <c r="A159" s="90"/>
      <c r="B159" s="162" t="s">
        <v>15</v>
      </c>
      <c r="C159" s="219" t="s">
        <v>6</v>
      </c>
      <c r="D159" s="175">
        <v>252</v>
      </c>
      <c r="E159" s="55" t="s">
        <v>543</v>
      </c>
      <c r="F159" s="55" t="s">
        <v>543</v>
      </c>
      <c r="G159" s="55" t="s">
        <v>543</v>
      </c>
      <c r="H159" s="285" t="s">
        <v>543</v>
      </c>
      <c r="I159" s="285" t="s">
        <v>543</v>
      </c>
      <c r="J159" s="285" t="s">
        <v>543</v>
      </c>
      <c r="K159" s="68">
        <f t="shared" si="17"/>
        <v>252</v>
      </c>
    </row>
    <row r="160" spans="1:11" ht="36.75" customHeight="1" x14ac:dyDescent="0.2">
      <c r="A160" s="90"/>
      <c r="B160" s="162" t="s">
        <v>71</v>
      </c>
      <c r="C160" s="219" t="s">
        <v>6</v>
      </c>
      <c r="D160" s="175">
        <v>168.4</v>
      </c>
      <c r="E160" s="55" t="s">
        <v>543</v>
      </c>
      <c r="F160" s="55" t="s">
        <v>543</v>
      </c>
      <c r="G160" s="55" t="s">
        <v>543</v>
      </c>
      <c r="H160" s="285" t="s">
        <v>543</v>
      </c>
      <c r="I160" s="285" t="s">
        <v>543</v>
      </c>
      <c r="J160" s="285" t="s">
        <v>543</v>
      </c>
      <c r="K160" s="68">
        <f t="shared" si="17"/>
        <v>168.4</v>
      </c>
    </row>
    <row r="161" spans="1:11" ht="36.75" customHeight="1" x14ac:dyDescent="0.2">
      <c r="A161" s="90"/>
      <c r="B161" s="162" t="s">
        <v>60</v>
      </c>
      <c r="C161" s="219" t="s">
        <v>6</v>
      </c>
      <c r="D161" s="175">
        <v>270</v>
      </c>
      <c r="E161" s="55" t="s">
        <v>543</v>
      </c>
      <c r="F161" s="55" t="s">
        <v>543</v>
      </c>
      <c r="G161" s="55" t="s">
        <v>543</v>
      </c>
      <c r="H161" s="285" t="s">
        <v>543</v>
      </c>
      <c r="I161" s="285" t="s">
        <v>543</v>
      </c>
      <c r="J161" s="285" t="s">
        <v>543</v>
      </c>
      <c r="K161" s="68">
        <f t="shared" si="17"/>
        <v>270</v>
      </c>
    </row>
    <row r="162" spans="1:11" ht="36.75" customHeight="1" x14ac:dyDescent="0.2">
      <c r="A162" s="90"/>
      <c r="B162" s="162" t="s">
        <v>216</v>
      </c>
      <c r="C162" s="219" t="s">
        <v>6</v>
      </c>
      <c r="D162" s="175">
        <v>270</v>
      </c>
      <c r="E162" s="55" t="s">
        <v>543</v>
      </c>
      <c r="F162" s="55" t="s">
        <v>543</v>
      </c>
      <c r="G162" s="55" t="s">
        <v>543</v>
      </c>
      <c r="H162" s="285" t="s">
        <v>543</v>
      </c>
      <c r="I162" s="285" t="s">
        <v>543</v>
      </c>
      <c r="J162" s="285" t="s">
        <v>543</v>
      </c>
      <c r="K162" s="68">
        <f t="shared" si="17"/>
        <v>270</v>
      </c>
    </row>
    <row r="163" spans="1:11" ht="36.75" customHeight="1" x14ac:dyDescent="0.2">
      <c r="A163" s="90"/>
      <c r="B163" s="162" t="s">
        <v>69</v>
      </c>
      <c r="C163" s="219" t="s">
        <v>6</v>
      </c>
      <c r="D163" s="175">
        <v>288</v>
      </c>
      <c r="E163" s="55" t="s">
        <v>543</v>
      </c>
      <c r="F163" s="55" t="s">
        <v>543</v>
      </c>
      <c r="G163" s="55" t="s">
        <v>543</v>
      </c>
      <c r="H163" s="285" t="s">
        <v>543</v>
      </c>
      <c r="I163" s="285" t="s">
        <v>543</v>
      </c>
      <c r="J163" s="285" t="s">
        <v>543</v>
      </c>
      <c r="K163" s="68">
        <f t="shared" si="17"/>
        <v>288</v>
      </c>
    </row>
    <row r="164" spans="1:11" ht="36.75" customHeight="1" x14ac:dyDescent="0.2">
      <c r="A164" s="90"/>
      <c r="B164" s="162" t="s">
        <v>285</v>
      </c>
      <c r="C164" s="219" t="s">
        <v>6</v>
      </c>
      <c r="D164" s="175">
        <v>898.42</v>
      </c>
      <c r="E164" s="55" t="s">
        <v>543</v>
      </c>
      <c r="F164" s="55" t="s">
        <v>543</v>
      </c>
      <c r="G164" s="55" t="s">
        <v>543</v>
      </c>
      <c r="H164" s="285" t="s">
        <v>543</v>
      </c>
      <c r="I164" s="285" t="s">
        <v>543</v>
      </c>
      <c r="J164" s="285" t="s">
        <v>543</v>
      </c>
      <c r="K164" s="68">
        <f t="shared" si="17"/>
        <v>898.42</v>
      </c>
    </row>
    <row r="165" spans="1:11" ht="36.75" customHeight="1" x14ac:dyDescent="0.2">
      <c r="A165" s="90"/>
      <c r="B165" s="162" t="s">
        <v>99</v>
      </c>
      <c r="C165" s="219" t="s">
        <v>6</v>
      </c>
      <c r="D165" s="175">
        <v>152</v>
      </c>
      <c r="E165" s="285" t="s">
        <v>543</v>
      </c>
      <c r="F165" s="285" t="s">
        <v>543</v>
      </c>
      <c r="G165" s="285" t="s">
        <v>543</v>
      </c>
      <c r="H165" s="285" t="s">
        <v>543</v>
      </c>
      <c r="I165" s="285" t="s">
        <v>543</v>
      </c>
      <c r="J165" s="285" t="s">
        <v>543</v>
      </c>
      <c r="K165" s="263">
        <f t="shared" si="17"/>
        <v>152</v>
      </c>
    </row>
    <row r="166" spans="1:11" ht="36.75" customHeight="1" x14ac:dyDescent="0.2">
      <c r="A166" s="90"/>
      <c r="B166" s="160" t="s">
        <v>465</v>
      </c>
      <c r="C166" s="219" t="s">
        <v>6</v>
      </c>
      <c r="D166" s="175">
        <v>152</v>
      </c>
      <c r="E166" s="55" t="s">
        <v>543</v>
      </c>
      <c r="F166" s="55" t="s">
        <v>543</v>
      </c>
      <c r="G166" s="55" t="s">
        <v>543</v>
      </c>
      <c r="H166" s="285" t="s">
        <v>543</v>
      </c>
      <c r="I166" s="285" t="s">
        <v>543</v>
      </c>
      <c r="J166" s="285" t="s">
        <v>543</v>
      </c>
      <c r="K166" s="68">
        <f t="shared" si="17"/>
        <v>152</v>
      </c>
    </row>
    <row r="167" spans="1:11" ht="36.75" customHeight="1" x14ac:dyDescent="0.2">
      <c r="A167" s="90"/>
      <c r="B167" s="160" t="s">
        <v>61</v>
      </c>
      <c r="C167" s="219" t="s">
        <v>6</v>
      </c>
      <c r="D167" s="175">
        <v>288</v>
      </c>
      <c r="E167" s="55" t="s">
        <v>543</v>
      </c>
      <c r="F167" s="55" t="s">
        <v>543</v>
      </c>
      <c r="G167" s="55" t="s">
        <v>543</v>
      </c>
      <c r="H167" s="285" t="s">
        <v>543</v>
      </c>
      <c r="I167" s="285" t="s">
        <v>543</v>
      </c>
      <c r="J167" s="285" t="s">
        <v>543</v>
      </c>
      <c r="K167" s="68">
        <f t="shared" si="17"/>
        <v>288</v>
      </c>
    </row>
    <row r="168" spans="1:11" ht="36.75" customHeight="1" x14ac:dyDescent="0.2">
      <c r="A168" s="90"/>
      <c r="B168" s="162" t="s">
        <v>286</v>
      </c>
      <c r="C168" s="219" t="s">
        <v>6</v>
      </c>
      <c r="D168" s="175">
        <v>873.09</v>
      </c>
      <c r="E168" s="55" t="s">
        <v>543</v>
      </c>
      <c r="F168" s="55" t="s">
        <v>543</v>
      </c>
      <c r="G168" s="55" t="s">
        <v>543</v>
      </c>
      <c r="H168" s="285" t="s">
        <v>543</v>
      </c>
      <c r="I168" s="285" t="s">
        <v>543</v>
      </c>
      <c r="J168" s="285" t="s">
        <v>543</v>
      </c>
      <c r="K168" s="68">
        <f t="shared" si="17"/>
        <v>873.09</v>
      </c>
    </row>
    <row r="169" spans="1:11" ht="36.75" customHeight="1" x14ac:dyDescent="0.2">
      <c r="A169" s="90"/>
      <c r="B169" s="162" t="s">
        <v>220</v>
      </c>
      <c r="C169" s="219" t="s">
        <v>6</v>
      </c>
      <c r="D169" s="175">
        <v>902.94</v>
      </c>
      <c r="E169" s="55" t="s">
        <v>543</v>
      </c>
      <c r="F169" s="55" t="s">
        <v>543</v>
      </c>
      <c r="G169" s="55" t="s">
        <v>543</v>
      </c>
      <c r="H169" s="285" t="s">
        <v>543</v>
      </c>
      <c r="I169" s="285" t="s">
        <v>543</v>
      </c>
      <c r="J169" s="285" t="s">
        <v>543</v>
      </c>
      <c r="K169" s="68">
        <f t="shared" si="17"/>
        <v>902.94</v>
      </c>
    </row>
    <row r="170" spans="1:11" ht="36.75" customHeight="1" x14ac:dyDescent="0.2">
      <c r="A170" s="90"/>
      <c r="B170" s="162" t="s">
        <v>199</v>
      </c>
      <c r="C170" s="219" t="s">
        <v>6</v>
      </c>
      <c r="D170" s="175">
        <v>152</v>
      </c>
      <c r="E170" s="55" t="s">
        <v>543</v>
      </c>
      <c r="F170" s="55" t="s">
        <v>543</v>
      </c>
      <c r="G170" s="55" t="s">
        <v>543</v>
      </c>
      <c r="H170" s="285" t="s">
        <v>543</v>
      </c>
      <c r="I170" s="285" t="s">
        <v>543</v>
      </c>
      <c r="J170" s="285" t="s">
        <v>543</v>
      </c>
      <c r="K170" s="68">
        <f t="shared" si="17"/>
        <v>152</v>
      </c>
    </row>
    <row r="171" spans="1:11" ht="36.75" customHeight="1" x14ac:dyDescent="0.2">
      <c r="A171" s="90"/>
      <c r="B171" s="162" t="s">
        <v>62</v>
      </c>
      <c r="C171" s="219" t="s">
        <v>6</v>
      </c>
      <c r="D171" s="175">
        <v>252</v>
      </c>
      <c r="E171" s="55" t="s">
        <v>543</v>
      </c>
      <c r="F171" s="55" t="s">
        <v>543</v>
      </c>
      <c r="G171" s="55" t="s">
        <v>543</v>
      </c>
      <c r="H171" s="285" t="s">
        <v>543</v>
      </c>
      <c r="I171" s="285" t="s">
        <v>543</v>
      </c>
      <c r="J171" s="285" t="s">
        <v>543</v>
      </c>
      <c r="K171" s="68">
        <f t="shared" si="17"/>
        <v>252</v>
      </c>
    </row>
    <row r="172" spans="1:11" ht="36.75" customHeight="1" x14ac:dyDescent="0.2">
      <c r="A172" s="90"/>
      <c r="B172" s="162" t="s">
        <v>63</v>
      </c>
      <c r="C172" s="219" t="s">
        <v>6</v>
      </c>
      <c r="D172" s="175">
        <v>270</v>
      </c>
      <c r="E172" s="55" t="s">
        <v>543</v>
      </c>
      <c r="F172" s="55" t="s">
        <v>543</v>
      </c>
      <c r="G172" s="55" t="s">
        <v>543</v>
      </c>
      <c r="H172" s="285" t="s">
        <v>543</v>
      </c>
      <c r="I172" s="285" t="s">
        <v>543</v>
      </c>
      <c r="J172" s="285" t="s">
        <v>543</v>
      </c>
      <c r="K172" s="68">
        <f t="shared" si="17"/>
        <v>270</v>
      </c>
    </row>
    <row r="173" spans="1:11" ht="36.75" customHeight="1" x14ac:dyDescent="0.2">
      <c r="A173" s="90"/>
      <c r="B173" s="162" t="s">
        <v>198</v>
      </c>
      <c r="C173" s="219" t="s">
        <v>6</v>
      </c>
      <c r="D173" s="175">
        <v>640</v>
      </c>
      <c r="E173" s="55" t="s">
        <v>543</v>
      </c>
      <c r="F173" s="55" t="s">
        <v>543</v>
      </c>
      <c r="G173" s="55" t="s">
        <v>543</v>
      </c>
      <c r="H173" s="285" t="s">
        <v>543</v>
      </c>
      <c r="I173" s="285" t="s">
        <v>543</v>
      </c>
      <c r="J173" s="285" t="s">
        <v>543</v>
      </c>
      <c r="K173" s="68">
        <f t="shared" si="17"/>
        <v>640</v>
      </c>
    </row>
    <row r="174" spans="1:11" ht="36.75" customHeight="1" x14ac:dyDescent="0.2">
      <c r="A174" s="90"/>
      <c r="B174" s="160" t="s">
        <v>354</v>
      </c>
      <c r="C174" s="219" t="s">
        <v>6</v>
      </c>
      <c r="D174" s="175">
        <v>360</v>
      </c>
      <c r="E174" s="55" t="s">
        <v>543</v>
      </c>
      <c r="F174" s="55" t="s">
        <v>543</v>
      </c>
      <c r="G174" s="55" t="s">
        <v>543</v>
      </c>
      <c r="H174" s="285" t="s">
        <v>543</v>
      </c>
      <c r="I174" s="285" t="s">
        <v>543</v>
      </c>
      <c r="J174" s="285" t="s">
        <v>543</v>
      </c>
      <c r="K174" s="68">
        <f t="shared" si="17"/>
        <v>360</v>
      </c>
    </row>
    <row r="175" spans="1:11" ht="36.75" customHeight="1" x14ac:dyDescent="0.2">
      <c r="A175" s="90"/>
      <c r="B175" s="162" t="s">
        <v>75</v>
      </c>
      <c r="C175" s="219" t="s">
        <v>6</v>
      </c>
      <c r="D175" s="175">
        <v>2535.3000000000002</v>
      </c>
      <c r="E175" s="55" t="s">
        <v>543</v>
      </c>
      <c r="F175" s="55" t="s">
        <v>543</v>
      </c>
      <c r="G175" s="55" t="s">
        <v>543</v>
      </c>
      <c r="H175" s="285" t="s">
        <v>543</v>
      </c>
      <c r="I175" s="285" t="s">
        <v>543</v>
      </c>
      <c r="J175" s="285" t="s">
        <v>543</v>
      </c>
      <c r="K175" s="68">
        <f t="shared" si="17"/>
        <v>2535.3000000000002</v>
      </c>
    </row>
    <row r="176" spans="1:11" ht="36.75" customHeight="1" x14ac:dyDescent="0.2">
      <c r="A176" s="90"/>
      <c r="B176" s="160" t="s">
        <v>217</v>
      </c>
      <c r="C176" s="219" t="s">
        <v>6</v>
      </c>
      <c r="D176" s="175">
        <v>270</v>
      </c>
      <c r="E176" s="55" t="s">
        <v>543</v>
      </c>
      <c r="F176" s="55" t="s">
        <v>543</v>
      </c>
      <c r="G176" s="55" t="s">
        <v>543</v>
      </c>
      <c r="H176" s="285" t="s">
        <v>543</v>
      </c>
      <c r="I176" s="285" t="s">
        <v>543</v>
      </c>
      <c r="J176" s="285" t="s">
        <v>543</v>
      </c>
      <c r="K176" s="68">
        <f t="shared" si="17"/>
        <v>270</v>
      </c>
    </row>
    <row r="177" spans="1:11" ht="36.75" customHeight="1" x14ac:dyDescent="0.2">
      <c r="A177" s="90"/>
      <c r="B177" s="162" t="s">
        <v>132</v>
      </c>
      <c r="C177" s="219" t="s">
        <v>6</v>
      </c>
      <c r="D177" s="175">
        <v>252</v>
      </c>
      <c r="E177" s="55" t="s">
        <v>543</v>
      </c>
      <c r="F177" s="55" t="s">
        <v>543</v>
      </c>
      <c r="G177" s="55" t="s">
        <v>543</v>
      </c>
      <c r="H177" s="285" t="s">
        <v>543</v>
      </c>
      <c r="I177" s="285" t="s">
        <v>543</v>
      </c>
      <c r="J177" s="285" t="s">
        <v>543</v>
      </c>
      <c r="K177" s="68">
        <f t="shared" si="17"/>
        <v>252</v>
      </c>
    </row>
    <row r="178" spans="1:11" ht="36.75" customHeight="1" x14ac:dyDescent="0.2">
      <c r="A178" s="90"/>
      <c r="B178" s="160" t="s">
        <v>274</v>
      </c>
      <c r="C178" s="219" t="s">
        <v>6</v>
      </c>
      <c r="D178" s="175">
        <v>270</v>
      </c>
      <c r="E178" s="55" t="s">
        <v>543</v>
      </c>
      <c r="F178" s="55" t="s">
        <v>543</v>
      </c>
      <c r="G178" s="55" t="s">
        <v>543</v>
      </c>
      <c r="H178" s="285" t="s">
        <v>543</v>
      </c>
      <c r="I178" s="285" t="s">
        <v>543</v>
      </c>
      <c r="J178" s="285" t="s">
        <v>543</v>
      </c>
      <c r="K178" s="68">
        <f t="shared" si="17"/>
        <v>270</v>
      </c>
    </row>
    <row r="179" spans="1:11" ht="36.75" customHeight="1" x14ac:dyDescent="0.2">
      <c r="A179" s="90"/>
      <c r="B179" s="162" t="s">
        <v>473</v>
      </c>
      <c r="C179" s="219" t="s">
        <v>6</v>
      </c>
      <c r="D179" s="175">
        <v>2566.4399999999996</v>
      </c>
      <c r="E179" s="55" t="s">
        <v>543</v>
      </c>
      <c r="F179" s="55" t="s">
        <v>543</v>
      </c>
      <c r="G179" s="55" t="s">
        <v>543</v>
      </c>
      <c r="H179" s="285" t="s">
        <v>543</v>
      </c>
      <c r="I179" s="285" t="s">
        <v>543</v>
      </c>
      <c r="J179" s="285" t="s">
        <v>543</v>
      </c>
      <c r="K179" s="68">
        <f t="shared" si="17"/>
        <v>2566.4399999999996</v>
      </c>
    </row>
    <row r="180" spans="1:11" ht="36.75" customHeight="1" x14ac:dyDescent="0.2">
      <c r="A180" s="90"/>
      <c r="B180" s="162" t="s">
        <v>352</v>
      </c>
      <c r="C180" s="219" t="s">
        <v>6</v>
      </c>
      <c r="D180" s="175">
        <v>274.39999999999998</v>
      </c>
      <c r="E180" s="55" t="s">
        <v>543</v>
      </c>
      <c r="F180" s="55" t="s">
        <v>543</v>
      </c>
      <c r="G180" s="55" t="s">
        <v>543</v>
      </c>
      <c r="H180" s="285" t="s">
        <v>543</v>
      </c>
      <c r="I180" s="285" t="s">
        <v>543</v>
      </c>
      <c r="J180" s="285" t="s">
        <v>543</v>
      </c>
      <c r="K180" s="68">
        <f t="shared" si="17"/>
        <v>274.39999999999998</v>
      </c>
    </row>
    <row r="181" spans="1:11" ht="36.75" customHeight="1" x14ac:dyDescent="0.2">
      <c r="A181" s="90"/>
      <c r="B181" s="160" t="s">
        <v>208</v>
      </c>
      <c r="C181" s="219" t="s">
        <v>6</v>
      </c>
      <c r="D181" s="175">
        <v>270</v>
      </c>
      <c r="E181" s="55" t="s">
        <v>543</v>
      </c>
      <c r="F181" s="55" t="s">
        <v>543</v>
      </c>
      <c r="G181" s="55" t="s">
        <v>543</v>
      </c>
      <c r="H181" s="285" t="s">
        <v>543</v>
      </c>
      <c r="I181" s="285" t="s">
        <v>543</v>
      </c>
      <c r="J181" s="285" t="s">
        <v>543</v>
      </c>
      <c r="K181" s="68">
        <f t="shared" si="17"/>
        <v>270</v>
      </c>
    </row>
    <row r="182" spans="1:11" ht="36.75" customHeight="1" x14ac:dyDescent="0.2">
      <c r="A182" s="90"/>
      <c r="B182" s="160" t="s">
        <v>33</v>
      </c>
      <c r="C182" s="219" t="s">
        <v>6</v>
      </c>
      <c r="D182" s="175">
        <v>1515.0900000000001</v>
      </c>
      <c r="E182" s="55" t="s">
        <v>543</v>
      </c>
      <c r="F182" s="55" t="s">
        <v>543</v>
      </c>
      <c r="G182" s="55" t="s">
        <v>543</v>
      </c>
      <c r="H182" s="285" t="s">
        <v>543</v>
      </c>
      <c r="I182" s="285" t="s">
        <v>543</v>
      </c>
      <c r="J182" s="285" t="s">
        <v>543</v>
      </c>
      <c r="K182" s="68">
        <f t="shared" si="17"/>
        <v>1515.0900000000001</v>
      </c>
    </row>
    <row r="183" spans="1:11" ht="36.75" customHeight="1" x14ac:dyDescent="0.2">
      <c r="A183" s="90"/>
      <c r="B183" s="162" t="s">
        <v>76</v>
      </c>
      <c r="C183" s="219" t="s">
        <v>6</v>
      </c>
      <c r="D183" s="175">
        <v>2339.3000000000002</v>
      </c>
      <c r="E183" s="55" t="s">
        <v>543</v>
      </c>
      <c r="F183" s="55" t="s">
        <v>543</v>
      </c>
      <c r="G183" s="55" t="s">
        <v>543</v>
      </c>
      <c r="H183" s="285" t="s">
        <v>543</v>
      </c>
      <c r="I183" s="285" t="s">
        <v>543</v>
      </c>
      <c r="J183" s="285" t="s">
        <v>543</v>
      </c>
      <c r="K183" s="68">
        <f t="shared" si="17"/>
        <v>2339.3000000000002</v>
      </c>
    </row>
    <row r="184" spans="1:11" ht="36.75" customHeight="1" x14ac:dyDescent="0.2">
      <c r="A184" s="90"/>
      <c r="B184" s="162" t="s">
        <v>64</v>
      </c>
      <c r="C184" s="219" t="s">
        <v>6</v>
      </c>
      <c r="D184" s="175">
        <v>270</v>
      </c>
      <c r="E184" s="55" t="s">
        <v>543</v>
      </c>
      <c r="F184" s="55" t="s">
        <v>543</v>
      </c>
      <c r="G184" s="55" t="s">
        <v>543</v>
      </c>
      <c r="H184" s="285" t="s">
        <v>543</v>
      </c>
      <c r="I184" s="285" t="s">
        <v>543</v>
      </c>
      <c r="J184" s="285" t="s">
        <v>543</v>
      </c>
      <c r="K184" s="68">
        <f t="shared" si="17"/>
        <v>270</v>
      </c>
    </row>
    <row r="185" spans="1:11" ht="36.75" customHeight="1" x14ac:dyDescent="0.2">
      <c r="A185" s="90"/>
      <c r="B185" s="162" t="s">
        <v>14</v>
      </c>
      <c r="C185" s="219" t="s">
        <v>6</v>
      </c>
      <c r="D185" s="175">
        <v>640</v>
      </c>
      <c r="E185" s="55" t="s">
        <v>543</v>
      </c>
      <c r="F185" s="55" t="s">
        <v>543</v>
      </c>
      <c r="G185" s="55" t="s">
        <v>543</v>
      </c>
      <c r="H185" s="285" t="s">
        <v>543</v>
      </c>
      <c r="I185" s="285" t="s">
        <v>543</v>
      </c>
      <c r="J185" s="285" t="s">
        <v>543</v>
      </c>
      <c r="K185" s="68">
        <f t="shared" si="17"/>
        <v>640</v>
      </c>
    </row>
    <row r="186" spans="1:11" ht="43.5" customHeight="1" x14ac:dyDescent="0.2">
      <c r="A186" s="90"/>
      <c r="B186" s="160" t="s">
        <v>273</v>
      </c>
      <c r="C186" s="219" t="s">
        <v>6</v>
      </c>
      <c r="D186" s="175">
        <v>152</v>
      </c>
      <c r="E186" s="55" t="s">
        <v>543</v>
      </c>
      <c r="F186" s="55" t="s">
        <v>543</v>
      </c>
      <c r="G186" s="55" t="s">
        <v>543</v>
      </c>
      <c r="H186" s="285" t="s">
        <v>543</v>
      </c>
      <c r="I186" s="285" t="s">
        <v>543</v>
      </c>
      <c r="J186" s="285" t="s">
        <v>543</v>
      </c>
      <c r="K186" s="68">
        <f t="shared" si="17"/>
        <v>152</v>
      </c>
    </row>
    <row r="187" spans="1:11" ht="36.75" customHeight="1" x14ac:dyDescent="0.2">
      <c r="A187" s="90"/>
      <c r="B187" s="162" t="s">
        <v>65</v>
      </c>
      <c r="C187" s="219" t="s">
        <v>6</v>
      </c>
      <c r="D187" s="175">
        <v>270</v>
      </c>
      <c r="E187" s="55" t="s">
        <v>543</v>
      </c>
      <c r="F187" s="55" t="s">
        <v>543</v>
      </c>
      <c r="G187" s="55" t="s">
        <v>543</v>
      </c>
      <c r="H187" s="285" t="s">
        <v>543</v>
      </c>
      <c r="I187" s="285" t="s">
        <v>543</v>
      </c>
      <c r="J187" s="285" t="s">
        <v>543</v>
      </c>
      <c r="K187" s="68">
        <f t="shared" si="17"/>
        <v>270</v>
      </c>
    </row>
    <row r="188" spans="1:11" ht="36.75" customHeight="1" x14ac:dyDescent="0.2">
      <c r="A188" s="90"/>
      <c r="B188" s="162" t="s">
        <v>77</v>
      </c>
      <c r="C188" s="219" t="s">
        <v>6</v>
      </c>
      <c r="D188" s="175">
        <v>0</v>
      </c>
      <c r="E188" s="55" t="s">
        <v>543</v>
      </c>
      <c r="F188" s="55" t="s">
        <v>543</v>
      </c>
      <c r="G188" s="55" t="s">
        <v>543</v>
      </c>
      <c r="H188" s="285" t="s">
        <v>543</v>
      </c>
      <c r="I188" s="285" t="s">
        <v>543</v>
      </c>
      <c r="J188" s="285" t="s">
        <v>543</v>
      </c>
      <c r="K188" s="68">
        <f t="shared" si="17"/>
        <v>0</v>
      </c>
    </row>
    <row r="189" spans="1:11" ht="36.75" customHeight="1" x14ac:dyDescent="0.2">
      <c r="A189" s="90"/>
      <c r="B189" s="162" t="s">
        <v>221</v>
      </c>
      <c r="C189" s="219" t="s">
        <v>6</v>
      </c>
      <c r="D189" s="175">
        <v>902.94</v>
      </c>
      <c r="E189" s="55" t="s">
        <v>543</v>
      </c>
      <c r="F189" s="55" t="s">
        <v>543</v>
      </c>
      <c r="G189" s="55" t="s">
        <v>543</v>
      </c>
      <c r="H189" s="285" t="s">
        <v>543</v>
      </c>
      <c r="I189" s="285" t="s">
        <v>543</v>
      </c>
      <c r="J189" s="285" t="s">
        <v>543</v>
      </c>
      <c r="K189" s="68">
        <f t="shared" si="17"/>
        <v>902.94</v>
      </c>
    </row>
    <row r="190" spans="1:11" ht="36.75" customHeight="1" x14ac:dyDescent="0.2">
      <c r="A190" s="90"/>
      <c r="B190" s="162" t="s">
        <v>287</v>
      </c>
      <c r="C190" s="219" t="s">
        <v>6</v>
      </c>
      <c r="D190" s="175">
        <v>152</v>
      </c>
      <c r="E190" s="55" t="s">
        <v>543</v>
      </c>
      <c r="F190" s="55" t="s">
        <v>543</v>
      </c>
      <c r="G190" s="55" t="s">
        <v>543</v>
      </c>
      <c r="H190" s="285" t="s">
        <v>543</v>
      </c>
      <c r="I190" s="285" t="s">
        <v>543</v>
      </c>
      <c r="J190" s="285" t="s">
        <v>543</v>
      </c>
      <c r="K190" s="68">
        <f t="shared" si="17"/>
        <v>152</v>
      </c>
    </row>
    <row r="191" spans="1:11" ht="36.75" customHeight="1" x14ac:dyDescent="0.2">
      <c r="A191" s="90"/>
      <c r="B191" s="160" t="s">
        <v>125</v>
      </c>
      <c r="C191" s="219" t="s">
        <v>6</v>
      </c>
      <c r="D191" s="175">
        <v>1294.5</v>
      </c>
      <c r="E191" s="55" t="s">
        <v>543</v>
      </c>
      <c r="F191" s="55" t="s">
        <v>543</v>
      </c>
      <c r="G191" s="55" t="s">
        <v>543</v>
      </c>
      <c r="H191" s="285" t="s">
        <v>543</v>
      </c>
      <c r="I191" s="285" t="s">
        <v>543</v>
      </c>
      <c r="J191" s="285" t="s">
        <v>543</v>
      </c>
      <c r="K191" s="68">
        <f t="shared" si="17"/>
        <v>1294.5</v>
      </c>
    </row>
    <row r="192" spans="1:11" ht="36.75" customHeight="1" x14ac:dyDescent="0.2">
      <c r="A192" s="90"/>
      <c r="B192" s="162" t="s">
        <v>37</v>
      </c>
      <c r="C192" s="219" t="s">
        <v>6</v>
      </c>
      <c r="D192" s="175">
        <v>640</v>
      </c>
      <c r="E192" s="55" t="s">
        <v>543</v>
      </c>
      <c r="F192" s="55" t="s">
        <v>543</v>
      </c>
      <c r="G192" s="55" t="s">
        <v>543</v>
      </c>
      <c r="H192" s="285" t="s">
        <v>543</v>
      </c>
      <c r="I192" s="285" t="s">
        <v>543</v>
      </c>
      <c r="J192" s="285" t="s">
        <v>543</v>
      </c>
      <c r="K192" s="68">
        <f t="shared" si="17"/>
        <v>640</v>
      </c>
    </row>
    <row r="193" spans="1:11" ht="36.75" customHeight="1" thickBot="1" x14ac:dyDescent="0.25">
      <c r="A193" s="91"/>
      <c r="B193" s="336" t="s">
        <v>12</v>
      </c>
      <c r="C193" s="220" t="s">
        <v>6</v>
      </c>
      <c r="D193" s="176">
        <v>270</v>
      </c>
      <c r="E193" s="69" t="s">
        <v>543</v>
      </c>
      <c r="F193" s="55" t="s">
        <v>543</v>
      </c>
      <c r="G193" s="55" t="s">
        <v>543</v>
      </c>
      <c r="H193" s="285" t="s">
        <v>543</v>
      </c>
      <c r="I193" s="285" t="s">
        <v>543</v>
      </c>
      <c r="J193" s="285" t="s">
        <v>543</v>
      </c>
      <c r="K193" s="70">
        <f>SUM(D193:J193)</f>
        <v>270</v>
      </c>
    </row>
    <row r="194" spans="1:11" ht="24.95" customHeight="1" thickTop="1" thickBot="1" x14ac:dyDescent="0.25">
      <c r="A194" s="478" t="s">
        <v>204</v>
      </c>
      <c r="B194" s="479"/>
      <c r="C194" s="97" t="s">
        <v>6</v>
      </c>
      <c r="D194" s="157">
        <f>SUM(D127:D193)</f>
        <v>42283.11</v>
      </c>
      <c r="E194" s="188">
        <f t="shared" ref="E194:J194" si="18">SUM(E127:E193)</f>
        <v>0</v>
      </c>
      <c r="F194" s="71">
        <f t="shared" si="18"/>
        <v>0</v>
      </c>
      <c r="G194" s="71">
        <f t="shared" si="18"/>
        <v>0</v>
      </c>
      <c r="H194" s="71">
        <f t="shared" si="18"/>
        <v>0</v>
      </c>
      <c r="I194" s="71">
        <f t="shared" si="18"/>
        <v>0</v>
      </c>
      <c r="J194" s="71">
        <f t="shared" si="18"/>
        <v>0</v>
      </c>
      <c r="K194" s="72">
        <f>SUM(D194:J194)</f>
        <v>42283.11</v>
      </c>
    </row>
    <row r="195" spans="1:11" ht="24.95" customHeight="1" thickTop="1" thickBot="1" x14ac:dyDescent="0.25">
      <c r="A195" s="478" t="s">
        <v>205</v>
      </c>
      <c r="B195" s="479"/>
      <c r="C195" s="97" t="s">
        <v>6</v>
      </c>
      <c r="D195" s="73">
        <v>88</v>
      </c>
      <c r="E195" s="74">
        <f t="shared" ref="E195:J195" si="19">COUNTIF(E127:E193,"&gt;0")</f>
        <v>0</v>
      </c>
      <c r="F195" s="74">
        <f t="shared" si="19"/>
        <v>0</v>
      </c>
      <c r="G195" s="74">
        <f t="shared" si="19"/>
        <v>0</v>
      </c>
      <c r="H195" s="74">
        <f t="shared" si="19"/>
        <v>0</v>
      </c>
      <c r="I195" s="74">
        <f t="shared" si="19"/>
        <v>0</v>
      </c>
      <c r="J195" s="74">
        <f t="shared" si="19"/>
        <v>0</v>
      </c>
      <c r="K195" s="75">
        <f>SUM(D195:J195)</f>
        <v>88</v>
      </c>
    </row>
    <row r="196" spans="1:11" ht="65.25" customHeight="1" thickTop="1" thickBot="1" x14ac:dyDescent="0.25">
      <c r="A196" s="497" t="s">
        <v>651</v>
      </c>
      <c r="B196" s="498"/>
      <c r="C196" s="498"/>
      <c r="D196" s="498"/>
      <c r="E196" s="498"/>
      <c r="F196" s="498"/>
      <c r="G196" s="498"/>
      <c r="H196" s="498"/>
      <c r="I196" s="498"/>
      <c r="J196" s="498"/>
      <c r="K196" s="499"/>
    </row>
    <row r="197" spans="1:11" ht="24.95" customHeight="1" thickTop="1" thickBot="1" x14ac:dyDescent="0.25">
      <c r="A197" s="483" t="s">
        <v>277</v>
      </c>
      <c r="B197" s="484"/>
      <c r="C197" s="484"/>
      <c r="D197" s="484"/>
      <c r="E197" s="484"/>
      <c r="F197" s="484"/>
      <c r="G197" s="484"/>
      <c r="H197" s="484"/>
      <c r="I197" s="484"/>
      <c r="J197" s="484"/>
      <c r="K197" s="485"/>
    </row>
    <row r="198" spans="1:11" ht="33" thickTop="1" thickBot="1" x14ac:dyDescent="0.25">
      <c r="A198" s="16" t="s">
        <v>101</v>
      </c>
      <c r="B198" s="521" t="s">
        <v>291</v>
      </c>
      <c r="C198" s="522"/>
      <c r="D198" s="12">
        <v>2019</v>
      </c>
      <c r="E198" s="12" t="s">
        <v>498</v>
      </c>
      <c r="F198" s="12" t="s">
        <v>499</v>
      </c>
      <c r="G198" s="12" t="s">
        <v>500</v>
      </c>
      <c r="H198" s="12" t="s">
        <v>501</v>
      </c>
      <c r="I198" s="22" t="s">
        <v>502</v>
      </c>
      <c r="J198" s="22" t="s">
        <v>503</v>
      </c>
      <c r="K198" s="13" t="s">
        <v>4</v>
      </c>
    </row>
    <row r="199" spans="1:11" ht="36.75" customHeight="1" thickTop="1" x14ac:dyDescent="0.2">
      <c r="A199" s="204" t="s">
        <v>100</v>
      </c>
      <c r="B199" s="337" t="s">
        <v>81</v>
      </c>
      <c r="C199" s="218" t="s">
        <v>6</v>
      </c>
      <c r="D199" s="179">
        <v>177.2</v>
      </c>
      <c r="E199" s="53">
        <v>118.8</v>
      </c>
      <c r="F199" s="61">
        <v>0</v>
      </c>
      <c r="G199" s="55">
        <v>230.1</v>
      </c>
      <c r="H199" s="285">
        <v>0</v>
      </c>
      <c r="I199" s="285">
        <v>0</v>
      </c>
      <c r="J199" s="196">
        <v>0</v>
      </c>
      <c r="K199" s="153">
        <f t="shared" ref="K199:K213" si="20">SUM(D199:J199)</f>
        <v>526.1</v>
      </c>
    </row>
    <row r="200" spans="1:11" ht="36.75" customHeight="1" x14ac:dyDescent="0.2">
      <c r="A200" s="205" t="s">
        <v>371</v>
      </c>
      <c r="B200" s="160" t="s">
        <v>372</v>
      </c>
      <c r="C200" s="219" t="s">
        <v>6</v>
      </c>
      <c r="D200" s="177">
        <v>2678</v>
      </c>
      <c r="E200" s="55">
        <v>1164.6999999999998</v>
      </c>
      <c r="F200" s="61">
        <v>816.2</v>
      </c>
      <c r="G200" s="55">
        <v>1253.8999999999999</v>
      </c>
      <c r="H200" s="285">
        <v>797.1</v>
      </c>
      <c r="I200" s="285">
        <v>708.8</v>
      </c>
      <c r="J200" s="285">
        <v>946.30000000000007</v>
      </c>
      <c r="K200" s="154">
        <f t="shared" si="20"/>
        <v>8365</v>
      </c>
    </row>
    <row r="201" spans="1:11" ht="44.25" customHeight="1" x14ac:dyDescent="0.2">
      <c r="A201" s="205" t="s">
        <v>113</v>
      </c>
      <c r="B201" s="160" t="s">
        <v>79</v>
      </c>
      <c r="C201" s="219" t="s">
        <v>6</v>
      </c>
      <c r="D201" s="234">
        <v>0</v>
      </c>
      <c r="E201" s="55">
        <v>0</v>
      </c>
      <c r="F201" s="61">
        <v>1063.2</v>
      </c>
      <c r="G201" s="55">
        <v>862.8</v>
      </c>
      <c r="H201" s="285">
        <v>942.6</v>
      </c>
      <c r="I201" s="285">
        <v>1117.4000000000001</v>
      </c>
      <c r="J201" s="285">
        <v>1328.71</v>
      </c>
      <c r="K201" s="154">
        <f t="shared" si="20"/>
        <v>5314.71</v>
      </c>
    </row>
    <row r="202" spans="1:11" ht="36.75" customHeight="1" x14ac:dyDescent="0.2">
      <c r="A202" s="205" t="s">
        <v>128</v>
      </c>
      <c r="B202" s="160" t="s">
        <v>129</v>
      </c>
      <c r="C202" s="219" t="s">
        <v>6</v>
      </c>
      <c r="D202" s="180">
        <v>0</v>
      </c>
      <c r="E202" s="55">
        <v>0</v>
      </c>
      <c r="F202" s="61">
        <v>1083.0999999999999</v>
      </c>
      <c r="G202" s="55">
        <v>885.7</v>
      </c>
      <c r="H202" s="285">
        <v>1234.4000000000001</v>
      </c>
      <c r="I202" s="285">
        <v>990.19999999999993</v>
      </c>
      <c r="J202" s="285">
        <v>1928.7</v>
      </c>
      <c r="K202" s="154">
        <f t="shared" si="20"/>
        <v>6122.0999999999995</v>
      </c>
    </row>
    <row r="203" spans="1:11" ht="36.75" customHeight="1" x14ac:dyDescent="0.2">
      <c r="A203" s="205" t="s">
        <v>107</v>
      </c>
      <c r="B203" s="160" t="s">
        <v>84</v>
      </c>
      <c r="C203" s="219" t="s">
        <v>6</v>
      </c>
      <c r="D203" s="180">
        <v>0</v>
      </c>
      <c r="E203" s="55">
        <v>0</v>
      </c>
      <c r="F203" s="61">
        <v>976</v>
      </c>
      <c r="G203" s="55">
        <v>1238.5999999999999</v>
      </c>
      <c r="H203" s="285">
        <v>813.19999999999993</v>
      </c>
      <c r="I203" s="285">
        <v>668.7</v>
      </c>
      <c r="J203" s="285">
        <v>983.19999999999993</v>
      </c>
      <c r="K203" s="154">
        <f t="shared" si="20"/>
        <v>4679.7</v>
      </c>
    </row>
    <row r="204" spans="1:11" ht="36.75" customHeight="1" x14ac:dyDescent="0.2">
      <c r="A204" s="205" t="s">
        <v>297</v>
      </c>
      <c r="B204" s="304" t="s">
        <v>471</v>
      </c>
      <c r="C204" s="219" t="s">
        <v>6</v>
      </c>
      <c r="D204" s="180">
        <v>0</v>
      </c>
      <c r="E204" s="55">
        <v>0</v>
      </c>
      <c r="F204" s="61">
        <v>553.30000000000007</v>
      </c>
      <c r="G204" s="55">
        <v>1075</v>
      </c>
      <c r="H204" s="285">
        <v>635.80000000000007</v>
      </c>
      <c r="I204" s="285">
        <v>902.40000000000009</v>
      </c>
      <c r="J204" s="285">
        <v>1120.1999999999998</v>
      </c>
      <c r="K204" s="154">
        <f t="shared" si="20"/>
        <v>4286.7000000000007</v>
      </c>
    </row>
    <row r="205" spans="1:11" ht="36.75" customHeight="1" x14ac:dyDescent="0.2">
      <c r="A205" s="205" t="s">
        <v>236</v>
      </c>
      <c r="B205" s="160" t="s">
        <v>300</v>
      </c>
      <c r="C205" s="219" t="s">
        <v>6</v>
      </c>
      <c r="D205" s="180">
        <v>0</v>
      </c>
      <c r="E205" s="55">
        <v>0</v>
      </c>
      <c r="F205" s="61">
        <v>1395.5</v>
      </c>
      <c r="G205" s="55">
        <v>2965.3999999999996</v>
      </c>
      <c r="H205" s="285">
        <v>1977.61</v>
      </c>
      <c r="I205" s="285">
        <v>1974.1999999999998</v>
      </c>
      <c r="J205" s="285">
        <v>2545.1</v>
      </c>
      <c r="K205" s="154">
        <f t="shared" si="20"/>
        <v>10857.81</v>
      </c>
    </row>
    <row r="206" spans="1:11" ht="36.75" customHeight="1" x14ac:dyDescent="0.2">
      <c r="A206" s="288" t="s">
        <v>235</v>
      </c>
      <c r="B206" s="304" t="s">
        <v>374</v>
      </c>
      <c r="C206" s="219" t="s">
        <v>6</v>
      </c>
      <c r="D206" s="175">
        <v>0</v>
      </c>
      <c r="E206" s="285">
        <v>0</v>
      </c>
      <c r="F206" s="61">
        <v>0</v>
      </c>
      <c r="G206" s="285">
        <v>0</v>
      </c>
      <c r="H206" s="285">
        <v>615.4</v>
      </c>
      <c r="I206" s="285">
        <v>983.09999999999991</v>
      </c>
      <c r="J206" s="285">
        <v>605.30000000000007</v>
      </c>
      <c r="K206" s="154">
        <f t="shared" si="20"/>
        <v>2203.8000000000002</v>
      </c>
    </row>
    <row r="207" spans="1:11" ht="36.75" customHeight="1" x14ac:dyDescent="0.2">
      <c r="A207" s="288" t="s">
        <v>298</v>
      </c>
      <c r="B207" s="304" t="s">
        <v>299</v>
      </c>
      <c r="C207" s="219" t="s">
        <v>6</v>
      </c>
      <c r="D207" s="319">
        <v>0</v>
      </c>
      <c r="E207" s="285">
        <v>0</v>
      </c>
      <c r="F207" s="61">
        <v>0</v>
      </c>
      <c r="G207" s="285">
        <v>0</v>
      </c>
      <c r="H207" s="285">
        <v>843.5</v>
      </c>
      <c r="I207" s="285">
        <v>915.92000000000007</v>
      </c>
      <c r="J207" s="285">
        <v>1197.98</v>
      </c>
      <c r="K207" s="154">
        <f t="shared" si="20"/>
        <v>2957.4</v>
      </c>
    </row>
    <row r="208" spans="1:11" ht="36.75" customHeight="1" x14ac:dyDescent="0.2">
      <c r="A208" s="288" t="s">
        <v>654</v>
      </c>
      <c r="B208" s="304" t="s">
        <v>394</v>
      </c>
      <c r="C208" s="219" t="s">
        <v>6</v>
      </c>
      <c r="D208" s="319">
        <v>0</v>
      </c>
      <c r="E208" s="285">
        <v>0</v>
      </c>
      <c r="F208" s="61">
        <v>0</v>
      </c>
      <c r="G208" s="285">
        <v>0</v>
      </c>
      <c r="H208" s="285">
        <v>302.7</v>
      </c>
      <c r="I208" s="285">
        <v>794.9</v>
      </c>
      <c r="J208" s="285">
        <v>1347.3</v>
      </c>
      <c r="K208" s="154">
        <f t="shared" si="20"/>
        <v>2444.8999999999996</v>
      </c>
    </row>
    <row r="209" spans="1:11" ht="36.75" customHeight="1" x14ac:dyDescent="0.2">
      <c r="A209" s="288" t="s">
        <v>108</v>
      </c>
      <c r="B209" s="304" t="s">
        <v>210</v>
      </c>
      <c r="C209" s="219" t="s">
        <v>6</v>
      </c>
      <c r="D209" s="319">
        <v>0</v>
      </c>
      <c r="E209" s="285">
        <v>0</v>
      </c>
      <c r="F209" s="61">
        <v>0</v>
      </c>
      <c r="G209" s="285">
        <v>0</v>
      </c>
      <c r="H209" s="285">
        <v>639.9</v>
      </c>
      <c r="I209" s="285">
        <v>0</v>
      </c>
      <c r="J209" s="285">
        <v>0</v>
      </c>
      <c r="K209" s="154">
        <f t="shared" si="20"/>
        <v>639.9</v>
      </c>
    </row>
    <row r="210" spans="1:11" ht="36.75" customHeight="1" x14ac:dyDescent="0.2">
      <c r="A210" s="288" t="s">
        <v>396</v>
      </c>
      <c r="B210" s="304" t="s">
        <v>397</v>
      </c>
      <c r="C210" s="219" t="s">
        <v>6</v>
      </c>
      <c r="D210" s="319">
        <v>0</v>
      </c>
      <c r="E210" s="285">
        <v>0</v>
      </c>
      <c r="F210" s="61">
        <v>0</v>
      </c>
      <c r="G210" s="285">
        <v>0</v>
      </c>
      <c r="H210" s="285">
        <v>502.5</v>
      </c>
      <c r="I210" s="285">
        <v>1454.2</v>
      </c>
      <c r="J210" s="285">
        <v>2104.6999999999998</v>
      </c>
      <c r="K210" s="154">
        <f t="shared" si="20"/>
        <v>4061.3999999999996</v>
      </c>
    </row>
    <row r="211" spans="1:11" ht="36.75" customHeight="1" thickBot="1" x14ac:dyDescent="0.25">
      <c r="A211" s="30" t="s">
        <v>114</v>
      </c>
      <c r="B211" s="338" t="s">
        <v>82</v>
      </c>
      <c r="C211" s="220" t="s">
        <v>6</v>
      </c>
      <c r="D211" s="178">
        <v>1885.3</v>
      </c>
      <c r="E211" s="55">
        <v>0</v>
      </c>
      <c r="F211" s="61">
        <v>455.5</v>
      </c>
      <c r="G211" s="55">
        <v>499.2</v>
      </c>
      <c r="H211" s="285">
        <v>0</v>
      </c>
      <c r="I211" s="285">
        <v>0</v>
      </c>
      <c r="J211" s="285">
        <v>0</v>
      </c>
      <c r="K211" s="155">
        <f t="shared" si="20"/>
        <v>2840</v>
      </c>
    </row>
    <row r="212" spans="1:11" ht="30" customHeight="1" thickTop="1" thickBot="1" x14ac:dyDescent="0.25">
      <c r="A212" s="478" t="s">
        <v>204</v>
      </c>
      <c r="B212" s="479"/>
      <c r="C212" s="19" t="s">
        <v>6</v>
      </c>
      <c r="D212" s="133">
        <f t="shared" ref="D212:I212" si="21">SUM(D199:D211)</f>
        <v>4740.5</v>
      </c>
      <c r="E212" s="132">
        <f t="shared" si="21"/>
        <v>1283.4999999999998</v>
      </c>
      <c r="F212" s="132">
        <f t="shared" si="21"/>
        <v>6342.8</v>
      </c>
      <c r="G212" s="132">
        <f t="shared" si="21"/>
        <v>9010.7000000000007</v>
      </c>
      <c r="H212" s="132">
        <f t="shared" si="21"/>
        <v>9304.7099999999991</v>
      </c>
      <c r="I212" s="132">
        <f t="shared" si="21"/>
        <v>10509.82</v>
      </c>
      <c r="J212" s="168">
        <f>SUM(J199:J211)</f>
        <v>14107.489999999998</v>
      </c>
      <c r="K212" s="72">
        <f t="shared" si="20"/>
        <v>55299.519999999997</v>
      </c>
    </row>
    <row r="213" spans="1:11" ht="29.25" customHeight="1" thickTop="1" thickBot="1" x14ac:dyDescent="0.25">
      <c r="A213" s="478" t="s">
        <v>205</v>
      </c>
      <c r="B213" s="479"/>
      <c r="C213" s="19" t="s">
        <v>6</v>
      </c>
      <c r="D213" s="74">
        <v>6</v>
      </c>
      <c r="E213" s="74">
        <f t="shared" ref="E213:J213" si="22">COUNTIF(E199:E211,"&gt;0")</f>
        <v>2</v>
      </c>
      <c r="F213" s="74">
        <f t="shared" si="22"/>
        <v>7</v>
      </c>
      <c r="G213" s="74">
        <f t="shared" si="22"/>
        <v>8</v>
      </c>
      <c r="H213" s="74">
        <f t="shared" si="22"/>
        <v>11</v>
      </c>
      <c r="I213" s="74">
        <f t="shared" si="22"/>
        <v>10</v>
      </c>
      <c r="J213" s="74">
        <f t="shared" si="22"/>
        <v>10</v>
      </c>
      <c r="K213" s="136">
        <f t="shared" si="20"/>
        <v>54</v>
      </c>
    </row>
    <row r="214" spans="1:11" ht="36.75" customHeight="1" thickTop="1" thickBot="1" x14ac:dyDescent="0.25">
      <c r="A214" s="17" t="s">
        <v>31</v>
      </c>
      <c r="B214" s="521" t="s">
        <v>291</v>
      </c>
      <c r="C214" s="522"/>
      <c r="D214" s="12">
        <v>2019</v>
      </c>
      <c r="E214" s="12" t="s">
        <v>498</v>
      </c>
      <c r="F214" s="12" t="s">
        <v>499</v>
      </c>
      <c r="G214" s="12" t="s">
        <v>500</v>
      </c>
      <c r="H214" s="12" t="s">
        <v>501</v>
      </c>
      <c r="I214" s="22" t="s">
        <v>502</v>
      </c>
      <c r="J214" s="22" t="s">
        <v>503</v>
      </c>
      <c r="K214" s="13" t="s">
        <v>4</v>
      </c>
    </row>
    <row r="215" spans="1:11" ht="36.75" customHeight="1" thickTop="1" x14ac:dyDescent="0.2">
      <c r="A215" s="204" t="s">
        <v>34</v>
      </c>
      <c r="B215" s="160" t="s">
        <v>86</v>
      </c>
      <c r="C215" s="218" t="s">
        <v>6</v>
      </c>
      <c r="D215" s="179">
        <v>4574.8</v>
      </c>
      <c r="E215" s="55">
        <v>918.21999999999991</v>
      </c>
      <c r="F215" s="61">
        <v>1076.1999999999998</v>
      </c>
      <c r="G215" s="55">
        <v>1203.5</v>
      </c>
      <c r="H215" s="285">
        <v>1116.5</v>
      </c>
      <c r="I215" s="285">
        <v>1475.8</v>
      </c>
      <c r="J215" s="285">
        <v>1760.3</v>
      </c>
      <c r="K215" s="153">
        <f>SUM(D215:J215)</f>
        <v>12125.32</v>
      </c>
    </row>
    <row r="216" spans="1:11" ht="36.75" customHeight="1" x14ac:dyDescent="0.2">
      <c r="A216" s="160" t="s">
        <v>34</v>
      </c>
      <c r="B216" s="304" t="s">
        <v>87</v>
      </c>
      <c r="C216" s="219" t="s">
        <v>6</v>
      </c>
      <c r="D216" s="175">
        <v>0</v>
      </c>
      <c r="E216" s="55">
        <v>0</v>
      </c>
      <c r="F216" s="61">
        <v>414.2</v>
      </c>
      <c r="G216" s="55">
        <v>358.7</v>
      </c>
      <c r="H216" s="285">
        <v>790.9</v>
      </c>
      <c r="I216" s="285">
        <v>421</v>
      </c>
      <c r="J216" s="285">
        <v>561.03</v>
      </c>
      <c r="K216" s="235">
        <f t="shared" ref="K216:K225" si="23">SUM(D216:J216)</f>
        <v>2545.83</v>
      </c>
    </row>
    <row r="217" spans="1:11" ht="36.75" customHeight="1" thickBot="1" x14ac:dyDescent="0.25">
      <c r="A217" s="160" t="s">
        <v>90</v>
      </c>
      <c r="B217" s="304" t="s">
        <v>92</v>
      </c>
      <c r="C217" s="220" t="s">
        <v>6</v>
      </c>
      <c r="D217" s="55">
        <v>4003.6000000000004</v>
      </c>
      <c r="E217" s="55">
        <v>1893</v>
      </c>
      <c r="F217" s="61">
        <v>975.59999999999991</v>
      </c>
      <c r="G217" s="55">
        <v>1301.7</v>
      </c>
      <c r="H217" s="285">
        <v>1002.5</v>
      </c>
      <c r="I217" s="285">
        <v>1158.4000000000001</v>
      </c>
      <c r="J217" s="285">
        <v>1662.95</v>
      </c>
      <c r="K217" s="154">
        <f t="shared" si="23"/>
        <v>11997.750000000002</v>
      </c>
    </row>
    <row r="218" spans="1:11" ht="36.75" customHeight="1" thickTop="1" thickBot="1" x14ac:dyDescent="0.25">
      <c r="A218" s="160" t="s">
        <v>36</v>
      </c>
      <c r="B218" s="304" t="s">
        <v>395</v>
      </c>
      <c r="C218" s="220" t="s">
        <v>6</v>
      </c>
      <c r="D218" s="317">
        <v>0</v>
      </c>
      <c r="E218" s="286">
        <v>0</v>
      </c>
      <c r="F218" s="318">
        <v>0</v>
      </c>
      <c r="G218" s="286">
        <v>0</v>
      </c>
      <c r="H218" s="285">
        <v>1126.4000000000001</v>
      </c>
      <c r="I218" s="285">
        <v>809.7</v>
      </c>
      <c r="J218" s="285">
        <v>1210.2</v>
      </c>
      <c r="K218" s="154">
        <f t="shared" si="23"/>
        <v>3146.3</v>
      </c>
    </row>
    <row r="219" spans="1:11" ht="36.75" customHeight="1" thickTop="1" thickBot="1" x14ac:dyDescent="0.25">
      <c r="A219" s="160" t="s">
        <v>36</v>
      </c>
      <c r="B219" s="304" t="s">
        <v>301</v>
      </c>
      <c r="C219" s="224" t="s">
        <v>6</v>
      </c>
      <c r="D219" s="270">
        <v>0</v>
      </c>
      <c r="E219" s="295">
        <v>0</v>
      </c>
      <c r="F219" s="295">
        <v>0</v>
      </c>
      <c r="G219" s="286">
        <v>0</v>
      </c>
      <c r="H219" s="285">
        <v>647.29999999999995</v>
      </c>
      <c r="I219" s="285">
        <v>1339.6</v>
      </c>
      <c r="J219" s="285">
        <v>912.1</v>
      </c>
      <c r="K219" s="154">
        <f t="shared" si="23"/>
        <v>2899</v>
      </c>
    </row>
    <row r="220" spans="1:11" ht="36.75" customHeight="1" thickBot="1" x14ac:dyDescent="0.25">
      <c r="A220" s="160" t="s">
        <v>36</v>
      </c>
      <c r="B220" s="304" t="s">
        <v>618</v>
      </c>
      <c r="C220" s="224" t="s">
        <v>6</v>
      </c>
      <c r="D220" s="270">
        <v>0</v>
      </c>
      <c r="E220" s="295">
        <v>0</v>
      </c>
      <c r="F220" s="295">
        <v>0</v>
      </c>
      <c r="G220" s="286">
        <v>0</v>
      </c>
      <c r="H220" s="285">
        <v>301.20999999999998</v>
      </c>
      <c r="I220" s="285">
        <v>654</v>
      </c>
      <c r="J220" s="285">
        <v>713.09999999999991</v>
      </c>
      <c r="K220" s="154">
        <f t="shared" si="23"/>
        <v>1668.31</v>
      </c>
    </row>
    <row r="221" spans="1:11" ht="36.75" customHeight="1" thickBot="1" x14ac:dyDescent="0.25">
      <c r="A221" s="160" t="s">
        <v>36</v>
      </c>
      <c r="B221" s="304" t="s">
        <v>554</v>
      </c>
      <c r="C221" s="224" t="s">
        <v>6</v>
      </c>
      <c r="D221" s="270">
        <v>0</v>
      </c>
      <c r="E221" s="295">
        <v>0</v>
      </c>
      <c r="F221" s="295">
        <v>0</v>
      </c>
      <c r="G221" s="286">
        <v>0</v>
      </c>
      <c r="H221" s="285">
        <v>424.8</v>
      </c>
      <c r="I221" s="285">
        <v>734.90000000000009</v>
      </c>
      <c r="J221" s="285">
        <v>957.40000000000009</v>
      </c>
      <c r="K221" s="154">
        <f t="shared" si="23"/>
        <v>2117.1000000000004</v>
      </c>
    </row>
    <row r="222" spans="1:11" ht="36.75" customHeight="1" x14ac:dyDescent="0.2">
      <c r="A222" s="160" t="s">
        <v>36</v>
      </c>
      <c r="B222" s="304" t="s">
        <v>463</v>
      </c>
      <c r="C222" s="224" t="s">
        <v>6</v>
      </c>
      <c r="D222" s="270">
        <v>0</v>
      </c>
      <c r="E222" s="295">
        <v>0</v>
      </c>
      <c r="F222" s="295">
        <v>0</v>
      </c>
      <c r="G222" s="286">
        <v>0</v>
      </c>
      <c r="H222" s="285">
        <v>341</v>
      </c>
      <c r="I222" s="285">
        <v>910.9</v>
      </c>
      <c r="J222" s="285">
        <v>367.29999999999995</v>
      </c>
      <c r="K222" s="154">
        <f t="shared" si="23"/>
        <v>1619.2</v>
      </c>
    </row>
    <row r="223" spans="1:11" ht="36.75" customHeight="1" thickBot="1" x14ac:dyDescent="0.25">
      <c r="A223" s="30" t="s">
        <v>36</v>
      </c>
      <c r="B223" s="304" t="s">
        <v>402</v>
      </c>
      <c r="C223" s="219" t="s">
        <v>6</v>
      </c>
      <c r="D223" s="175">
        <v>0</v>
      </c>
      <c r="E223" s="55">
        <v>0</v>
      </c>
      <c r="F223" s="61">
        <v>761.31999999999994</v>
      </c>
      <c r="G223" s="55">
        <v>1110.7</v>
      </c>
      <c r="H223" s="285">
        <v>592.70000000000005</v>
      </c>
      <c r="I223" s="285">
        <v>682.5</v>
      </c>
      <c r="J223" s="285">
        <v>695.2</v>
      </c>
      <c r="K223" s="236">
        <f t="shared" si="23"/>
        <v>3842.42</v>
      </c>
    </row>
    <row r="224" spans="1:11" ht="30" customHeight="1" thickTop="1" thickBot="1" x14ac:dyDescent="0.25">
      <c r="A224" s="478" t="s">
        <v>204</v>
      </c>
      <c r="B224" s="479"/>
      <c r="C224" s="19" t="s">
        <v>6</v>
      </c>
      <c r="D224" s="133">
        <f>SUM(D215:D223)</f>
        <v>8578.4000000000015</v>
      </c>
      <c r="E224" s="132">
        <f>SUM(E215:E223)</f>
        <v>2811.22</v>
      </c>
      <c r="F224" s="132">
        <f t="shared" ref="F224:H224" si="24">SUM(F215:F223)</f>
        <v>3227.3199999999997</v>
      </c>
      <c r="G224" s="132">
        <f>SUM(G215:G223)</f>
        <v>3974.6000000000004</v>
      </c>
      <c r="H224" s="132">
        <f t="shared" si="24"/>
        <v>6343.31</v>
      </c>
      <c r="I224" s="132">
        <f>SUM(I215:I223)</f>
        <v>8186.7999999999993</v>
      </c>
      <c r="J224" s="132">
        <f>SUM(J215:J223)</f>
        <v>8839.58</v>
      </c>
      <c r="K224" s="72">
        <f>SUM(D224:J224)</f>
        <v>41961.23</v>
      </c>
    </row>
    <row r="225" spans="1:11" ht="30" customHeight="1" thickTop="1" thickBot="1" x14ac:dyDescent="0.25">
      <c r="A225" s="478" t="s">
        <v>205</v>
      </c>
      <c r="B225" s="479"/>
      <c r="C225" s="19" t="s">
        <v>6</v>
      </c>
      <c r="D225" s="181">
        <v>6</v>
      </c>
      <c r="E225" s="74">
        <f t="shared" ref="E225:H225" si="25">COUNTIF(E215:E223,"&gt;0")</f>
        <v>2</v>
      </c>
      <c r="F225" s="74">
        <f t="shared" si="25"/>
        <v>4</v>
      </c>
      <c r="G225" s="74">
        <f t="shared" si="25"/>
        <v>4</v>
      </c>
      <c r="H225" s="74">
        <f t="shared" si="25"/>
        <v>9</v>
      </c>
      <c r="I225" s="74">
        <f>COUNTIF(I215:I223,"&gt;0")</f>
        <v>9</v>
      </c>
      <c r="J225" s="74">
        <f>COUNTIF(J215:J223,"&gt;0")</f>
        <v>9</v>
      </c>
      <c r="K225" s="136">
        <f t="shared" si="23"/>
        <v>43</v>
      </c>
    </row>
    <row r="226" spans="1:11" ht="36.75" customHeight="1" thickTop="1" thickBot="1" x14ac:dyDescent="0.25">
      <c r="A226" s="16" t="s">
        <v>101</v>
      </c>
      <c r="B226" s="521" t="s">
        <v>290</v>
      </c>
      <c r="C226" s="522"/>
      <c r="D226" s="182">
        <v>2019</v>
      </c>
      <c r="E226" s="12" t="s">
        <v>498</v>
      </c>
      <c r="F226" s="12" t="s">
        <v>499</v>
      </c>
      <c r="G226" s="12" t="s">
        <v>500</v>
      </c>
      <c r="H226" s="12" t="s">
        <v>501</v>
      </c>
      <c r="I226" s="22" t="s">
        <v>502</v>
      </c>
      <c r="J226" s="22" t="s">
        <v>503</v>
      </c>
      <c r="K226" s="13" t="s">
        <v>4</v>
      </c>
    </row>
    <row r="227" spans="1:11" ht="51" customHeight="1" thickTop="1" x14ac:dyDescent="0.2">
      <c r="A227" s="204" t="s">
        <v>383</v>
      </c>
      <c r="B227" s="339" t="s">
        <v>384</v>
      </c>
      <c r="C227" s="218" t="s">
        <v>6</v>
      </c>
      <c r="D227" s="237">
        <v>452.4</v>
      </c>
      <c r="E227" s="244">
        <v>0</v>
      </c>
      <c r="F227" s="244">
        <v>0</v>
      </c>
      <c r="G227" s="55">
        <v>0</v>
      </c>
      <c r="H227" s="285">
        <v>0</v>
      </c>
      <c r="I227" s="285">
        <v>0</v>
      </c>
      <c r="J227" s="285">
        <v>128.5</v>
      </c>
      <c r="K227" s="81">
        <f>SUM(D227:J227)</f>
        <v>580.9</v>
      </c>
    </row>
    <row r="228" spans="1:11" ht="36.75" customHeight="1" x14ac:dyDescent="0.2">
      <c r="A228" s="205" t="s">
        <v>100</v>
      </c>
      <c r="B228" s="160" t="s">
        <v>560</v>
      </c>
      <c r="C228" s="219" t="s">
        <v>6</v>
      </c>
      <c r="D228" s="243">
        <v>0</v>
      </c>
      <c r="E228" s="244">
        <v>0</v>
      </c>
      <c r="F228" s="244">
        <v>880.1</v>
      </c>
      <c r="G228" s="55">
        <v>164</v>
      </c>
      <c r="H228" s="285">
        <v>0</v>
      </c>
      <c r="I228" s="285">
        <v>92.5</v>
      </c>
      <c r="J228" s="285">
        <v>489.7</v>
      </c>
      <c r="K228" s="81">
        <f>SUM(D228:J228)</f>
        <v>1626.3</v>
      </c>
    </row>
    <row r="229" spans="1:11" ht="51.75" customHeight="1" x14ac:dyDescent="0.2">
      <c r="A229" s="257" t="s">
        <v>566</v>
      </c>
      <c r="B229" s="233" t="s">
        <v>565</v>
      </c>
      <c r="C229" s="221" t="s">
        <v>6</v>
      </c>
      <c r="D229" s="253">
        <v>0</v>
      </c>
      <c r="E229" s="244">
        <v>0</v>
      </c>
      <c r="F229" s="244">
        <v>239.5</v>
      </c>
      <c r="G229" s="55">
        <v>0</v>
      </c>
      <c r="H229" s="285">
        <v>0</v>
      </c>
      <c r="I229" s="285">
        <v>0</v>
      </c>
      <c r="J229" s="285">
        <v>0</v>
      </c>
      <c r="K229" s="268">
        <f t="shared" ref="K229:K250" si="26">SUM(D229:J229)</f>
        <v>239.5</v>
      </c>
    </row>
    <row r="230" spans="1:11" ht="36.75" customHeight="1" x14ac:dyDescent="0.2">
      <c r="A230" s="257" t="s">
        <v>292</v>
      </c>
      <c r="B230" s="233" t="s">
        <v>293</v>
      </c>
      <c r="C230" s="221" t="s">
        <v>6</v>
      </c>
      <c r="D230" s="253">
        <v>1695.3</v>
      </c>
      <c r="E230" s="244">
        <v>568.20000000000005</v>
      </c>
      <c r="F230" s="244">
        <v>794.80000000000007</v>
      </c>
      <c r="G230" s="55">
        <v>649.70000000000005</v>
      </c>
      <c r="H230" s="285">
        <v>554.20000000000005</v>
      </c>
      <c r="I230" s="285">
        <v>417</v>
      </c>
      <c r="J230" s="285">
        <v>638.09999999999991</v>
      </c>
      <c r="K230" s="268">
        <f t="shared" ref="K230:K238" si="27">SUM(D230:J230)</f>
        <v>5317.2999999999993</v>
      </c>
    </row>
    <row r="231" spans="1:11" ht="36.75" customHeight="1" x14ac:dyDescent="0.2">
      <c r="A231" s="205" t="s">
        <v>559</v>
      </c>
      <c r="B231" s="160" t="s">
        <v>558</v>
      </c>
      <c r="C231" s="219" t="s">
        <v>6</v>
      </c>
      <c r="D231" s="254">
        <v>0</v>
      </c>
      <c r="E231" s="244">
        <v>0</v>
      </c>
      <c r="F231" s="244">
        <v>247.1</v>
      </c>
      <c r="G231" s="55">
        <v>0</v>
      </c>
      <c r="H231" s="285">
        <v>0</v>
      </c>
      <c r="I231" s="285">
        <v>0</v>
      </c>
      <c r="J231" s="285">
        <v>0</v>
      </c>
      <c r="K231" s="268">
        <f t="shared" si="27"/>
        <v>247.1</v>
      </c>
    </row>
    <row r="232" spans="1:11" ht="51.75" customHeight="1" x14ac:dyDescent="0.2">
      <c r="A232" s="205" t="s">
        <v>380</v>
      </c>
      <c r="B232" s="160" t="s">
        <v>379</v>
      </c>
      <c r="C232" s="219" t="s">
        <v>6</v>
      </c>
      <c r="D232" s="254">
        <v>614.29999999999995</v>
      </c>
      <c r="E232" s="244">
        <v>558.4</v>
      </c>
      <c r="F232" s="244">
        <v>260.3</v>
      </c>
      <c r="G232" s="55">
        <v>427.7</v>
      </c>
      <c r="H232" s="285">
        <v>428.8</v>
      </c>
      <c r="I232" s="285">
        <v>329.29999999999995</v>
      </c>
      <c r="J232" s="285">
        <v>167.4</v>
      </c>
      <c r="K232" s="268">
        <f t="shared" si="27"/>
        <v>2786.2000000000003</v>
      </c>
    </row>
    <row r="233" spans="1:11" ht="36.75" customHeight="1" x14ac:dyDescent="0.2">
      <c r="A233" s="205" t="s">
        <v>294</v>
      </c>
      <c r="B233" s="160" t="s">
        <v>373</v>
      </c>
      <c r="C233" s="219" t="s">
        <v>6</v>
      </c>
      <c r="D233" s="254">
        <v>1688.5</v>
      </c>
      <c r="E233" s="244">
        <v>960.2</v>
      </c>
      <c r="F233" s="244">
        <v>0</v>
      </c>
      <c r="G233" s="55">
        <v>0</v>
      </c>
      <c r="H233" s="285">
        <v>0</v>
      </c>
      <c r="I233" s="285">
        <v>0</v>
      </c>
      <c r="J233" s="285">
        <v>0</v>
      </c>
      <c r="K233" s="268">
        <f t="shared" si="27"/>
        <v>2648.7</v>
      </c>
    </row>
    <row r="234" spans="1:11" ht="36.75" customHeight="1" x14ac:dyDescent="0.2">
      <c r="A234" s="205" t="s">
        <v>100</v>
      </c>
      <c r="B234" s="304" t="s">
        <v>81</v>
      </c>
      <c r="C234" s="219" t="s">
        <v>6</v>
      </c>
      <c r="D234" s="254">
        <v>1356.8</v>
      </c>
      <c r="E234" s="244">
        <v>0</v>
      </c>
      <c r="F234" s="244">
        <v>0</v>
      </c>
      <c r="G234" s="55">
        <v>0</v>
      </c>
      <c r="H234" s="285">
        <v>0</v>
      </c>
      <c r="I234" s="285">
        <v>0</v>
      </c>
      <c r="J234" s="285">
        <v>0</v>
      </c>
      <c r="K234" s="268">
        <f t="shared" si="27"/>
        <v>1356.8</v>
      </c>
    </row>
    <row r="235" spans="1:11" ht="36.75" customHeight="1" x14ac:dyDescent="0.2">
      <c r="A235" s="205" t="s">
        <v>595</v>
      </c>
      <c r="B235" s="304" t="s">
        <v>655</v>
      </c>
      <c r="C235" s="219" t="s">
        <v>6</v>
      </c>
      <c r="D235" s="254">
        <v>0</v>
      </c>
      <c r="E235" s="244">
        <v>0</v>
      </c>
      <c r="F235" s="244">
        <v>0</v>
      </c>
      <c r="G235" s="55">
        <v>164.5</v>
      </c>
      <c r="H235" s="285">
        <v>318.3</v>
      </c>
      <c r="I235" s="285">
        <v>173.1</v>
      </c>
      <c r="J235" s="285">
        <v>740.3</v>
      </c>
      <c r="K235" s="268">
        <f t="shared" si="27"/>
        <v>1396.1999999999998</v>
      </c>
    </row>
    <row r="236" spans="1:11" ht="36.75" customHeight="1" x14ac:dyDescent="0.2">
      <c r="A236" s="288" t="s">
        <v>606</v>
      </c>
      <c r="B236" s="304" t="s">
        <v>605</v>
      </c>
      <c r="C236" s="219" t="s">
        <v>6</v>
      </c>
      <c r="D236" s="275">
        <v>0</v>
      </c>
      <c r="E236" s="296">
        <v>0</v>
      </c>
      <c r="F236" s="296">
        <v>0</v>
      </c>
      <c r="G236" s="296">
        <v>0</v>
      </c>
      <c r="H236" s="285">
        <v>267.60000000000002</v>
      </c>
      <c r="I236" s="285">
        <v>0</v>
      </c>
      <c r="J236" s="285">
        <v>0</v>
      </c>
      <c r="K236" s="268">
        <f t="shared" si="27"/>
        <v>267.60000000000002</v>
      </c>
    </row>
    <row r="237" spans="1:11" ht="36.75" customHeight="1" x14ac:dyDescent="0.2">
      <c r="A237" s="288" t="s">
        <v>614</v>
      </c>
      <c r="B237" s="304" t="s">
        <v>613</v>
      </c>
      <c r="C237" s="219" t="s">
        <v>6</v>
      </c>
      <c r="D237" s="275">
        <v>0</v>
      </c>
      <c r="E237" s="296">
        <v>0</v>
      </c>
      <c r="F237" s="296">
        <v>0</v>
      </c>
      <c r="G237" s="296">
        <v>0</v>
      </c>
      <c r="H237" s="285">
        <v>570.1</v>
      </c>
      <c r="I237" s="285">
        <v>1001.2</v>
      </c>
      <c r="J237" s="285">
        <v>653.20000000000005</v>
      </c>
      <c r="K237" s="268">
        <f t="shared" si="27"/>
        <v>2224.5</v>
      </c>
    </row>
    <row r="238" spans="1:11" ht="36.75" customHeight="1" x14ac:dyDescent="0.2">
      <c r="A238" s="288" t="s">
        <v>239</v>
      </c>
      <c r="B238" s="304" t="s">
        <v>615</v>
      </c>
      <c r="C238" s="219" t="s">
        <v>6</v>
      </c>
      <c r="D238" s="275">
        <v>0</v>
      </c>
      <c r="E238" s="296">
        <v>0</v>
      </c>
      <c r="F238" s="296">
        <v>0</v>
      </c>
      <c r="G238" s="296">
        <v>0</v>
      </c>
      <c r="H238" s="285">
        <v>196.9</v>
      </c>
      <c r="I238" s="285">
        <v>437.5</v>
      </c>
      <c r="J238" s="285">
        <v>310.5</v>
      </c>
      <c r="K238" s="268">
        <f t="shared" si="27"/>
        <v>944.9</v>
      </c>
    </row>
    <row r="239" spans="1:11" ht="36.75" customHeight="1" x14ac:dyDescent="0.2">
      <c r="A239" s="205" t="s">
        <v>572</v>
      </c>
      <c r="B239" s="304" t="s">
        <v>573</v>
      </c>
      <c r="C239" s="219" t="s">
        <v>6</v>
      </c>
      <c r="D239" s="254">
        <v>0</v>
      </c>
      <c r="E239" s="244">
        <v>0</v>
      </c>
      <c r="F239" s="244">
        <v>115.5</v>
      </c>
      <c r="G239" s="55">
        <v>0</v>
      </c>
      <c r="H239" s="285">
        <v>0</v>
      </c>
      <c r="I239" s="285">
        <v>0</v>
      </c>
      <c r="J239" s="285">
        <v>0</v>
      </c>
      <c r="K239" s="268">
        <f t="shared" si="26"/>
        <v>115.5</v>
      </c>
    </row>
    <row r="240" spans="1:11" ht="36.75" customHeight="1" x14ac:dyDescent="0.2">
      <c r="A240" s="205" t="s">
        <v>106</v>
      </c>
      <c r="B240" s="304" t="s">
        <v>288</v>
      </c>
      <c r="C240" s="219" t="s">
        <v>6</v>
      </c>
      <c r="D240" s="254">
        <v>193.64</v>
      </c>
      <c r="E240" s="244">
        <v>0</v>
      </c>
      <c r="F240" s="244">
        <v>0</v>
      </c>
      <c r="G240" s="55">
        <v>0</v>
      </c>
      <c r="H240" s="285">
        <v>0</v>
      </c>
      <c r="I240" s="285">
        <v>0</v>
      </c>
      <c r="J240" s="285">
        <v>0</v>
      </c>
      <c r="K240" s="268">
        <f t="shared" ref="K240:K249" si="28">SUM(D240:J240)</f>
        <v>193.64</v>
      </c>
    </row>
    <row r="241" spans="1:11" ht="36.75" customHeight="1" x14ac:dyDescent="0.2">
      <c r="A241" s="205" t="s">
        <v>585</v>
      </c>
      <c r="B241" s="304" t="s">
        <v>584</v>
      </c>
      <c r="C241" s="219" t="s">
        <v>6</v>
      </c>
      <c r="D241" s="254">
        <v>0</v>
      </c>
      <c r="E241" s="244">
        <v>0</v>
      </c>
      <c r="F241" s="244">
        <v>0</v>
      </c>
      <c r="G241" s="55">
        <v>279.60000000000002</v>
      </c>
      <c r="H241" s="285">
        <v>0</v>
      </c>
      <c r="I241" s="285">
        <v>187.6</v>
      </c>
      <c r="J241" s="285">
        <v>0</v>
      </c>
      <c r="K241" s="268">
        <f t="shared" si="28"/>
        <v>467.20000000000005</v>
      </c>
    </row>
    <row r="242" spans="1:11" ht="36.75" customHeight="1" x14ac:dyDescent="0.2">
      <c r="A242" s="205" t="s">
        <v>587</v>
      </c>
      <c r="B242" s="304" t="s">
        <v>586</v>
      </c>
      <c r="C242" s="219" t="s">
        <v>6</v>
      </c>
      <c r="D242" s="254">
        <v>0</v>
      </c>
      <c r="E242" s="244">
        <v>0</v>
      </c>
      <c r="F242" s="244">
        <v>0</v>
      </c>
      <c r="G242" s="55">
        <v>493.7</v>
      </c>
      <c r="H242" s="285">
        <v>584.40000000000009</v>
      </c>
      <c r="I242" s="285">
        <v>0</v>
      </c>
      <c r="J242" s="285">
        <v>0</v>
      </c>
      <c r="K242" s="268">
        <f t="shared" si="28"/>
        <v>1078.1000000000001</v>
      </c>
    </row>
    <row r="243" spans="1:11" ht="36.75" customHeight="1" x14ac:dyDescent="0.2">
      <c r="A243" s="288" t="s">
        <v>98</v>
      </c>
      <c r="B243" s="304" t="s">
        <v>642</v>
      </c>
      <c r="C243" s="219" t="s">
        <v>6</v>
      </c>
      <c r="D243" s="275">
        <v>0</v>
      </c>
      <c r="E243" s="296">
        <v>0</v>
      </c>
      <c r="F243" s="296">
        <v>0</v>
      </c>
      <c r="G243" s="296">
        <v>0</v>
      </c>
      <c r="H243" s="296">
        <v>0</v>
      </c>
      <c r="I243" s="285">
        <v>0</v>
      </c>
      <c r="J243" s="285">
        <v>165.8</v>
      </c>
      <c r="K243" s="268">
        <f t="shared" si="28"/>
        <v>165.8</v>
      </c>
    </row>
    <row r="244" spans="1:11" ht="36.75" customHeight="1" x14ac:dyDescent="0.2">
      <c r="A244" s="288" t="s">
        <v>641</v>
      </c>
      <c r="B244" s="304" t="s">
        <v>640</v>
      </c>
      <c r="C244" s="219" t="s">
        <v>6</v>
      </c>
      <c r="D244" s="275">
        <v>0</v>
      </c>
      <c r="E244" s="296">
        <v>0</v>
      </c>
      <c r="F244" s="296">
        <v>0</v>
      </c>
      <c r="G244" s="296">
        <v>0</v>
      </c>
      <c r="H244" s="296">
        <v>0</v>
      </c>
      <c r="I244" s="285">
        <v>0</v>
      </c>
      <c r="J244" s="285">
        <v>196.2</v>
      </c>
      <c r="K244" s="268">
        <f t="shared" si="28"/>
        <v>196.2</v>
      </c>
    </row>
    <row r="245" spans="1:11" ht="36.75" customHeight="1" x14ac:dyDescent="0.2">
      <c r="A245" s="288" t="s">
        <v>100</v>
      </c>
      <c r="B245" s="304" t="s">
        <v>657</v>
      </c>
      <c r="C245" s="219" t="s">
        <v>6</v>
      </c>
      <c r="D245" s="275">
        <v>0</v>
      </c>
      <c r="E245" s="296">
        <v>0</v>
      </c>
      <c r="F245" s="296">
        <v>0</v>
      </c>
      <c r="G245" s="296">
        <v>0</v>
      </c>
      <c r="H245" s="296">
        <v>0</v>
      </c>
      <c r="I245" s="285">
        <v>0</v>
      </c>
      <c r="J245" s="285">
        <v>396.6</v>
      </c>
      <c r="K245" s="268">
        <f t="shared" si="28"/>
        <v>396.6</v>
      </c>
    </row>
    <row r="246" spans="1:11" ht="36.75" customHeight="1" x14ac:dyDescent="0.2">
      <c r="A246" s="288" t="s">
        <v>594</v>
      </c>
      <c r="B246" s="160" t="s">
        <v>295</v>
      </c>
      <c r="C246" s="219" t="s">
        <v>6</v>
      </c>
      <c r="D246" s="275">
        <v>812.91000000000008</v>
      </c>
      <c r="E246" s="296">
        <v>700.9</v>
      </c>
      <c r="F246" s="296">
        <v>316.8</v>
      </c>
      <c r="G246" s="285">
        <v>471.1</v>
      </c>
      <c r="H246" s="285">
        <v>775.2</v>
      </c>
      <c r="I246" s="285">
        <v>681.4</v>
      </c>
      <c r="J246" s="285">
        <v>1028.9000000000001</v>
      </c>
      <c r="K246" s="263">
        <f t="shared" si="28"/>
        <v>4787.21</v>
      </c>
    </row>
    <row r="247" spans="1:11" ht="36.75" customHeight="1" x14ac:dyDescent="0.2">
      <c r="A247" s="288" t="s">
        <v>257</v>
      </c>
      <c r="B247" s="160" t="s">
        <v>512</v>
      </c>
      <c r="C247" s="219" t="s">
        <v>6</v>
      </c>
      <c r="D247" s="275">
        <v>0</v>
      </c>
      <c r="E247" s="296">
        <v>215.1</v>
      </c>
      <c r="F247" s="296">
        <v>0</v>
      </c>
      <c r="G247" s="285">
        <v>242.8</v>
      </c>
      <c r="H247" s="285">
        <v>524.29999999999995</v>
      </c>
      <c r="I247" s="285">
        <v>560.79999999999995</v>
      </c>
      <c r="J247" s="285">
        <v>306.3</v>
      </c>
      <c r="K247" s="263">
        <f t="shared" si="28"/>
        <v>1849.3</v>
      </c>
    </row>
    <row r="248" spans="1:11" ht="36.75" customHeight="1" x14ac:dyDescent="0.2">
      <c r="A248" s="205" t="s">
        <v>107</v>
      </c>
      <c r="B248" s="160" t="s">
        <v>84</v>
      </c>
      <c r="C248" s="219" t="s">
        <v>6</v>
      </c>
      <c r="D248" s="254">
        <v>4677.25</v>
      </c>
      <c r="E248" s="244">
        <v>1348.3000000000002</v>
      </c>
      <c r="F248" s="244">
        <v>0</v>
      </c>
      <c r="G248" s="55">
        <v>0</v>
      </c>
      <c r="H248" s="285">
        <v>0</v>
      </c>
      <c r="I248" s="285">
        <v>0</v>
      </c>
      <c r="J248" s="285">
        <v>0</v>
      </c>
      <c r="K248" s="268">
        <f t="shared" si="28"/>
        <v>6025.55</v>
      </c>
    </row>
    <row r="249" spans="1:11" ht="36.75" customHeight="1" x14ac:dyDescent="0.2">
      <c r="A249" s="205" t="s">
        <v>110</v>
      </c>
      <c r="B249" s="160" t="s">
        <v>484</v>
      </c>
      <c r="C249" s="219" t="s">
        <v>6</v>
      </c>
      <c r="D249" s="254">
        <v>212.9</v>
      </c>
      <c r="E249" s="244">
        <v>0</v>
      </c>
      <c r="F249" s="244">
        <v>0</v>
      </c>
      <c r="G249" s="55">
        <v>0</v>
      </c>
      <c r="H249" s="285">
        <v>0</v>
      </c>
      <c r="I249" s="285">
        <v>0</v>
      </c>
      <c r="J249" s="285">
        <v>0</v>
      </c>
      <c r="K249" s="268">
        <f t="shared" si="28"/>
        <v>212.9</v>
      </c>
    </row>
    <row r="250" spans="1:11" ht="36.75" customHeight="1" x14ac:dyDescent="0.2">
      <c r="A250" s="205" t="s">
        <v>136</v>
      </c>
      <c r="B250" s="160" t="s">
        <v>135</v>
      </c>
      <c r="C250" s="219" t="s">
        <v>6</v>
      </c>
      <c r="D250" s="254">
        <v>253.1</v>
      </c>
      <c r="E250" s="244">
        <v>0</v>
      </c>
      <c r="F250" s="244">
        <v>0</v>
      </c>
      <c r="G250" s="55">
        <v>0</v>
      </c>
      <c r="H250" s="285">
        <v>0</v>
      </c>
      <c r="I250" s="285">
        <v>0</v>
      </c>
      <c r="J250" s="285">
        <v>0</v>
      </c>
      <c r="K250" s="268">
        <f t="shared" si="26"/>
        <v>253.1</v>
      </c>
    </row>
    <row r="251" spans="1:11" ht="36.75" customHeight="1" x14ac:dyDescent="0.2">
      <c r="A251" s="205" t="s">
        <v>235</v>
      </c>
      <c r="B251" s="160" t="s">
        <v>374</v>
      </c>
      <c r="C251" s="219" t="s">
        <v>6</v>
      </c>
      <c r="D251" s="254">
        <v>1964.5</v>
      </c>
      <c r="E251" s="244">
        <v>902.09999999999991</v>
      </c>
      <c r="F251" s="244">
        <v>610.4</v>
      </c>
      <c r="G251" s="55">
        <v>886.1</v>
      </c>
      <c r="H251" s="285">
        <v>0</v>
      </c>
      <c r="I251" s="285">
        <v>0</v>
      </c>
      <c r="J251" s="285">
        <v>0</v>
      </c>
      <c r="K251" s="268">
        <f t="shared" ref="K251:K282" si="29">SUM(D251:J251)</f>
        <v>4363.1000000000004</v>
      </c>
    </row>
    <row r="252" spans="1:11" ht="36.75" customHeight="1" x14ac:dyDescent="0.2">
      <c r="A252" s="205" t="s">
        <v>126</v>
      </c>
      <c r="B252" s="160" t="s">
        <v>127</v>
      </c>
      <c r="C252" s="219" t="s">
        <v>6</v>
      </c>
      <c r="D252" s="254">
        <v>2995.96</v>
      </c>
      <c r="E252" s="244">
        <v>1489.2</v>
      </c>
      <c r="F252" s="244">
        <v>320.39999999999998</v>
      </c>
      <c r="G252" s="55">
        <v>156.19999999999999</v>
      </c>
      <c r="H252" s="285">
        <v>231.8</v>
      </c>
      <c r="I252" s="285">
        <v>799.2</v>
      </c>
      <c r="J252" s="285">
        <v>1156</v>
      </c>
      <c r="K252" s="268">
        <f t="shared" si="29"/>
        <v>7148.7599999999993</v>
      </c>
    </row>
    <row r="253" spans="1:11" ht="36.75" customHeight="1" x14ac:dyDescent="0.2">
      <c r="A253" s="205" t="s">
        <v>112</v>
      </c>
      <c r="B253" s="160" t="s">
        <v>375</v>
      </c>
      <c r="C253" s="219" t="s">
        <v>6</v>
      </c>
      <c r="D253" s="254">
        <v>280.64999999999998</v>
      </c>
      <c r="E253" s="244">
        <v>253.4</v>
      </c>
      <c r="F253" s="244">
        <v>416</v>
      </c>
      <c r="G253" s="55">
        <v>1049.9000000000001</v>
      </c>
      <c r="H253" s="285">
        <v>373.3</v>
      </c>
      <c r="I253" s="285">
        <v>602.87</v>
      </c>
      <c r="J253" s="285">
        <v>750.4</v>
      </c>
      <c r="K253" s="268">
        <f t="shared" si="29"/>
        <v>3726.52</v>
      </c>
    </row>
    <row r="254" spans="1:11" ht="36.75" customHeight="1" x14ac:dyDescent="0.2">
      <c r="A254" s="205" t="s">
        <v>518</v>
      </c>
      <c r="B254" s="160" t="s">
        <v>517</v>
      </c>
      <c r="C254" s="219" t="s">
        <v>6</v>
      </c>
      <c r="D254" s="254">
        <v>0</v>
      </c>
      <c r="E254" s="244">
        <v>708.4</v>
      </c>
      <c r="F254" s="244">
        <v>0</v>
      </c>
      <c r="G254" s="55">
        <v>0</v>
      </c>
      <c r="H254" s="285">
        <v>0</v>
      </c>
      <c r="I254" s="285">
        <v>0</v>
      </c>
      <c r="J254" s="285">
        <v>0</v>
      </c>
      <c r="K254" s="268">
        <f t="shared" si="29"/>
        <v>708.4</v>
      </c>
    </row>
    <row r="255" spans="1:11" ht="36.75" customHeight="1" x14ac:dyDescent="0.2">
      <c r="A255" s="205" t="s">
        <v>382</v>
      </c>
      <c r="B255" s="160" t="s">
        <v>381</v>
      </c>
      <c r="C255" s="219" t="s">
        <v>6</v>
      </c>
      <c r="D255" s="254">
        <v>806</v>
      </c>
      <c r="E255" s="244">
        <v>1005.8100000000001</v>
      </c>
      <c r="F255" s="244">
        <v>640</v>
      </c>
      <c r="G255" s="55">
        <v>197.3</v>
      </c>
      <c r="H255" s="285">
        <v>0</v>
      </c>
      <c r="I255" s="285">
        <v>0</v>
      </c>
      <c r="J255" s="285">
        <v>0</v>
      </c>
      <c r="K255" s="268">
        <f t="shared" si="29"/>
        <v>2649.11</v>
      </c>
    </row>
    <row r="256" spans="1:11" ht="36.75" customHeight="1" x14ac:dyDescent="0.2">
      <c r="A256" s="205" t="s">
        <v>298</v>
      </c>
      <c r="B256" s="304" t="s">
        <v>299</v>
      </c>
      <c r="C256" s="219" t="s">
        <v>6</v>
      </c>
      <c r="D256" s="254">
        <v>3641.7999999999997</v>
      </c>
      <c r="E256" s="244">
        <v>1128.3999999999999</v>
      </c>
      <c r="F256" s="244">
        <v>842.09999999999991</v>
      </c>
      <c r="G256" s="55">
        <v>554</v>
      </c>
      <c r="H256" s="285">
        <v>0</v>
      </c>
      <c r="I256" s="285">
        <v>0</v>
      </c>
      <c r="J256" s="285">
        <v>0</v>
      </c>
      <c r="K256" s="268">
        <f t="shared" si="29"/>
        <v>6166.2999999999993</v>
      </c>
    </row>
    <row r="257" spans="1:11" ht="36.75" customHeight="1" x14ac:dyDescent="0.2">
      <c r="A257" s="205" t="s">
        <v>401</v>
      </c>
      <c r="B257" s="304" t="s">
        <v>400</v>
      </c>
      <c r="C257" s="219" t="s">
        <v>6</v>
      </c>
      <c r="D257" s="254">
        <v>250</v>
      </c>
      <c r="E257" s="244">
        <v>444.2</v>
      </c>
      <c r="F257" s="244">
        <v>0</v>
      </c>
      <c r="G257" s="55">
        <v>0</v>
      </c>
      <c r="H257" s="285">
        <v>0</v>
      </c>
      <c r="I257" s="285">
        <v>0</v>
      </c>
      <c r="J257" s="285">
        <v>0</v>
      </c>
      <c r="K257" s="268">
        <f t="shared" si="29"/>
        <v>694.2</v>
      </c>
    </row>
    <row r="258" spans="1:11" ht="36.75" customHeight="1" x14ac:dyDescent="0.2">
      <c r="A258" s="205" t="s">
        <v>107</v>
      </c>
      <c r="B258" s="304" t="s">
        <v>480</v>
      </c>
      <c r="C258" s="219" t="s">
        <v>6</v>
      </c>
      <c r="D258" s="254">
        <v>523.4</v>
      </c>
      <c r="E258" s="244">
        <v>353.2</v>
      </c>
      <c r="F258" s="244">
        <v>254.6</v>
      </c>
      <c r="G258" s="55">
        <v>0</v>
      </c>
      <c r="H258" s="285">
        <v>378.5</v>
      </c>
      <c r="I258" s="285">
        <v>298.3</v>
      </c>
      <c r="J258" s="285">
        <v>322.8</v>
      </c>
      <c r="K258" s="268">
        <f t="shared" si="29"/>
        <v>2130.7999999999997</v>
      </c>
    </row>
    <row r="259" spans="1:11" ht="36.75" customHeight="1" x14ac:dyDescent="0.2">
      <c r="A259" s="288" t="s">
        <v>107</v>
      </c>
      <c r="B259" s="304" t="s">
        <v>612</v>
      </c>
      <c r="C259" s="219" t="s">
        <v>6</v>
      </c>
      <c r="D259" s="275">
        <v>0</v>
      </c>
      <c r="E259" s="296">
        <v>0</v>
      </c>
      <c r="F259" s="296">
        <v>0</v>
      </c>
      <c r="G259" s="285">
        <v>0</v>
      </c>
      <c r="H259" s="285">
        <v>107.6</v>
      </c>
      <c r="I259" s="285">
        <v>0</v>
      </c>
      <c r="J259" s="285">
        <v>194.2</v>
      </c>
      <c r="K259" s="268">
        <f t="shared" si="29"/>
        <v>301.79999999999995</v>
      </c>
    </row>
    <row r="260" spans="1:11" ht="36.75" customHeight="1" x14ac:dyDescent="0.2">
      <c r="A260" s="205" t="s">
        <v>509</v>
      </c>
      <c r="B260" s="160" t="s">
        <v>510</v>
      </c>
      <c r="C260" s="219" t="s">
        <v>6</v>
      </c>
      <c r="D260" s="254">
        <v>0</v>
      </c>
      <c r="E260" s="244">
        <v>463</v>
      </c>
      <c r="F260" s="244">
        <v>0</v>
      </c>
      <c r="G260" s="55">
        <v>0</v>
      </c>
      <c r="H260" s="285">
        <v>0</v>
      </c>
      <c r="I260" s="285">
        <v>0</v>
      </c>
      <c r="J260" s="285">
        <v>319.8</v>
      </c>
      <c r="K260" s="268">
        <f t="shared" si="29"/>
        <v>782.8</v>
      </c>
    </row>
    <row r="261" spans="1:11" ht="33.75" customHeight="1" x14ac:dyDescent="0.2">
      <c r="A261" s="205" t="s">
        <v>562</v>
      </c>
      <c r="B261" s="304" t="s">
        <v>561</v>
      </c>
      <c r="C261" s="219" t="s">
        <v>6</v>
      </c>
      <c r="D261" s="254">
        <v>0</v>
      </c>
      <c r="E261" s="244">
        <v>0</v>
      </c>
      <c r="F261" s="244">
        <v>684.3</v>
      </c>
      <c r="G261" s="55">
        <v>1015.4</v>
      </c>
      <c r="H261" s="285">
        <v>439.1</v>
      </c>
      <c r="I261" s="285">
        <v>793.48</v>
      </c>
      <c r="J261" s="285">
        <v>912.5</v>
      </c>
      <c r="K261" s="268">
        <f t="shared" si="29"/>
        <v>3844.7799999999997</v>
      </c>
    </row>
    <row r="262" spans="1:11" ht="51.75" customHeight="1" x14ac:dyDescent="0.2">
      <c r="A262" s="205" t="s">
        <v>483</v>
      </c>
      <c r="B262" s="160" t="s">
        <v>482</v>
      </c>
      <c r="C262" s="219" t="s">
        <v>6</v>
      </c>
      <c r="D262" s="254">
        <v>275.60000000000002</v>
      </c>
      <c r="E262" s="244">
        <v>240.1</v>
      </c>
      <c r="F262" s="244">
        <v>0</v>
      </c>
      <c r="G262" s="55">
        <v>308</v>
      </c>
      <c r="H262" s="285">
        <v>399.9</v>
      </c>
      <c r="I262" s="285">
        <v>251.1</v>
      </c>
      <c r="J262" s="285">
        <v>305</v>
      </c>
      <c r="K262" s="268">
        <f t="shared" si="29"/>
        <v>1779.6999999999998</v>
      </c>
    </row>
    <row r="263" spans="1:11" ht="36.75" customHeight="1" x14ac:dyDescent="0.2">
      <c r="A263" s="205" t="s">
        <v>654</v>
      </c>
      <c r="B263" s="304" t="s">
        <v>394</v>
      </c>
      <c r="C263" s="219" t="s">
        <v>6</v>
      </c>
      <c r="D263" s="254">
        <v>441.5</v>
      </c>
      <c r="E263" s="244">
        <v>603.6</v>
      </c>
      <c r="F263" s="244">
        <v>0</v>
      </c>
      <c r="G263" s="55">
        <v>0</v>
      </c>
      <c r="H263" s="285">
        <v>0</v>
      </c>
      <c r="I263" s="285">
        <v>0</v>
      </c>
      <c r="J263" s="285">
        <v>0</v>
      </c>
      <c r="K263" s="268">
        <f t="shared" si="29"/>
        <v>1045.0999999999999</v>
      </c>
    </row>
    <row r="264" spans="1:11" ht="36.75" customHeight="1" x14ac:dyDescent="0.2">
      <c r="A264" s="205" t="s">
        <v>100</v>
      </c>
      <c r="B264" s="304" t="s">
        <v>479</v>
      </c>
      <c r="C264" s="219" t="s">
        <v>6</v>
      </c>
      <c r="D264" s="254">
        <v>244.8</v>
      </c>
      <c r="E264" s="244">
        <v>0</v>
      </c>
      <c r="F264" s="244">
        <v>0</v>
      </c>
      <c r="G264" s="55">
        <v>259.7</v>
      </c>
      <c r="H264" s="285">
        <v>0</v>
      </c>
      <c r="I264" s="285">
        <v>0</v>
      </c>
      <c r="J264" s="285">
        <v>0</v>
      </c>
      <c r="K264" s="268">
        <f t="shared" si="29"/>
        <v>504.5</v>
      </c>
    </row>
    <row r="265" spans="1:11" ht="36.75" customHeight="1" x14ac:dyDescent="0.2">
      <c r="A265" s="205" t="s">
        <v>589</v>
      </c>
      <c r="B265" s="304" t="s">
        <v>588</v>
      </c>
      <c r="C265" s="219" t="s">
        <v>6</v>
      </c>
      <c r="D265" s="254">
        <v>0</v>
      </c>
      <c r="E265" s="244">
        <v>0</v>
      </c>
      <c r="F265" s="244">
        <v>0</v>
      </c>
      <c r="G265" s="55">
        <v>239.8</v>
      </c>
      <c r="H265" s="285">
        <v>484.2</v>
      </c>
      <c r="I265" s="285">
        <v>380.1</v>
      </c>
      <c r="J265" s="285">
        <v>831.90000000000009</v>
      </c>
      <c r="K265" s="268">
        <f t="shared" si="29"/>
        <v>1936</v>
      </c>
    </row>
    <row r="266" spans="1:11" ht="36.75" customHeight="1" x14ac:dyDescent="0.2">
      <c r="A266" s="205" t="s">
        <v>391</v>
      </c>
      <c r="B266" s="304" t="s">
        <v>392</v>
      </c>
      <c r="C266" s="219" t="s">
        <v>6</v>
      </c>
      <c r="D266" s="254">
        <v>187.1</v>
      </c>
      <c r="E266" s="244">
        <v>0</v>
      </c>
      <c r="F266" s="244">
        <v>0</v>
      </c>
      <c r="G266" s="55">
        <v>0</v>
      </c>
      <c r="H266" s="285">
        <v>0</v>
      </c>
      <c r="I266" s="285">
        <v>0</v>
      </c>
      <c r="J266" s="285">
        <v>300.2</v>
      </c>
      <c r="K266" s="268">
        <f t="shared" si="29"/>
        <v>487.29999999999995</v>
      </c>
    </row>
    <row r="267" spans="1:11" ht="36.75" customHeight="1" x14ac:dyDescent="0.2">
      <c r="A267" s="205" t="s">
        <v>128</v>
      </c>
      <c r="B267" s="160" t="s">
        <v>129</v>
      </c>
      <c r="C267" s="219" t="s">
        <v>6</v>
      </c>
      <c r="D267" s="254">
        <v>3980.2</v>
      </c>
      <c r="E267" s="244">
        <v>996.6</v>
      </c>
      <c r="F267" s="244">
        <v>0</v>
      </c>
      <c r="G267" s="55">
        <v>0</v>
      </c>
      <c r="H267" s="285">
        <v>0</v>
      </c>
      <c r="I267" s="285">
        <v>0</v>
      </c>
      <c r="J267" s="285">
        <v>0</v>
      </c>
      <c r="K267" s="268">
        <f t="shared" si="29"/>
        <v>4976.8</v>
      </c>
    </row>
    <row r="268" spans="1:11" ht="36.75" customHeight="1" x14ac:dyDescent="0.2">
      <c r="A268" s="205" t="s">
        <v>238</v>
      </c>
      <c r="B268" s="304" t="s">
        <v>639</v>
      </c>
      <c r="C268" s="219" t="s">
        <v>6</v>
      </c>
      <c r="D268" s="254">
        <v>0</v>
      </c>
      <c r="E268" s="244">
        <v>0</v>
      </c>
      <c r="F268" s="244">
        <v>0</v>
      </c>
      <c r="G268" s="55">
        <v>5245.2000000000007</v>
      </c>
      <c r="H268" s="285">
        <v>0</v>
      </c>
      <c r="I268" s="285">
        <v>0</v>
      </c>
      <c r="J268" s="285">
        <v>3132.2</v>
      </c>
      <c r="K268" s="268">
        <f t="shared" si="29"/>
        <v>8377.4000000000015</v>
      </c>
    </row>
    <row r="269" spans="1:11" ht="36.75" customHeight="1" x14ac:dyDescent="0.2">
      <c r="A269" s="205" t="s">
        <v>236</v>
      </c>
      <c r="B269" s="304" t="s">
        <v>472</v>
      </c>
      <c r="C269" s="219" t="s">
        <v>6</v>
      </c>
      <c r="D269" s="254">
        <v>224.4</v>
      </c>
      <c r="E269" s="244">
        <v>529</v>
      </c>
      <c r="F269" s="244">
        <v>480.7</v>
      </c>
      <c r="G269" s="55">
        <v>409.3</v>
      </c>
      <c r="H269" s="285">
        <v>874</v>
      </c>
      <c r="I269" s="285">
        <v>275.5</v>
      </c>
      <c r="J269" s="285">
        <v>206.7</v>
      </c>
      <c r="K269" s="268">
        <f t="shared" si="29"/>
        <v>2999.5999999999995</v>
      </c>
    </row>
    <row r="270" spans="1:11" ht="36.75" customHeight="1" x14ac:dyDescent="0.2">
      <c r="A270" s="205" t="s">
        <v>108</v>
      </c>
      <c r="B270" s="304" t="s">
        <v>210</v>
      </c>
      <c r="C270" s="219" t="s">
        <v>6</v>
      </c>
      <c r="D270" s="254">
        <v>4316.3100000000004</v>
      </c>
      <c r="E270" s="244">
        <v>394</v>
      </c>
      <c r="F270" s="244">
        <v>548.5</v>
      </c>
      <c r="G270" s="55">
        <v>328.3</v>
      </c>
      <c r="H270" s="285">
        <v>0</v>
      </c>
      <c r="I270" s="285">
        <v>0</v>
      </c>
      <c r="J270" s="285">
        <v>0</v>
      </c>
      <c r="K270" s="268">
        <f t="shared" si="29"/>
        <v>5587.1100000000006</v>
      </c>
    </row>
    <row r="271" spans="1:11" ht="36.75" customHeight="1" x14ac:dyDescent="0.2">
      <c r="A271" s="205" t="s">
        <v>592</v>
      </c>
      <c r="B271" s="304" t="s">
        <v>591</v>
      </c>
      <c r="C271" s="219" t="s">
        <v>6</v>
      </c>
      <c r="D271" s="254">
        <v>0</v>
      </c>
      <c r="E271" s="244">
        <v>0</v>
      </c>
      <c r="F271" s="244">
        <v>0</v>
      </c>
      <c r="G271" s="55">
        <v>366.1</v>
      </c>
      <c r="H271" s="285">
        <v>533.70000000000005</v>
      </c>
      <c r="I271" s="285">
        <v>405.3</v>
      </c>
      <c r="J271" s="285">
        <v>964.49999999999989</v>
      </c>
      <c r="K271" s="268">
        <f t="shared" si="29"/>
        <v>2269.6</v>
      </c>
    </row>
    <row r="272" spans="1:11" ht="36.75" customHeight="1" x14ac:dyDescent="0.2">
      <c r="A272" s="205" t="s">
        <v>98</v>
      </c>
      <c r="B272" s="304" t="s">
        <v>209</v>
      </c>
      <c r="C272" s="219" t="s">
        <v>6</v>
      </c>
      <c r="D272" s="254">
        <v>922.2</v>
      </c>
      <c r="E272" s="244">
        <v>0</v>
      </c>
      <c r="F272" s="244">
        <v>0</v>
      </c>
      <c r="G272" s="55">
        <v>0</v>
      </c>
      <c r="H272" s="285">
        <v>0</v>
      </c>
      <c r="I272" s="285">
        <v>0</v>
      </c>
      <c r="J272" s="285">
        <v>0</v>
      </c>
      <c r="K272" s="268">
        <f t="shared" si="29"/>
        <v>922.2</v>
      </c>
    </row>
    <row r="273" spans="1:11" ht="36.75" customHeight="1" x14ac:dyDescent="0.2">
      <c r="A273" s="205" t="s">
        <v>520</v>
      </c>
      <c r="B273" s="160" t="s">
        <v>521</v>
      </c>
      <c r="C273" s="219" t="s">
        <v>6</v>
      </c>
      <c r="D273" s="254">
        <v>0</v>
      </c>
      <c r="E273" s="244">
        <v>101.6</v>
      </c>
      <c r="F273" s="244">
        <v>459.29999999999995</v>
      </c>
      <c r="G273" s="55">
        <v>727.3</v>
      </c>
      <c r="H273" s="285">
        <v>695.2</v>
      </c>
      <c r="I273" s="285">
        <v>621.9</v>
      </c>
      <c r="J273" s="285">
        <v>589.30000000000007</v>
      </c>
      <c r="K273" s="268">
        <f t="shared" si="29"/>
        <v>3194.6</v>
      </c>
    </row>
    <row r="274" spans="1:11" ht="36.75" customHeight="1" x14ac:dyDescent="0.2">
      <c r="A274" s="205" t="s">
        <v>396</v>
      </c>
      <c r="B274" s="160" t="s">
        <v>397</v>
      </c>
      <c r="C274" s="219" t="s">
        <v>6</v>
      </c>
      <c r="D274" s="254">
        <v>1591.1</v>
      </c>
      <c r="E274" s="244">
        <v>761.6</v>
      </c>
      <c r="F274" s="244">
        <v>344.1</v>
      </c>
      <c r="G274" s="55">
        <v>428.5</v>
      </c>
      <c r="H274" s="285">
        <v>0</v>
      </c>
      <c r="I274" s="285">
        <v>0</v>
      </c>
      <c r="J274" s="285">
        <v>0</v>
      </c>
      <c r="K274" s="268">
        <f t="shared" si="29"/>
        <v>3125.2999999999997</v>
      </c>
    </row>
    <row r="275" spans="1:11" ht="36.75" customHeight="1" x14ac:dyDescent="0.2">
      <c r="A275" s="205" t="s">
        <v>296</v>
      </c>
      <c r="B275" s="160" t="s">
        <v>464</v>
      </c>
      <c r="C275" s="219" t="s">
        <v>6</v>
      </c>
      <c r="D275" s="254">
        <v>444.5</v>
      </c>
      <c r="E275" s="244">
        <v>0</v>
      </c>
      <c r="F275" s="244">
        <v>0</v>
      </c>
      <c r="G275" s="55">
        <v>0</v>
      </c>
      <c r="H275" s="285">
        <v>0</v>
      </c>
      <c r="I275" s="285">
        <v>0</v>
      </c>
      <c r="J275" s="285">
        <v>0</v>
      </c>
      <c r="K275" s="268">
        <f t="shared" si="29"/>
        <v>444.5</v>
      </c>
    </row>
    <row r="276" spans="1:11" ht="36.75" customHeight="1" x14ac:dyDescent="0.2">
      <c r="A276" s="205" t="s">
        <v>244</v>
      </c>
      <c r="B276" s="160" t="s">
        <v>564</v>
      </c>
      <c r="C276" s="219" t="s">
        <v>6</v>
      </c>
      <c r="D276" s="254">
        <v>0</v>
      </c>
      <c r="E276" s="244">
        <v>0</v>
      </c>
      <c r="F276" s="244">
        <v>308.8</v>
      </c>
      <c r="G276" s="55">
        <v>0</v>
      </c>
      <c r="H276" s="285">
        <v>194.1</v>
      </c>
      <c r="I276" s="285">
        <v>0</v>
      </c>
      <c r="J276" s="285">
        <v>0</v>
      </c>
      <c r="K276" s="268">
        <f t="shared" si="29"/>
        <v>502.9</v>
      </c>
    </row>
    <row r="277" spans="1:11" ht="36.75" customHeight="1" x14ac:dyDescent="0.2">
      <c r="A277" s="205" t="s">
        <v>297</v>
      </c>
      <c r="B277" s="160" t="s">
        <v>471</v>
      </c>
      <c r="C277" s="219" t="s">
        <v>6</v>
      </c>
      <c r="D277" s="254">
        <v>3029</v>
      </c>
      <c r="E277" s="244">
        <v>892.1</v>
      </c>
      <c r="F277" s="244">
        <v>0</v>
      </c>
      <c r="G277" s="55">
        <v>0</v>
      </c>
      <c r="H277" s="285">
        <v>0</v>
      </c>
      <c r="I277" s="285">
        <v>0</v>
      </c>
      <c r="J277" s="285">
        <v>0</v>
      </c>
      <c r="K277" s="268">
        <f t="shared" si="29"/>
        <v>3921.1</v>
      </c>
    </row>
    <row r="278" spans="1:11" ht="36" customHeight="1" x14ac:dyDescent="0.2">
      <c r="A278" s="205" t="s">
        <v>134</v>
      </c>
      <c r="B278" s="160" t="s">
        <v>133</v>
      </c>
      <c r="C278" s="219" t="s">
        <v>6</v>
      </c>
      <c r="D278" s="254">
        <v>403.2</v>
      </c>
      <c r="E278" s="244">
        <v>0</v>
      </c>
      <c r="F278" s="244">
        <v>0</v>
      </c>
      <c r="G278" s="55">
        <v>0</v>
      </c>
      <c r="H278" s="285">
        <v>0</v>
      </c>
      <c r="I278" s="285">
        <v>0</v>
      </c>
      <c r="J278" s="285">
        <v>0</v>
      </c>
      <c r="K278" s="268">
        <f t="shared" si="29"/>
        <v>403.2</v>
      </c>
    </row>
    <row r="279" spans="1:11" ht="36.75" customHeight="1" x14ac:dyDescent="0.2">
      <c r="A279" s="205" t="s">
        <v>109</v>
      </c>
      <c r="B279" s="304" t="s">
        <v>80</v>
      </c>
      <c r="C279" s="219" t="s">
        <v>6</v>
      </c>
      <c r="D279" s="254">
        <v>1571.8</v>
      </c>
      <c r="E279" s="244">
        <v>132.5</v>
      </c>
      <c r="F279" s="244">
        <v>295.20000000000005</v>
      </c>
      <c r="G279" s="55">
        <v>129.5</v>
      </c>
      <c r="H279" s="285">
        <v>0</v>
      </c>
      <c r="I279" s="285">
        <v>0</v>
      </c>
      <c r="J279" s="285">
        <v>0</v>
      </c>
      <c r="K279" s="268">
        <f t="shared" si="29"/>
        <v>2129</v>
      </c>
    </row>
    <row r="280" spans="1:11" ht="36.75" customHeight="1" x14ac:dyDescent="0.2">
      <c r="A280" s="288" t="s">
        <v>621</v>
      </c>
      <c r="B280" s="304" t="s">
        <v>620</v>
      </c>
      <c r="C280" s="219" t="s">
        <v>6</v>
      </c>
      <c r="D280" s="275">
        <v>0</v>
      </c>
      <c r="E280" s="296">
        <v>0</v>
      </c>
      <c r="F280" s="296">
        <v>0</v>
      </c>
      <c r="G280" s="285">
        <v>0</v>
      </c>
      <c r="H280" s="285">
        <v>188.8</v>
      </c>
      <c r="I280" s="285">
        <v>0</v>
      </c>
      <c r="J280" s="285">
        <v>251.6</v>
      </c>
      <c r="K280" s="268">
        <f t="shared" si="29"/>
        <v>440.4</v>
      </c>
    </row>
    <row r="281" spans="1:11" ht="36.75" customHeight="1" x14ac:dyDescent="0.2">
      <c r="A281" s="205" t="s">
        <v>377</v>
      </c>
      <c r="B281" s="304" t="s">
        <v>656</v>
      </c>
      <c r="C281" s="219" t="s">
        <v>6</v>
      </c>
      <c r="D281" s="254">
        <v>542.6</v>
      </c>
      <c r="E281" s="244">
        <v>469.8</v>
      </c>
      <c r="F281" s="244">
        <v>638.29999999999995</v>
      </c>
      <c r="G281" s="55">
        <v>237.1</v>
      </c>
      <c r="H281" s="285">
        <v>752.7</v>
      </c>
      <c r="I281" s="285">
        <v>289.3</v>
      </c>
      <c r="J281" s="285">
        <v>769.7</v>
      </c>
      <c r="K281" s="268">
        <f t="shared" si="29"/>
        <v>3699.5</v>
      </c>
    </row>
    <row r="282" spans="1:11" ht="36.75" customHeight="1" x14ac:dyDescent="0.2">
      <c r="A282" s="205" t="s">
        <v>111</v>
      </c>
      <c r="B282" s="304" t="s">
        <v>403</v>
      </c>
      <c r="C282" s="219" t="s">
        <v>6</v>
      </c>
      <c r="D282" s="254">
        <v>566.6</v>
      </c>
      <c r="E282" s="244">
        <v>0</v>
      </c>
      <c r="F282" s="244">
        <v>0</v>
      </c>
      <c r="G282" s="55">
        <v>0</v>
      </c>
      <c r="H282" s="285">
        <v>0</v>
      </c>
      <c r="I282" s="285">
        <v>0</v>
      </c>
      <c r="J282" s="285">
        <v>0</v>
      </c>
      <c r="K282" s="268">
        <f t="shared" si="29"/>
        <v>566.6</v>
      </c>
    </row>
    <row r="283" spans="1:11" ht="36.75" customHeight="1" x14ac:dyDescent="0.2">
      <c r="A283" s="205" t="s">
        <v>399</v>
      </c>
      <c r="B283" s="304" t="s">
        <v>398</v>
      </c>
      <c r="C283" s="219" t="s">
        <v>6</v>
      </c>
      <c r="D283" s="254">
        <v>235</v>
      </c>
      <c r="E283" s="244">
        <v>293.10000000000002</v>
      </c>
      <c r="F283" s="244">
        <v>342.5</v>
      </c>
      <c r="G283" s="55">
        <v>257.89999999999998</v>
      </c>
      <c r="H283" s="285">
        <v>0</v>
      </c>
      <c r="I283" s="285">
        <v>0</v>
      </c>
      <c r="J283" s="285">
        <v>652.20000000000005</v>
      </c>
      <c r="K283" s="268">
        <f t="shared" ref="K283:K307" si="30">SUM(D283:J283)</f>
        <v>1780.7</v>
      </c>
    </row>
    <row r="284" spans="1:11" ht="36.75" customHeight="1" x14ac:dyDescent="0.2">
      <c r="A284" s="205" t="s">
        <v>523</v>
      </c>
      <c r="B284" s="160" t="s">
        <v>524</v>
      </c>
      <c r="C284" s="219" t="s">
        <v>6</v>
      </c>
      <c r="D284" s="254">
        <v>0</v>
      </c>
      <c r="E284" s="244">
        <v>100.9</v>
      </c>
      <c r="F284" s="244">
        <v>0</v>
      </c>
      <c r="G284" s="55">
        <v>0</v>
      </c>
      <c r="H284" s="285">
        <v>0</v>
      </c>
      <c r="I284" s="285">
        <v>0</v>
      </c>
      <c r="J284" s="285">
        <v>0</v>
      </c>
      <c r="K284" s="268">
        <f t="shared" si="30"/>
        <v>100.9</v>
      </c>
    </row>
    <row r="285" spans="1:11" ht="45" customHeight="1" x14ac:dyDescent="0.2">
      <c r="A285" s="205" t="s">
        <v>477</v>
      </c>
      <c r="B285" s="304" t="s">
        <v>478</v>
      </c>
      <c r="C285" s="219" t="s">
        <v>6</v>
      </c>
      <c r="D285" s="254">
        <v>283.7</v>
      </c>
      <c r="E285" s="244">
        <v>342.7</v>
      </c>
      <c r="F285" s="244">
        <v>450.59999999999997</v>
      </c>
      <c r="G285" s="55">
        <v>0</v>
      </c>
      <c r="H285" s="285">
        <v>0</v>
      </c>
      <c r="I285" s="285">
        <v>469.20000000000005</v>
      </c>
      <c r="J285" s="285">
        <v>569.20000000000005</v>
      </c>
      <c r="K285" s="268">
        <f t="shared" si="30"/>
        <v>2115.4</v>
      </c>
    </row>
    <row r="286" spans="1:11" ht="36.75" customHeight="1" x14ac:dyDescent="0.2">
      <c r="A286" s="288" t="s">
        <v>475</v>
      </c>
      <c r="B286" s="304" t="s">
        <v>476</v>
      </c>
      <c r="C286" s="219" t="s">
        <v>6</v>
      </c>
      <c r="D286" s="275">
        <v>396.7</v>
      </c>
      <c r="E286" s="296">
        <v>0</v>
      </c>
      <c r="F286" s="296">
        <v>0</v>
      </c>
      <c r="G286" s="285">
        <v>0</v>
      </c>
      <c r="H286" s="285">
        <v>0</v>
      </c>
      <c r="I286" s="285">
        <v>0</v>
      </c>
      <c r="J286" s="285">
        <v>0</v>
      </c>
      <c r="K286" s="263">
        <f t="shared" si="30"/>
        <v>396.7</v>
      </c>
    </row>
    <row r="287" spans="1:11" ht="36.75" customHeight="1" x14ac:dyDescent="0.2">
      <c r="A287" s="288" t="s">
        <v>597</v>
      </c>
      <c r="B287" s="304" t="s">
        <v>596</v>
      </c>
      <c r="C287" s="219" t="s">
        <v>6</v>
      </c>
      <c r="D287" s="275">
        <v>0</v>
      </c>
      <c r="E287" s="296">
        <v>0</v>
      </c>
      <c r="F287" s="296">
        <v>0</v>
      </c>
      <c r="G287" s="285">
        <v>1468.3</v>
      </c>
      <c r="H287" s="285">
        <v>223.3</v>
      </c>
      <c r="I287" s="285">
        <v>374.8</v>
      </c>
      <c r="J287" s="285">
        <v>709.7</v>
      </c>
      <c r="K287" s="263">
        <f t="shared" si="30"/>
        <v>2776.1000000000004</v>
      </c>
    </row>
    <row r="288" spans="1:11" ht="36.75" customHeight="1" x14ac:dyDescent="0.2">
      <c r="A288" s="205" t="s">
        <v>109</v>
      </c>
      <c r="B288" s="304" t="s">
        <v>202</v>
      </c>
      <c r="C288" s="219" t="s">
        <v>6</v>
      </c>
      <c r="D288" s="254">
        <v>876.09</v>
      </c>
      <c r="E288" s="244">
        <v>0</v>
      </c>
      <c r="F288" s="244">
        <v>0</v>
      </c>
      <c r="G288" s="55">
        <v>0</v>
      </c>
      <c r="H288" s="285">
        <v>0</v>
      </c>
      <c r="I288" s="285">
        <v>0</v>
      </c>
      <c r="J288" s="285">
        <v>0</v>
      </c>
      <c r="K288" s="268">
        <f t="shared" si="30"/>
        <v>876.09</v>
      </c>
    </row>
    <row r="289" spans="1:11" ht="36.75" customHeight="1" x14ac:dyDescent="0.2">
      <c r="A289" s="205" t="s">
        <v>507</v>
      </c>
      <c r="B289" s="304" t="s">
        <v>508</v>
      </c>
      <c r="C289" s="219" t="s">
        <v>6</v>
      </c>
      <c r="D289" s="254">
        <v>0</v>
      </c>
      <c r="E289" s="244">
        <v>320.8</v>
      </c>
      <c r="F289" s="244">
        <v>0</v>
      </c>
      <c r="G289" s="55">
        <v>0</v>
      </c>
      <c r="H289" s="285">
        <v>0</v>
      </c>
      <c r="I289" s="285">
        <v>0</v>
      </c>
      <c r="J289" s="285">
        <v>0</v>
      </c>
      <c r="K289" s="268">
        <f t="shared" si="30"/>
        <v>320.8</v>
      </c>
    </row>
    <row r="290" spans="1:11" ht="36.75" customHeight="1" x14ac:dyDescent="0.2">
      <c r="A290" s="205" t="s">
        <v>236</v>
      </c>
      <c r="B290" s="304" t="s">
        <v>300</v>
      </c>
      <c r="C290" s="219" t="s">
        <v>6</v>
      </c>
      <c r="D290" s="254">
        <v>3692.17</v>
      </c>
      <c r="E290" s="244">
        <v>1397.9</v>
      </c>
      <c r="F290" s="244">
        <v>0</v>
      </c>
      <c r="G290" s="55">
        <v>0</v>
      </c>
      <c r="H290" s="285">
        <v>0</v>
      </c>
      <c r="I290" s="285">
        <v>0</v>
      </c>
      <c r="J290" s="285">
        <v>0</v>
      </c>
      <c r="K290" s="268">
        <f t="shared" si="30"/>
        <v>5090.07</v>
      </c>
    </row>
    <row r="291" spans="1:11" ht="36.75" customHeight="1" x14ac:dyDescent="0.2">
      <c r="A291" s="205" t="s">
        <v>594</v>
      </c>
      <c r="B291" s="304" t="s">
        <v>593</v>
      </c>
      <c r="C291" s="219" t="s">
        <v>6</v>
      </c>
      <c r="D291" s="254">
        <v>0</v>
      </c>
      <c r="E291" s="244">
        <v>0</v>
      </c>
      <c r="F291" s="244">
        <v>0</v>
      </c>
      <c r="G291" s="55">
        <v>189.9</v>
      </c>
      <c r="H291" s="285">
        <v>0</v>
      </c>
      <c r="I291" s="285">
        <v>0</v>
      </c>
      <c r="J291" s="285">
        <v>0</v>
      </c>
      <c r="K291" s="268">
        <f t="shared" si="30"/>
        <v>189.9</v>
      </c>
    </row>
    <row r="292" spans="1:11" ht="36.75" customHeight="1" x14ac:dyDescent="0.2">
      <c r="A292" s="205" t="s">
        <v>390</v>
      </c>
      <c r="B292" s="304" t="s">
        <v>389</v>
      </c>
      <c r="C292" s="219" t="s">
        <v>6</v>
      </c>
      <c r="D292" s="254">
        <v>217.5</v>
      </c>
      <c r="E292" s="244">
        <v>0</v>
      </c>
      <c r="F292" s="244">
        <v>332</v>
      </c>
      <c r="G292" s="55">
        <v>1155.9000000000001</v>
      </c>
      <c r="H292" s="285">
        <v>127.3</v>
      </c>
      <c r="I292" s="285">
        <v>955.59999999999991</v>
      </c>
      <c r="J292" s="285">
        <v>822.69999999999993</v>
      </c>
      <c r="K292" s="268">
        <f t="shared" si="30"/>
        <v>3611</v>
      </c>
    </row>
    <row r="293" spans="1:11" ht="36.75" customHeight="1" x14ac:dyDescent="0.2">
      <c r="A293" s="205" t="s">
        <v>553</v>
      </c>
      <c r="B293" s="304" t="s">
        <v>376</v>
      </c>
      <c r="C293" s="219" t="s">
        <v>6</v>
      </c>
      <c r="D293" s="254">
        <v>193.1</v>
      </c>
      <c r="E293" s="244">
        <v>517.20000000000005</v>
      </c>
      <c r="F293" s="244">
        <v>305.89999999999998</v>
      </c>
      <c r="G293" s="55">
        <v>259.3</v>
      </c>
      <c r="H293" s="285">
        <v>0</v>
      </c>
      <c r="I293" s="285">
        <v>215.1</v>
      </c>
      <c r="J293" s="285">
        <v>0</v>
      </c>
      <c r="K293" s="268">
        <f t="shared" si="30"/>
        <v>1490.6</v>
      </c>
    </row>
    <row r="294" spans="1:11" ht="36.75" customHeight="1" x14ac:dyDescent="0.2">
      <c r="A294" s="205" t="s">
        <v>514</v>
      </c>
      <c r="B294" s="304" t="s">
        <v>515</v>
      </c>
      <c r="C294" s="219" t="s">
        <v>6</v>
      </c>
      <c r="D294" s="254">
        <v>0</v>
      </c>
      <c r="E294" s="244">
        <v>204.3</v>
      </c>
      <c r="F294" s="244">
        <v>272.2</v>
      </c>
      <c r="G294" s="55">
        <v>0</v>
      </c>
      <c r="H294" s="285">
        <v>0</v>
      </c>
      <c r="I294" s="285">
        <v>0</v>
      </c>
      <c r="J294" s="285">
        <v>0</v>
      </c>
      <c r="K294" s="268">
        <f t="shared" si="30"/>
        <v>476.5</v>
      </c>
    </row>
    <row r="295" spans="1:11" ht="36.75" customHeight="1" x14ac:dyDescent="0.2">
      <c r="A295" s="205" t="s">
        <v>110</v>
      </c>
      <c r="B295" s="304" t="s">
        <v>85</v>
      </c>
      <c r="C295" s="219" t="s">
        <v>6</v>
      </c>
      <c r="D295" s="254">
        <v>592.91999999999996</v>
      </c>
      <c r="E295" s="244">
        <v>0</v>
      </c>
      <c r="F295" s="244">
        <v>0</v>
      </c>
      <c r="G295" s="55">
        <v>0</v>
      </c>
      <c r="H295" s="285">
        <v>0</v>
      </c>
      <c r="I295" s="285">
        <v>0</v>
      </c>
      <c r="J295" s="285">
        <v>0</v>
      </c>
      <c r="K295" s="268">
        <f t="shared" si="30"/>
        <v>592.91999999999996</v>
      </c>
    </row>
    <row r="296" spans="1:11" ht="36.75" customHeight="1" x14ac:dyDescent="0.2">
      <c r="A296" s="205" t="s">
        <v>256</v>
      </c>
      <c r="B296" s="304" t="s">
        <v>634</v>
      </c>
      <c r="C296" s="219" t="s">
        <v>6</v>
      </c>
      <c r="D296" s="254">
        <v>0</v>
      </c>
      <c r="E296" s="244">
        <v>0</v>
      </c>
      <c r="F296" s="244">
        <v>0</v>
      </c>
      <c r="G296" s="55">
        <v>247.9</v>
      </c>
      <c r="H296" s="285">
        <v>0</v>
      </c>
      <c r="I296" s="285">
        <v>372</v>
      </c>
      <c r="J296" s="285">
        <v>0</v>
      </c>
      <c r="K296" s="268">
        <f t="shared" si="30"/>
        <v>619.9</v>
      </c>
    </row>
    <row r="297" spans="1:11" ht="36.75" customHeight="1" x14ac:dyDescent="0.2">
      <c r="A297" s="205" t="s">
        <v>98</v>
      </c>
      <c r="B297" s="160" t="s">
        <v>567</v>
      </c>
      <c r="C297" s="219" t="s">
        <v>6</v>
      </c>
      <c r="D297" s="254">
        <v>0</v>
      </c>
      <c r="E297" s="244">
        <v>0</v>
      </c>
      <c r="F297" s="244">
        <v>228.5</v>
      </c>
      <c r="G297" s="55">
        <v>0</v>
      </c>
      <c r="H297" s="285">
        <v>0</v>
      </c>
      <c r="I297" s="285">
        <v>0</v>
      </c>
      <c r="J297" s="285">
        <v>0</v>
      </c>
      <c r="K297" s="268">
        <f t="shared" si="30"/>
        <v>228.5</v>
      </c>
    </row>
    <row r="298" spans="1:11" ht="30" x14ac:dyDescent="0.2">
      <c r="A298" s="258" t="s">
        <v>582</v>
      </c>
      <c r="B298" s="231" t="s">
        <v>583</v>
      </c>
      <c r="C298" s="219" t="s">
        <v>6</v>
      </c>
      <c r="D298" s="255">
        <v>0</v>
      </c>
      <c r="E298" s="244">
        <v>0</v>
      </c>
      <c r="F298" s="244">
        <v>0</v>
      </c>
      <c r="G298" s="55">
        <v>245</v>
      </c>
      <c r="H298" s="285">
        <v>0</v>
      </c>
      <c r="I298" s="285">
        <v>0</v>
      </c>
      <c r="J298" s="285">
        <v>0</v>
      </c>
      <c r="K298" s="268">
        <f t="shared" si="30"/>
        <v>245</v>
      </c>
    </row>
    <row r="299" spans="1:11" ht="37.5" customHeight="1" x14ac:dyDescent="0.2">
      <c r="A299" s="258" t="s">
        <v>111</v>
      </c>
      <c r="B299" s="231" t="s">
        <v>83</v>
      </c>
      <c r="C299" s="219" t="s">
        <v>6</v>
      </c>
      <c r="D299" s="255">
        <v>10698.7</v>
      </c>
      <c r="E299" s="244">
        <v>1177.5999999999999</v>
      </c>
      <c r="F299" s="244">
        <v>2059.1999999999998</v>
      </c>
      <c r="G299" s="55">
        <v>3470.61</v>
      </c>
      <c r="H299" s="285">
        <v>1456.3</v>
      </c>
      <c r="I299" s="285">
        <v>0</v>
      </c>
      <c r="J299" s="285">
        <v>0</v>
      </c>
      <c r="K299" s="268">
        <f t="shared" si="30"/>
        <v>18862.41</v>
      </c>
    </row>
    <row r="300" spans="1:11" ht="32.25" customHeight="1" x14ac:dyDescent="0.2">
      <c r="A300" s="258" t="s">
        <v>227</v>
      </c>
      <c r="B300" s="231" t="s">
        <v>563</v>
      </c>
      <c r="C300" s="219" t="s">
        <v>6</v>
      </c>
      <c r="D300" s="255">
        <v>0</v>
      </c>
      <c r="E300" s="244">
        <v>0</v>
      </c>
      <c r="F300" s="244">
        <v>303.8</v>
      </c>
      <c r="G300" s="55">
        <v>0</v>
      </c>
      <c r="H300" s="285">
        <v>254.8</v>
      </c>
      <c r="I300" s="285">
        <v>890.90000000000009</v>
      </c>
      <c r="J300" s="285">
        <v>453.2</v>
      </c>
      <c r="K300" s="268">
        <f t="shared" si="30"/>
        <v>1902.7</v>
      </c>
    </row>
    <row r="301" spans="1:11" ht="32.25" customHeight="1" x14ac:dyDescent="0.2">
      <c r="A301" s="258" t="s">
        <v>388</v>
      </c>
      <c r="B301" s="231" t="s">
        <v>387</v>
      </c>
      <c r="C301" s="219" t="s">
        <v>6</v>
      </c>
      <c r="D301" s="255">
        <v>263.10000000000002</v>
      </c>
      <c r="E301" s="244">
        <v>197</v>
      </c>
      <c r="F301" s="244">
        <v>0</v>
      </c>
      <c r="G301" s="55">
        <v>481.4</v>
      </c>
      <c r="H301" s="285">
        <v>215.6</v>
      </c>
      <c r="I301" s="285">
        <v>0</v>
      </c>
      <c r="J301" s="285">
        <v>313.10000000000002</v>
      </c>
      <c r="K301" s="268">
        <f t="shared" si="30"/>
        <v>1470.1999999999998</v>
      </c>
    </row>
    <row r="302" spans="1:11" ht="32.25" customHeight="1" x14ac:dyDescent="0.2">
      <c r="A302" s="258" t="s">
        <v>112</v>
      </c>
      <c r="B302" s="231" t="s">
        <v>93</v>
      </c>
      <c r="C302" s="219" t="s">
        <v>6</v>
      </c>
      <c r="D302" s="255">
        <v>15771.539999999999</v>
      </c>
      <c r="E302" s="244">
        <v>0</v>
      </c>
      <c r="F302" s="244">
        <v>2662.8999999999996</v>
      </c>
      <c r="G302" s="55">
        <v>1152.7</v>
      </c>
      <c r="H302" s="285">
        <v>0</v>
      </c>
      <c r="I302" s="285">
        <v>0</v>
      </c>
      <c r="J302" s="285">
        <v>0</v>
      </c>
      <c r="K302" s="268">
        <f t="shared" si="30"/>
        <v>19587.14</v>
      </c>
    </row>
    <row r="303" spans="1:11" ht="36" customHeight="1" x14ac:dyDescent="0.2">
      <c r="A303" s="258" t="s">
        <v>113</v>
      </c>
      <c r="B303" s="231" t="s">
        <v>79</v>
      </c>
      <c r="C303" s="219" t="s">
        <v>6</v>
      </c>
      <c r="D303" s="255">
        <v>4560.29</v>
      </c>
      <c r="E303" s="244">
        <v>1065.3</v>
      </c>
      <c r="F303" s="244">
        <v>0</v>
      </c>
      <c r="G303" s="55">
        <v>0</v>
      </c>
      <c r="H303" s="285">
        <v>0</v>
      </c>
      <c r="I303" s="285">
        <v>0</v>
      </c>
      <c r="J303" s="285">
        <v>0</v>
      </c>
      <c r="K303" s="268">
        <f t="shared" si="30"/>
        <v>5625.59</v>
      </c>
    </row>
    <row r="304" spans="1:11" ht="36" customHeight="1" x14ac:dyDescent="0.2">
      <c r="A304" s="258" t="s">
        <v>114</v>
      </c>
      <c r="B304" s="231" t="s">
        <v>82</v>
      </c>
      <c r="C304" s="219" t="s">
        <v>6</v>
      </c>
      <c r="D304" s="255">
        <v>1006.98</v>
      </c>
      <c r="E304" s="244">
        <v>0</v>
      </c>
      <c r="F304" s="244">
        <v>0</v>
      </c>
      <c r="G304" s="55">
        <v>0</v>
      </c>
      <c r="H304" s="285">
        <v>0</v>
      </c>
      <c r="I304" s="285">
        <v>0</v>
      </c>
      <c r="J304" s="285">
        <v>0</v>
      </c>
      <c r="K304" s="268">
        <f t="shared" si="30"/>
        <v>1006.98</v>
      </c>
    </row>
    <row r="305" spans="1:11" ht="36.75" customHeight="1" thickBot="1" x14ac:dyDescent="0.25">
      <c r="A305" s="30" t="s">
        <v>244</v>
      </c>
      <c r="B305" s="340" t="s">
        <v>378</v>
      </c>
      <c r="C305" s="220" t="s">
        <v>6</v>
      </c>
      <c r="D305" s="256">
        <v>391.2</v>
      </c>
      <c r="E305" s="244">
        <v>486.9</v>
      </c>
      <c r="F305" s="244">
        <v>0</v>
      </c>
      <c r="G305" s="55">
        <v>334.3</v>
      </c>
      <c r="H305" s="285">
        <v>0</v>
      </c>
      <c r="I305" s="285">
        <v>206.4</v>
      </c>
      <c r="J305" s="285">
        <v>0</v>
      </c>
      <c r="K305" s="268">
        <f t="shared" si="30"/>
        <v>1418.8</v>
      </c>
    </row>
    <row r="306" spans="1:11" ht="30" customHeight="1" thickTop="1" thickBot="1" x14ac:dyDescent="0.25">
      <c r="A306" s="478" t="s">
        <v>204</v>
      </c>
      <c r="B306" s="479"/>
      <c r="C306" s="97" t="s">
        <v>6</v>
      </c>
      <c r="D306" s="71">
        <f t="shared" ref="D306:I306" si="31">SUM(D227:D305)</f>
        <v>80339.309999999969</v>
      </c>
      <c r="E306" s="71">
        <f t="shared" si="31"/>
        <v>22323.410000000003</v>
      </c>
      <c r="F306" s="71">
        <f t="shared" si="31"/>
        <v>16654.400000000001</v>
      </c>
      <c r="G306" s="71">
        <f>SUM(G227:G305)</f>
        <v>24694.010000000006</v>
      </c>
      <c r="H306" s="71">
        <f t="shared" si="31"/>
        <v>12149.999999999998</v>
      </c>
      <c r="I306" s="71">
        <f t="shared" si="31"/>
        <v>12081.45</v>
      </c>
      <c r="J306" s="71">
        <f>SUM(J227:J305)</f>
        <v>19748.400000000001</v>
      </c>
      <c r="K306" s="72">
        <f>SUM(D306:J306)</f>
        <v>187990.97999999998</v>
      </c>
    </row>
    <row r="307" spans="1:11" ht="30" customHeight="1" thickTop="1" thickBot="1" x14ac:dyDescent="0.25">
      <c r="A307" s="478" t="s">
        <v>205</v>
      </c>
      <c r="B307" s="479"/>
      <c r="C307" s="111" t="s">
        <v>6</v>
      </c>
      <c r="D307" s="115">
        <v>95</v>
      </c>
      <c r="E307" s="74">
        <f t="shared" ref="E307" si="32">COUNTIF(E227:E305,"&gt;0")</f>
        <v>36</v>
      </c>
      <c r="F307" s="74">
        <f>COUNTIF(F227:F305,"&gt;0")</f>
        <v>30</v>
      </c>
      <c r="G307" s="74">
        <f>COUNTIF(G227:G305,"&gt;0")</f>
        <v>36</v>
      </c>
      <c r="H307" s="74">
        <f>COUNTIF(H227:H305,"&gt;0")</f>
        <v>27</v>
      </c>
      <c r="I307" s="74">
        <f>COUNTIF(I227:I305,"&gt;0")</f>
        <v>26</v>
      </c>
      <c r="J307" s="74">
        <f>COUNTIF(J227:J305,"&gt;0")</f>
        <v>33</v>
      </c>
      <c r="K307" s="75">
        <f t="shared" si="30"/>
        <v>283</v>
      </c>
    </row>
    <row r="308" spans="1:11" ht="24.75" customHeight="1" thickTop="1" thickBot="1" x14ac:dyDescent="0.25">
      <c r="A308" s="483" t="s">
        <v>277</v>
      </c>
      <c r="B308" s="484"/>
      <c r="C308" s="484"/>
      <c r="D308" s="484"/>
      <c r="E308" s="484"/>
      <c r="F308" s="484"/>
      <c r="G308" s="484"/>
      <c r="H308" s="484"/>
      <c r="I308" s="484"/>
      <c r="J308" s="484"/>
      <c r="K308" s="485"/>
    </row>
    <row r="309" spans="1:11" ht="36.75" customHeight="1" thickTop="1" thickBot="1" x14ac:dyDescent="0.25">
      <c r="A309" s="17" t="s">
        <v>31</v>
      </c>
      <c r="B309" s="521" t="s">
        <v>78</v>
      </c>
      <c r="C309" s="522"/>
      <c r="D309" s="12">
        <v>2019</v>
      </c>
      <c r="E309" s="12" t="s">
        <v>498</v>
      </c>
      <c r="F309" s="12" t="s">
        <v>499</v>
      </c>
      <c r="G309" s="12" t="s">
        <v>500</v>
      </c>
      <c r="H309" s="12" t="s">
        <v>501</v>
      </c>
      <c r="I309" s="12" t="s">
        <v>502</v>
      </c>
      <c r="J309" s="197" t="s">
        <v>503</v>
      </c>
      <c r="K309" s="13" t="s">
        <v>4</v>
      </c>
    </row>
    <row r="310" spans="1:11" customFormat="1" ht="36.75" customHeight="1" thickTop="1" x14ac:dyDescent="0.25">
      <c r="A310" s="529" t="s">
        <v>569</v>
      </c>
      <c r="B310" s="310" t="s">
        <v>570</v>
      </c>
      <c r="C310" s="311" t="s">
        <v>6</v>
      </c>
      <c r="D310" s="312">
        <v>0</v>
      </c>
      <c r="E310" s="313">
        <v>0</v>
      </c>
      <c r="F310" s="313">
        <v>132.9</v>
      </c>
      <c r="G310" s="287">
        <v>0</v>
      </c>
      <c r="H310" s="314">
        <v>214.4</v>
      </c>
      <c r="I310" s="285">
        <v>0</v>
      </c>
      <c r="J310" s="285">
        <v>0</v>
      </c>
      <c r="K310" s="315">
        <f t="shared" ref="K310:K341" si="33">SUM(D310:J310)</f>
        <v>347.3</v>
      </c>
    </row>
    <row r="311" spans="1:11" s="283" customFormat="1" ht="36.75" customHeight="1" x14ac:dyDescent="0.25">
      <c r="A311" s="519"/>
      <c r="B311" s="304" t="s">
        <v>622</v>
      </c>
      <c r="C311" s="219" t="s">
        <v>6</v>
      </c>
      <c r="D311" s="243">
        <v>0</v>
      </c>
      <c r="E311" s="296">
        <v>0</v>
      </c>
      <c r="F311" s="296">
        <v>0</v>
      </c>
      <c r="G311" s="285">
        <v>0</v>
      </c>
      <c r="H311" s="285">
        <v>298.89999999999998</v>
      </c>
      <c r="I311" s="285">
        <v>0</v>
      </c>
      <c r="J311" s="285">
        <v>0</v>
      </c>
      <c r="K311" s="263">
        <f t="shared" si="33"/>
        <v>298.89999999999998</v>
      </c>
    </row>
    <row r="312" spans="1:11" ht="36.75" customHeight="1" thickBot="1" x14ac:dyDescent="0.25">
      <c r="A312" s="493"/>
      <c r="B312" s="322" t="s">
        <v>568</v>
      </c>
      <c r="C312" s="225" t="s">
        <v>6</v>
      </c>
      <c r="D312" s="250">
        <v>0</v>
      </c>
      <c r="E312" s="251">
        <v>0</v>
      </c>
      <c r="F312" s="251">
        <v>141.9</v>
      </c>
      <c r="G312" s="299">
        <v>0</v>
      </c>
      <c r="H312" s="299">
        <v>0</v>
      </c>
      <c r="I312" s="285">
        <v>123.9</v>
      </c>
      <c r="J312" s="285">
        <v>132</v>
      </c>
      <c r="K312" s="316">
        <f t="shared" si="33"/>
        <v>397.8</v>
      </c>
    </row>
    <row r="313" spans="1:11" ht="36.75" customHeight="1" x14ac:dyDescent="0.2">
      <c r="A313" s="492" t="s">
        <v>252</v>
      </c>
      <c r="B313" s="301" t="s">
        <v>601</v>
      </c>
      <c r="C313" s="224" t="s">
        <v>6</v>
      </c>
      <c r="D313" s="249">
        <v>0</v>
      </c>
      <c r="E313" s="252">
        <v>0</v>
      </c>
      <c r="F313" s="252">
        <v>0</v>
      </c>
      <c r="G313" s="260">
        <v>341.7</v>
      </c>
      <c r="H313" s="298">
        <v>245.3</v>
      </c>
      <c r="I313" s="298">
        <v>0</v>
      </c>
      <c r="J313" s="298">
        <v>0</v>
      </c>
      <c r="K313" s="267">
        <f t="shared" si="33"/>
        <v>587</v>
      </c>
    </row>
    <row r="314" spans="1:11" ht="36.75" customHeight="1" thickBot="1" x14ac:dyDescent="0.25">
      <c r="A314" s="493"/>
      <c r="B314" s="302" t="s">
        <v>571</v>
      </c>
      <c r="C314" s="232" t="s">
        <v>6</v>
      </c>
      <c r="D314" s="238">
        <v>0</v>
      </c>
      <c r="E314" s="239">
        <v>0</v>
      </c>
      <c r="F314" s="239">
        <v>292.7</v>
      </c>
      <c r="G314" s="277">
        <v>242.4</v>
      </c>
      <c r="H314" s="277">
        <v>0</v>
      </c>
      <c r="I314" s="277">
        <v>168.1</v>
      </c>
      <c r="J314" s="277">
        <v>0</v>
      </c>
      <c r="K314" s="264">
        <f t="shared" si="33"/>
        <v>703.2</v>
      </c>
    </row>
    <row r="315" spans="1:11" ht="36.75" customHeight="1" x14ac:dyDescent="0.2">
      <c r="A315" s="547" t="s">
        <v>34</v>
      </c>
      <c r="B315" s="342" t="s">
        <v>86</v>
      </c>
      <c r="C315" s="224" t="s">
        <v>6</v>
      </c>
      <c r="D315" s="249">
        <v>3606.48</v>
      </c>
      <c r="E315" s="274">
        <v>0</v>
      </c>
      <c r="F315" s="274">
        <v>0</v>
      </c>
      <c r="G315" s="298">
        <v>0</v>
      </c>
      <c r="H315" s="298">
        <v>0</v>
      </c>
      <c r="I315" s="298">
        <v>0</v>
      </c>
      <c r="J315" s="298">
        <v>0</v>
      </c>
      <c r="K315" s="267">
        <f t="shared" si="33"/>
        <v>3606.48</v>
      </c>
    </row>
    <row r="316" spans="1:11" ht="36.75" customHeight="1" x14ac:dyDescent="0.2">
      <c r="A316" s="519"/>
      <c r="B316" s="303" t="s">
        <v>607</v>
      </c>
      <c r="C316" s="221" t="s">
        <v>6</v>
      </c>
      <c r="D316" s="270">
        <v>0</v>
      </c>
      <c r="E316" s="295">
        <v>0</v>
      </c>
      <c r="F316" s="295">
        <v>0</v>
      </c>
      <c r="G316" s="286">
        <v>0</v>
      </c>
      <c r="H316" s="285">
        <v>373.5</v>
      </c>
      <c r="I316" s="285">
        <v>485.9</v>
      </c>
      <c r="J316" s="285">
        <v>794.5</v>
      </c>
      <c r="K316" s="268">
        <f t="shared" si="33"/>
        <v>1653.9</v>
      </c>
    </row>
    <row r="317" spans="1:11" ht="36.75" customHeight="1" x14ac:dyDescent="0.2">
      <c r="A317" s="519"/>
      <c r="B317" s="304" t="s">
        <v>87</v>
      </c>
      <c r="C317" s="219" t="s">
        <v>6</v>
      </c>
      <c r="D317" s="243">
        <v>530.34999999999991</v>
      </c>
      <c r="E317" s="296">
        <v>795.5</v>
      </c>
      <c r="F317" s="296">
        <v>0</v>
      </c>
      <c r="G317" s="285">
        <v>0</v>
      </c>
      <c r="H317" s="285">
        <v>0</v>
      </c>
      <c r="I317" s="285">
        <v>0</v>
      </c>
      <c r="J317" s="285">
        <v>0</v>
      </c>
      <c r="K317" s="263">
        <f t="shared" si="33"/>
        <v>1325.85</v>
      </c>
    </row>
    <row r="318" spans="1:11" ht="36.75" customHeight="1" x14ac:dyDescent="0.2">
      <c r="A318" s="519"/>
      <c r="B318" s="304" t="s">
        <v>577</v>
      </c>
      <c r="C318" s="219" t="s">
        <v>6</v>
      </c>
      <c r="D318" s="245">
        <v>308.2</v>
      </c>
      <c r="E318" s="296">
        <v>0</v>
      </c>
      <c r="F318" s="296">
        <v>604.9</v>
      </c>
      <c r="G318" s="285">
        <v>337</v>
      </c>
      <c r="H318" s="285">
        <v>262</v>
      </c>
      <c r="I318" s="285">
        <v>0</v>
      </c>
      <c r="J318" s="285">
        <v>0</v>
      </c>
      <c r="K318" s="263">
        <f t="shared" si="33"/>
        <v>1512.1</v>
      </c>
    </row>
    <row r="319" spans="1:11" ht="36.75" customHeight="1" x14ac:dyDescent="0.2">
      <c r="A319" s="519"/>
      <c r="B319" s="304" t="s">
        <v>131</v>
      </c>
      <c r="C319" s="219" t="s">
        <v>6</v>
      </c>
      <c r="D319" s="245">
        <v>255.2</v>
      </c>
      <c r="E319" s="296">
        <v>0</v>
      </c>
      <c r="F319" s="296">
        <v>0</v>
      </c>
      <c r="G319" s="285">
        <v>0</v>
      </c>
      <c r="H319" s="285">
        <v>0</v>
      </c>
      <c r="I319" s="285">
        <v>0</v>
      </c>
      <c r="J319" s="285">
        <v>0</v>
      </c>
      <c r="K319" s="263">
        <f t="shared" si="33"/>
        <v>255.2</v>
      </c>
    </row>
    <row r="320" spans="1:11" ht="36.75" customHeight="1" x14ac:dyDescent="0.2">
      <c r="A320" s="519"/>
      <c r="B320" s="304" t="s">
        <v>385</v>
      </c>
      <c r="C320" s="219" t="s">
        <v>6</v>
      </c>
      <c r="D320" s="245">
        <v>736.8</v>
      </c>
      <c r="E320" s="296">
        <v>655.29999999999995</v>
      </c>
      <c r="F320" s="296">
        <v>0</v>
      </c>
      <c r="G320" s="285">
        <v>0</v>
      </c>
      <c r="H320" s="285">
        <v>531.5</v>
      </c>
      <c r="I320" s="285">
        <v>1014.3999999999999</v>
      </c>
      <c r="J320" s="285">
        <v>296.8</v>
      </c>
      <c r="K320" s="263">
        <f t="shared" si="33"/>
        <v>3234.8</v>
      </c>
    </row>
    <row r="321" spans="1:11" ht="36.75" customHeight="1" x14ac:dyDescent="0.2">
      <c r="A321" s="519"/>
      <c r="B321" s="304" t="s">
        <v>386</v>
      </c>
      <c r="C321" s="219" t="s">
        <v>6</v>
      </c>
      <c r="D321" s="243">
        <v>250</v>
      </c>
      <c r="E321" s="296">
        <v>0</v>
      </c>
      <c r="F321" s="296">
        <v>0</v>
      </c>
      <c r="G321" s="285">
        <v>0</v>
      </c>
      <c r="H321" s="285">
        <v>0</v>
      </c>
      <c r="I321" s="285">
        <v>0</v>
      </c>
      <c r="J321" s="285">
        <v>0</v>
      </c>
      <c r="K321" s="263">
        <f t="shared" si="33"/>
        <v>250</v>
      </c>
    </row>
    <row r="322" spans="1:11" ht="36.75" customHeight="1" x14ac:dyDescent="0.2">
      <c r="A322" s="519"/>
      <c r="B322" s="304" t="s">
        <v>658</v>
      </c>
      <c r="C322" s="219" t="s">
        <v>6</v>
      </c>
      <c r="D322" s="245">
        <v>0</v>
      </c>
      <c r="E322" s="246">
        <v>0</v>
      </c>
      <c r="F322" s="296">
        <v>301.60000000000002</v>
      </c>
      <c r="G322" s="285">
        <v>222.1</v>
      </c>
      <c r="H322" s="285">
        <v>490.8</v>
      </c>
      <c r="I322" s="285">
        <v>316.8</v>
      </c>
      <c r="J322" s="285">
        <v>0</v>
      </c>
      <c r="K322" s="263">
        <f t="shared" si="33"/>
        <v>1331.3</v>
      </c>
    </row>
    <row r="323" spans="1:11" ht="36.75" customHeight="1" x14ac:dyDescent="0.2">
      <c r="A323" s="519"/>
      <c r="B323" s="304" t="s">
        <v>516</v>
      </c>
      <c r="C323" s="219" t="s">
        <v>6</v>
      </c>
      <c r="D323" s="245">
        <v>0</v>
      </c>
      <c r="E323" s="246">
        <v>383.8</v>
      </c>
      <c r="F323" s="296">
        <v>0</v>
      </c>
      <c r="G323" s="285">
        <v>1147.1999999999998</v>
      </c>
      <c r="H323" s="285">
        <v>806.5</v>
      </c>
      <c r="I323" s="285">
        <v>784.2</v>
      </c>
      <c r="J323" s="285">
        <v>292.3</v>
      </c>
      <c r="K323" s="263">
        <f t="shared" si="33"/>
        <v>3414</v>
      </c>
    </row>
    <row r="324" spans="1:11" ht="36.75" customHeight="1" x14ac:dyDescent="0.2">
      <c r="A324" s="519"/>
      <c r="B324" s="304" t="s">
        <v>611</v>
      </c>
      <c r="C324" s="219" t="s">
        <v>6</v>
      </c>
      <c r="D324" s="245">
        <v>0</v>
      </c>
      <c r="E324" s="246">
        <v>0</v>
      </c>
      <c r="F324" s="296">
        <v>0</v>
      </c>
      <c r="G324" s="285">
        <v>0</v>
      </c>
      <c r="H324" s="285">
        <v>229.1</v>
      </c>
      <c r="I324" s="285">
        <v>274.10000000000002</v>
      </c>
      <c r="J324" s="285">
        <v>352.1</v>
      </c>
      <c r="K324" s="263">
        <f t="shared" si="33"/>
        <v>855.30000000000007</v>
      </c>
    </row>
    <row r="325" spans="1:11" ht="36.75" customHeight="1" x14ac:dyDescent="0.2">
      <c r="A325" s="519"/>
      <c r="B325" s="304" t="s">
        <v>525</v>
      </c>
      <c r="C325" s="219" t="s">
        <v>6</v>
      </c>
      <c r="D325" s="243">
        <v>0</v>
      </c>
      <c r="E325" s="296">
        <v>425.2</v>
      </c>
      <c r="F325" s="296">
        <v>166.1</v>
      </c>
      <c r="G325" s="285">
        <v>0</v>
      </c>
      <c r="H325" s="285">
        <v>0</v>
      </c>
      <c r="I325" s="285">
        <v>0</v>
      </c>
      <c r="J325" s="285">
        <v>0</v>
      </c>
      <c r="K325" s="263">
        <f t="shared" si="33"/>
        <v>591.29999999999995</v>
      </c>
    </row>
    <row r="326" spans="1:11" ht="36.75" customHeight="1" x14ac:dyDescent="0.2">
      <c r="A326" s="519"/>
      <c r="B326" s="304" t="s">
        <v>519</v>
      </c>
      <c r="C326" s="219" t="s">
        <v>6</v>
      </c>
      <c r="D326" s="243">
        <v>0</v>
      </c>
      <c r="E326" s="296">
        <v>732.59999999999991</v>
      </c>
      <c r="F326" s="296">
        <v>629.90000000000009</v>
      </c>
      <c r="G326" s="285">
        <v>0</v>
      </c>
      <c r="H326" s="285">
        <v>0</v>
      </c>
      <c r="I326" s="285">
        <v>0</v>
      </c>
      <c r="J326" s="285">
        <v>0</v>
      </c>
      <c r="K326" s="263">
        <f t="shared" si="33"/>
        <v>1362.5</v>
      </c>
    </row>
    <row r="327" spans="1:11" ht="36.75" customHeight="1" x14ac:dyDescent="0.2">
      <c r="A327" s="518"/>
      <c r="B327" s="304" t="s">
        <v>522</v>
      </c>
      <c r="C327" s="219" t="s">
        <v>6</v>
      </c>
      <c r="D327" s="243">
        <v>0</v>
      </c>
      <c r="E327" s="296">
        <v>164.6</v>
      </c>
      <c r="F327" s="296">
        <v>0</v>
      </c>
      <c r="G327" s="285">
        <v>0</v>
      </c>
      <c r="H327" s="285">
        <v>0</v>
      </c>
      <c r="I327" s="285">
        <v>0</v>
      </c>
      <c r="J327" s="285">
        <v>0</v>
      </c>
      <c r="K327" s="263">
        <f t="shared" si="33"/>
        <v>164.6</v>
      </c>
    </row>
    <row r="328" spans="1:11" ht="60" x14ac:dyDescent="0.2">
      <c r="A328" s="520" t="s">
        <v>34</v>
      </c>
      <c r="B328" s="304" t="s">
        <v>659</v>
      </c>
      <c r="C328" s="219" t="s">
        <v>6</v>
      </c>
      <c r="D328" s="245">
        <v>0</v>
      </c>
      <c r="E328" s="246">
        <v>425</v>
      </c>
      <c r="F328" s="296">
        <v>0</v>
      </c>
      <c r="G328" s="285">
        <v>0</v>
      </c>
      <c r="H328" s="285">
        <v>0</v>
      </c>
      <c r="I328" s="285">
        <v>0</v>
      </c>
      <c r="J328" s="285">
        <v>0</v>
      </c>
      <c r="K328" s="263">
        <f t="shared" si="33"/>
        <v>425</v>
      </c>
    </row>
    <row r="329" spans="1:11" ht="36.75" customHeight="1" x14ac:dyDescent="0.2">
      <c r="A329" s="519"/>
      <c r="B329" s="304" t="s">
        <v>578</v>
      </c>
      <c r="C329" s="219" t="s">
        <v>6</v>
      </c>
      <c r="D329" s="245">
        <v>0</v>
      </c>
      <c r="E329" s="246">
        <v>196.6</v>
      </c>
      <c r="F329" s="296">
        <v>0</v>
      </c>
      <c r="G329" s="285">
        <v>0</v>
      </c>
      <c r="H329" s="285">
        <v>312.8</v>
      </c>
      <c r="I329" s="285">
        <v>400</v>
      </c>
      <c r="J329" s="285">
        <v>523.29999999999995</v>
      </c>
      <c r="K329" s="263">
        <f t="shared" si="33"/>
        <v>1432.6999999999998</v>
      </c>
    </row>
    <row r="330" spans="1:11" ht="36.75" customHeight="1" x14ac:dyDescent="0.2">
      <c r="A330" s="519"/>
      <c r="B330" s="305" t="s">
        <v>555</v>
      </c>
      <c r="C330" s="219" t="s">
        <v>6</v>
      </c>
      <c r="D330" s="245">
        <v>0</v>
      </c>
      <c r="E330" s="246">
        <v>0</v>
      </c>
      <c r="F330" s="296">
        <v>507.4</v>
      </c>
      <c r="G330" s="285">
        <v>1645.1</v>
      </c>
      <c r="H330" s="285">
        <v>1136.2</v>
      </c>
      <c r="I330" s="285">
        <v>837.2</v>
      </c>
      <c r="J330" s="285">
        <v>714</v>
      </c>
      <c r="K330" s="263">
        <f t="shared" si="33"/>
        <v>4839.8999999999996</v>
      </c>
    </row>
    <row r="331" spans="1:11" ht="50.25" customHeight="1" x14ac:dyDescent="0.2">
      <c r="A331" s="519"/>
      <c r="B331" s="305" t="s">
        <v>660</v>
      </c>
      <c r="C331" s="219" t="s">
        <v>6</v>
      </c>
      <c r="D331" s="245">
        <v>0</v>
      </c>
      <c r="E331" s="246">
        <v>0</v>
      </c>
      <c r="F331" s="246">
        <v>0</v>
      </c>
      <c r="G331" s="285">
        <v>295.23</v>
      </c>
      <c r="H331" s="285">
        <v>170.6</v>
      </c>
      <c r="I331" s="285">
        <v>0</v>
      </c>
      <c r="J331" s="285">
        <v>0</v>
      </c>
      <c r="K331" s="263">
        <f t="shared" si="33"/>
        <v>465.83000000000004</v>
      </c>
    </row>
    <row r="332" spans="1:11" ht="30" customHeight="1" x14ac:dyDescent="0.2">
      <c r="A332" s="519"/>
      <c r="B332" s="305" t="s">
        <v>599</v>
      </c>
      <c r="C332" s="219" t="s">
        <v>6</v>
      </c>
      <c r="D332" s="245">
        <v>0</v>
      </c>
      <c r="E332" s="246">
        <v>0</v>
      </c>
      <c r="F332" s="246">
        <v>0</v>
      </c>
      <c r="G332" s="285">
        <v>230.4</v>
      </c>
      <c r="H332" s="285">
        <v>156.19999999999999</v>
      </c>
      <c r="I332" s="285">
        <v>0</v>
      </c>
      <c r="J332" s="285">
        <v>0</v>
      </c>
      <c r="K332" s="263">
        <f t="shared" si="33"/>
        <v>386.6</v>
      </c>
    </row>
    <row r="333" spans="1:11" ht="30.75" customHeight="1" x14ac:dyDescent="0.2">
      <c r="A333" s="519"/>
      <c r="B333" s="305" t="s">
        <v>598</v>
      </c>
      <c r="C333" s="219" t="s">
        <v>6</v>
      </c>
      <c r="D333" s="245">
        <v>0</v>
      </c>
      <c r="E333" s="246">
        <v>0</v>
      </c>
      <c r="F333" s="246">
        <v>0</v>
      </c>
      <c r="G333" s="285">
        <v>210.5</v>
      </c>
      <c r="H333" s="285">
        <v>0</v>
      </c>
      <c r="I333" s="285">
        <v>0</v>
      </c>
      <c r="J333" s="285">
        <v>0</v>
      </c>
      <c r="K333" s="263">
        <f t="shared" si="33"/>
        <v>210.5</v>
      </c>
    </row>
    <row r="334" spans="1:11" ht="30.75" customHeight="1" x14ac:dyDescent="0.2">
      <c r="A334" s="519"/>
      <c r="B334" s="305" t="s">
        <v>619</v>
      </c>
      <c r="C334" s="219" t="s">
        <v>6</v>
      </c>
      <c r="D334" s="245">
        <v>0</v>
      </c>
      <c r="E334" s="246">
        <v>0</v>
      </c>
      <c r="F334" s="246">
        <v>0</v>
      </c>
      <c r="G334" s="287">
        <v>0</v>
      </c>
      <c r="H334" s="287">
        <v>761.8</v>
      </c>
      <c r="I334" s="285">
        <v>275.7</v>
      </c>
      <c r="J334" s="285">
        <v>760</v>
      </c>
      <c r="K334" s="263">
        <f t="shared" si="33"/>
        <v>1797.5</v>
      </c>
    </row>
    <row r="335" spans="1:11" ht="36.75" customHeight="1" thickBot="1" x14ac:dyDescent="0.25">
      <c r="A335" s="493"/>
      <c r="B335" s="306" t="s">
        <v>88</v>
      </c>
      <c r="C335" s="222" t="s">
        <v>6</v>
      </c>
      <c r="D335" s="247">
        <v>1702.81</v>
      </c>
      <c r="E335" s="297">
        <v>0</v>
      </c>
      <c r="F335" s="297">
        <v>0</v>
      </c>
      <c r="G335" s="297">
        <v>181.1</v>
      </c>
      <c r="H335" s="297">
        <v>423.20000000000005</v>
      </c>
      <c r="I335" s="297">
        <v>247.9</v>
      </c>
      <c r="J335" s="297">
        <v>1783.1000000000001</v>
      </c>
      <c r="K335" s="264">
        <f t="shared" si="33"/>
        <v>4338.1099999999997</v>
      </c>
    </row>
    <row r="336" spans="1:11" ht="36.75" customHeight="1" thickBot="1" x14ac:dyDescent="0.25">
      <c r="A336" s="159" t="s">
        <v>556</v>
      </c>
      <c r="B336" s="302" t="s">
        <v>557</v>
      </c>
      <c r="C336" s="222" t="s">
        <v>6</v>
      </c>
      <c r="D336" s="238">
        <v>0</v>
      </c>
      <c r="E336" s="239">
        <v>0</v>
      </c>
      <c r="F336" s="248">
        <v>295.10000000000002</v>
      </c>
      <c r="G336" s="248">
        <v>0</v>
      </c>
      <c r="H336" s="297">
        <v>0</v>
      </c>
      <c r="I336" s="297">
        <v>0</v>
      </c>
      <c r="J336" s="297">
        <v>0</v>
      </c>
      <c r="K336" s="79">
        <f t="shared" si="33"/>
        <v>295.10000000000002</v>
      </c>
    </row>
    <row r="337" spans="1:11" ht="36.75" customHeight="1" thickBot="1" x14ac:dyDescent="0.25">
      <c r="A337" s="159" t="s">
        <v>608</v>
      </c>
      <c r="B337" s="302" t="s">
        <v>609</v>
      </c>
      <c r="C337" s="222" t="s">
        <v>6</v>
      </c>
      <c r="D337" s="238">
        <v>0</v>
      </c>
      <c r="E337" s="239">
        <v>0</v>
      </c>
      <c r="F337" s="297">
        <v>0</v>
      </c>
      <c r="G337" s="297">
        <v>0</v>
      </c>
      <c r="H337" s="297">
        <v>210.9</v>
      </c>
      <c r="I337" s="297">
        <v>0</v>
      </c>
      <c r="J337" s="297">
        <v>0</v>
      </c>
      <c r="K337" s="265">
        <f t="shared" si="33"/>
        <v>210.9</v>
      </c>
    </row>
    <row r="338" spans="1:11" ht="30" customHeight="1" thickBot="1" x14ac:dyDescent="0.25">
      <c r="A338" s="159" t="s">
        <v>66</v>
      </c>
      <c r="B338" s="341" t="s">
        <v>130</v>
      </c>
      <c r="C338" s="223" t="s">
        <v>6</v>
      </c>
      <c r="D338" s="238">
        <v>593.78</v>
      </c>
      <c r="E338" s="240">
        <v>329.6</v>
      </c>
      <c r="F338" s="248">
        <v>0</v>
      </c>
      <c r="G338" s="248">
        <v>0</v>
      </c>
      <c r="H338" s="297">
        <v>0</v>
      </c>
      <c r="I338" s="297">
        <v>0</v>
      </c>
      <c r="J338" s="297">
        <v>0</v>
      </c>
      <c r="K338" s="79">
        <f t="shared" si="33"/>
        <v>923.38</v>
      </c>
    </row>
    <row r="339" spans="1:11" ht="35.25" customHeight="1" x14ac:dyDescent="0.2">
      <c r="A339" s="183" t="s">
        <v>68</v>
      </c>
      <c r="B339" s="342" t="s">
        <v>89</v>
      </c>
      <c r="C339" s="224" t="s">
        <v>6</v>
      </c>
      <c r="D339" s="249">
        <v>980.80000000000007</v>
      </c>
      <c r="E339" s="242">
        <v>0</v>
      </c>
      <c r="F339" s="244">
        <v>0</v>
      </c>
      <c r="G339" s="55">
        <v>0</v>
      </c>
      <c r="H339" s="285">
        <v>0</v>
      </c>
      <c r="I339" s="285">
        <v>0</v>
      </c>
      <c r="J339" s="285">
        <v>0</v>
      </c>
      <c r="K339" s="81">
        <f t="shared" si="33"/>
        <v>980.80000000000007</v>
      </c>
    </row>
    <row r="340" spans="1:11" ht="30.75" customHeight="1" thickBot="1" x14ac:dyDescent="0.25">
      <c r="A340" s="184" t="s">
        <v>68</v>
      </c>
      <c r="B340" s="322" t="s">
        <v>511</v>
      </c>
      <c r="C340" s="225" t="s">
        <v>6</v>
      </c>
      <c r="D340" s="250">
        <v>0</v>
      </c>
      <c r="E340" s="251">
        <v>296.39999999999998</v>
      </c>
      <c r="F340" s="246">
        <v>327.10000000000002</v>
      </c>
      <c r="G340" s="130">
        <v>0</v>
      </c>
      <c r="H340" s="287">
        <v>0</v>
      </c>
      <c r="I340" s="287">
        <v>0</v>
      </c>
      <c r="J340" s="287">
        <v>0</v>
      </c>
      <c r="K340" s="202">
        <f t="shared" si="33"/>
        <v>623.5</v>
      </c>
    </row>
    <row r="341" spans="1:11" ht="30.75" customHeight="1" thickBot="1" x14ac:dyDescent="0.25">
      <c r="A341" s="164" t="s">
        <v>90</v>
      </c>
      <c r="B341" s="342" t="s">
        <v>92</v>
      </c>
      <c r="C341" s="224" t="s">
        <v>6</v>
      </c>
      <c r="D341" s="249">
        <v>3339</v>
      </c>
      <c r="E341" s="252">
        <v>0</v>
      </c>
      <c r="F341" s="252">
        <v>0</v>
      </c>
      <c r="G341" s="260">
        <v>0</v>
      </c>
      <c r="H341" s="298">
        <v>0</v>
      </c>
      <c r="I341" s="298">
        <v>0</v>
      </c>
      <c r="J341" s="298">
        <v>0</v>
      </c>
      <c r="K341" s="80">
        <f t="shared" si="33"/>
        <v>3339</v>
      </c>
    </row>
    <row r="342" spans="1:11" ht="30.75" customHeight="1" x14ac:dyDescent="0.2">
      <c r="A342" s="164" t="s">
        <v>90</v>
      </c>
      <c r="B342" s="303" t="s">
        <v>610</v>
      </c>
      <c r="C342" s="224" t="s">
        <v>6</v>
      </c>
      <c r="D342" s="270">
        <v>0</v>
      </c>
      <c r="E342" s="295">
        <v>0</v>
      </c>
      <c r="F342" s="295">
        <v>0</v>
      </c>
      <c r="G342" s="286">
        <v>0</v>
      </c>
      <c r="H342" s="286">
        <v>225.8</v>
      </c>
      <c r="I342" s="286">
        <v>0</v>
      </c>
      <c r="J342" s="285">
        <v>0</v>
      </c>
      <c r="K342" s="268">
        <f t="shared" ref="K342:K363" si="34">SUM(D342:J342)</f>
        <v>225.8</v>
      </c>
    </row>
    <row r="343" spans="1:11" ht="30.75" customHeight="1" x14ac:dyDescent="0.2">
      <c r="A343" s="205" t="s">
        <v>90</v>
      </c>
      <c r="B343" s="304" t="s">
        <v>579</v>
      </c>
      <c r="C343" s="219" t="s">
        <v>6</v>
      </c>
      <c r="D343" s="243">
        <v>0</v>
      </c>
      <c r="E343" s="244">
        <v>0</v>
      </c>
      <c r="F343" s="244">
        <v>0</v>
      </c>
      <c r="G343" s="55">
        <v>824.3</v>
      </c>
      <c r="H343" s="286">
        <v>651.29999999999995</v>
      </c>
      <c r="I343" s="286">
        <v>330.4</v>
      </c>
      <c r="J343" s="285">
        <v>441.3</v>
      </c>
      <c r="K343" s="68">
        <f t="shared" si="34"/>
        <v>2247.3000000000002</v>
      </c>
    </row>
    <row r="344" spans="1:11" ht="30.75" customHeight="1" x14ac:dyDescent="0.2">
      <c r="A344" s="257" t="s">
        <v>90</v>
      </c>
      <c r="B344" s="343" t="s">
        <v>590</v>
      </c>
      <c r="C344" s="219" t="s">
        <v>6</v>
      </c>
      <c r="D344" s="324">
        <v>0</v>
      </c>
      <c r="E344" s="296">
        <v>0</v>
      </c>
      <c r="F344" s="296">
        <v>0</v>
      </c>
      <c r="G344" s="285">
        <v>834.7</v>
      </c>
      <c r="H344" s="285">
        <v>460</v>
      </c>
      <c r="I344" s="285">
        <v>458.1</v>
      </c>
      <c r="J344" s="285">
        <v>0</v>
      </c>
      <c r="K344" s="323">
        <f t="shared" si="34"/>
        <v>1752.8000000000002</v>
      </c>
    </row>
    <row r="345" spans="1:11" ht="30.75" customHeight="1" x14ac:dyDescent="0.2">
      <c r="A345" s="320" t="s">
        <v>90</v>
      </c>
      <c r="B345" s="343" t="s">
        <v>515</v>
      </c>
      <c r="C345" s="219" t="s">
        <v>6</v>
      </c>
      <c r="D345" s="324">
        <v>0</v>
      </c>
      <c r="E345" s="324">
        <v>0</v>
      </c>
      <c r="F345" s="324">
        <v>0</v>
      </c>
      <c r="G345" s="324">
        <v>0</v>
      </c>
      <c r="H345" s="324">
        <v>0</v>
      </c>
      <c r="I345" s="285">
        <v>305.39999999999998</v>
      </c>
      <c r="J345" s="285">
        <v>129.30000000000001</v>
      </c>
      <c r="K345" s="323">
        <f t="shared" si="34"/>
        <v>434.7</v>
      </c>
    </row>
    <row r="346" spans="1:11" ht="30.75" customHeight="1" thickBot="1" x14ac:dyDescent="0.25">
      <c r="A346" s="309" t="s">
        <v>90</v>
      </c>
      <c r="B346" s="306" t="s">
        <v>513</v>
      </c>
      <c r="C346" s="222" t="s">
        <v>6</v>
      </c>
      <c r="D346" s="247">
        <v>0</v>
      </c>
      <c r="E346" s="297">
        <v>212.3</v>
      </c>
      <c r="F346" s="297">
        <v>356.7</v>
      </c>
      <c r="G346" s="277">
        <v>0</v>
      </c>
      <c r="H346" s="277">
        <v>0</v>
      </c>
      <c r="I346" s="277">
        <v>0</v>
      </c>
      <c r="J346" s="277">
        <v>0</v>
      </c>
      <c r="K346" s="264">
        <f t="shared" si="34"/>
        <v>569</v>
      </c>
    </row>
    <row r="347" spans="1:11" ht="30.75" customHeight="1" thickBot="1" x14ac:dyDescent="0.25">
      <c r="A347" s="307" t="s">
        <v>616</v>
      </c>
      <c r="B347" s="322" t="s">
        <v>617</v>
      </c>
      <c r="C347" s="225" t="s">
        <v>6</v>
      </c>
      <c r="D347" s="250">
        <v>0</v>
      </c>
      <c r="E347" s="250">
        <v>0</v>
      </c>
      <c r="F347" s="250">
        <v>0</v>
      </c>
      <c r="G347" s="250">
        <v>0</v>
      </c>
      <c r="H347" s="286">
        <v>234.1</v>
      </c>
      <c r="I347" s="286">
        <v>0</v>
      </c>
      <c r="J347" s="286">
        <v>0</v>
      </c>
      <c r="K347" s="308">
        <f t="shared" si="34"/>
        <v>234.1</v>
      </c>
    </row>
    <row r="348" spans="1:11" ht="30.75" customHeight="1" thickBot="1" x14ac:dyDescent="0.25">
      <c r="A348" s="259" t="s">
        <v>580</v>
      </c>
      <c r="B348" s="344" t="s">
        <v>581</v>
      </c>
      <c r="C348" s="223" t="s">
        <v>6</v>
      </c>
      <c r="D348" s="278">
        <v>0</v>
      </c>
      <c r="E348" s="279">
        <v>0</v>
      </c>
      <c r="F348" s="279">
        <v>0</v>
      </c>
      <c r="G348" s="280">
        <v>310.89999999999998</v>
      </c>
      <c r="H348" s="280">
        <v>0</v>
      </c>
      <c r="I348" s="280">
        <v>0</v>
      </c>
      <c r="J348" s="280">
        <v>0</v>
      </c>
      <c r="K348" s="265">
        <f t="shared" si="34"/>
        <v>310.89999999999998</v>
      </c>
    </row>
    <row r="349" spans="1:11" ht="30" customHeight="1" x14ac:dyDescent="0.2">
      <c r="A349" s="518" t="s">
        <v>35</v>
      </c>
      <c r="B349" s="303" t="s">
        <v>468</v>
      </c>
      <c r="C349" s="221" t="s">
        <v>6</v>
      </c>
      <c r="D349" s="281">
        <v>1903.8500000000001</v>
      </c>
      <c r="E349" s="274">
        <v>218.3</v>
      </c>
      <c r="F349" s="274">
        <v>172.8</v>
      </c>
      <c r="G349" s="276">
        <v>311.60000000000002</v>
      </c>
      <c r="H349" s="298">
        <v>0</v>
      </c>
      <c r="I349" s="298">
        <v>376.1</v>
      </c>
      <c r="J349" s="298">
        <v>677.45</v>
      </c>
      <c r="K349" s="267">
        <f t="shared" si="34"/>
        <v>3660.1000000000004</v>
      </c>
    </row>
    <row r="350" spans="1:11" ht="32.25" customHeight="1" x14ac:dyDescent="0.2">
      <c r="A350" s="519"/>
      <c r="B350" s="304" t="s">
        <v>404</v>
      </c>
      <c r="C350" s="221" t="s">
        <v>6</v>
      </c>
      <c r="D350" s="275">
        <v>273.8</v>
      </c>
      <c r="E350" s="272">
        <v>234.1</v>
      </c>
      <c r="F350" s="272">
        <v>685.3</v>
      </c>
      <c r="G350" s="261">
        <v>372</v>
      </c>
      <c r="H350" s="285">
        <v>930.1</v>
      </c>
      <c r="I350" s="285">
        <v>403.6</v>
      </c>
      <c r="J350" s="285">
        <v>1005.1</v>
      </c>
      <c r="K350" s="263">
        <f t="shared" si="34"/>
        <v>3903.9999999999995</v>
      </c>
    </row>
    <row r="351" spans="1:11" ht="32.25" customHeight="1" x14ac:dyDescent="0.2">
      <c r="A351" s="519"/>
      <c r="B351" s="304" t="s">
        <v>600</v>
      </c>
      <c r="C351" s="221" t="s">
        <v>6</v>
      </c>
      <c r="D351" s="275">
        <v>0</v>
      </c>
      <c r="E351" s="272">
        <v>0</v>
      </c>
      <c r="F351" s="272">
        <v>0</v>
      </c>
      <c r="G351" s="261">
        <v>176.8</v>
      </c>
      <c r="H351" s="285">
        <v>0</v>
      </c>
      <c r="I351" s="285">
        <v>188.1</v>
      </c>
      <c r="J351" s="285">
        <v>0</v>
      </c>
      <c r="K351" s="263">
        <f t="shared" si="34"/>
        <v>364.9</v>
      </c>
    </row>
    <row r="352" spans="1:11" ht="48.75" customHeight="1" thickBot="1" x14ac:dyDescent="0.25">
      <c r="A352" s="520"/>
      <c r="B352" s="304" t="s">
        <v>212</v>
      </c>
      <c r="C352" s="226" t="s">
        <v>6</v>
      </c>
      <c r="D352" s="282">
        <v>3028.4</v>
      </c>
      <c r="E352" s="273">
        <v>210.4</v>
      </c>
      <c r="F352" s="273">
        <v>183.5</v>
      </c>
      <c r="G352" s="277">
        <v>317.2</v>
      </c>
      <c r="H352" s="277">
        <v>0</v>
      </c>
      <c r="I352" s="277">
        <v>356.20000000000005</v>
      </c>
      <c r="J352" s="277">
        <v>681.8</v>
      </c>
      <c r="K352" s="264">
        <f t="shared" si="34"/>
        <v>4777.5</v>
      </c>
    </row>
    <row r="353" spans="1:11" s="5" customFormat="1" ht="35.1" customHeight="1" x14ac:dyDescent="0.25">
      <c r="A353" s="547" t="s">
        <v>36</v>
      </c>
      <c r="B353" s="342" t="s">
        <v>301</v>
      </c>
      <c r="C353" s="224" t="s">
        <v>6</v>
      </c>
      <c r="D353" s="270">
        <v>2066.2999999999997</v>
      </c>
      <c r="E353" s="242">
        <v>889.8</v>
      </c>
      <c r="F353" s="271">
        <v>199.9</v>
      </c>
      <c r="G353" s="266">
        <v>564.5</v>
      </c>
      <c r="H353" s="285">
        <v>0</v>
      </c>
      <c r="I353" s="285">
        <v>0</v>
      </c>
      <c r="J353" s="285">
        <v>0</v>
      </c>
      <c r="K353" s="81">
        <f t="shared" si="34"/>
        <v>3720.4999999999995</v>
      </c>
    </row>
    <row r="354" spans="1:11" s="5" customFormat="1" ht="35.1" customHeight="1" x14ac:dyDescent="0.25">
      <c r="A354" s="519"/>
      <c r="B354" s="233" t="s">
        <v>395</v>
      </c>
      <c r="C354" s="219" t="s">
        <v>6</v>
      </c>
      <c r="D354" s="241">
        <v>2549.6999999999998</v>
      </c>
      <c r="E354" s="244">
        <v>1594.9</v>
      </c>
      <c r="F354" s="244">
        <v>252.8</v>
      </c>
      <c r="G354" s="55">
        <v>744.3</v>
      </c>
      <c r="H354" s="285">
        <v>0</v>
      </c>
      <c r="I354" s="285">
        <v>0</v>
      </c>
      <c r="J354" s="285">
        <v>0</v>
      </c>
      <c r="K354" s="68">
        <f t="shared" si="34"/>
        <v>5141.7000000000007</v>
      </c>
    </row>
    <row r="355" spans="1:11" s="5" customFormat="1" ht="35.1" customHeight="1" x14ac:dyDescent="0.25">
      <c r="A355" s="519"/>
      <c r="B355" s="160" t="s">
        <v>463</v>
      </c>
      <c r="C355" s="221" t="s">
        <v>6</v>
      </c>
      <c r="D355" s="241">
        <v>748.5</v>
      </c>
      <c r="E355" s="244">
        <v>449.29999999999995</v>
      </c>
      <c r="F355" s="244">
        <v>238.7</v>
      </c>
      <c r="G355" s="55">
        <v>0</v>
      </c>
      <c r="H355" s="285">
        <v>0</v>
      </c>
      <c r="I355" s="285">
        <v>0</v>
      </c>
      <c r="J355" s="285">
        <v>0</v>
      </c>
      <c r="K355" s="68">
        <f t="shared" si="34"/>
        <v>1436.5</v>
      </c>
    </row>
    <row r="356" spans="1:11" s="5" customFormat="1" ht="35.1" customHeight="1" x14ac:dyDescent="0.25">
      <c r="A356" s="519"/>
      <c r="B356" s="160" t="s">
        <v>402</v>
      </c>
      <c r="C356" s="219" t="s">
        <v>6</v>
      </c>
      <c r="D356" s="243">
        <v>501.6</v>
      </c>
      <c r="E356" s="244">
        <v>0</v>
      </c>
      <c r="F356" s="244">
        <v>0</v>
      </c>
      <c r="G356" s="55">
        <v>0</v>
      </c>
      <c r="H356" s="285">
        <v>0</v>
      </c>
      <c r="I356" s="285">
        <v>0</v>
      </c>
      <c r="J356" s="285">
        <v>0</v>
      </c>
      <c r="K356" s="68">
        <f t="shared" si="34"/>
        <v>501.6</v>
      </c>
    </row>
    <row r="357" spans="1:11" s="5" customFormat="1" ht="35.1" customHeight="1" x14ac:dyDescent="0.25">
      <c r="A357" s="519"/>
      <c r="B357" s="160" t="s">
        <v>393</v>
      </c>
      <c r="C357" s="221" t="s">
        <v>6</v>
      </c>
      <c r="D357" s="243">
        <v>975.4</v>
      </c>
      <c r="E357" s="244">
        <v>1561.3999999999999</v>
      </c>
      <c r="F357" s="244">
        <v>225.9</v>
      </c>
      <c r="G357" s="55">
        <v>681.1</v>
      </c>
      <c r="H357" s="285">
        <v>930.40000000000009</v>
      </c>
      <c r="I357" s="285">
        <v>279</v>
      </c>
      <c r="J357" s="285">
        <v>363</v>
      </c>
      <c r="K357" s="68">
        <f t="shared" si="34"/>
        <v>5016.2</v>
      </c>
    </row>
    <row r="358" spans="1:11" s="5" customFormat="1" ht="35.1" customHeight="1" x14ac:dyDescent="0.25">
      <c r="A358" s="519"/>
      <c r="B358" s="231" t="s">
        <v>506</v>
      </c>
      <c r="C358" s="221" t="s">
        <v>6</v>
      </c>
      <c r="D358" s="245">
        <v>0</v>
      </c>
      <c r="E358" s="244">
        <v>255.5</v>
      </c>
      <c r="F358" s="244">
        <v>0</v>
      </c>
      <c r="G358" s="55">
        <v>0</v>
      </c>
      <c r="H358" s="285">
        <v>0</v>
      </c>
      <c r="I358" s="285">
        <v>0</v>
      </c>
      <c r="J358" s="285">
        <v>0</v>
      </c>
      <c r="K358" s="68">
        <f t="shared" si="34"/>
        <v>255.5</v>
      </c>
    </row>
    <row r="359" spans="1:11" s="5" customFormat="1" ht="35.1" customHeight="1" x14ac:dyDescent="0.25">
      <c r="A359" s="519"/>
      <c r="B359" s="231" t="s">
        <v>554</v>
      </c>
      <c r="C359" s="221" t="s">
        <v>6</v>
      </c>
      <c r="D359" s="245">
        <v>0</v>
      </c>
      <c r="E359" s="244">
        <v>0</v>
      </c>
      <c r="F359" s="244">
        <v>655.29999999999995</v>
      </c>
      <c r="G359" s="55">
        <v>422.4</v>
      </c>
      <c r="H359" s="285">
        <v>0</v>
      </c>
      <c r="I359" s="285">
        <v>0</v>
      </c>
      <c r="J359" s="285">
        <v>0</v>
      </c>
      <c r="K359" s="68">
        <f t="shared" si="34"/>
        <v>1077.6999999999998</v>
      </c>
    </row>
    <row r="360" spans="1:11" s="5" customFormat="1" ht="35.1" customHeight="1" x14ac:dyDescent="0.25">
      <c r="A360" s="519"/>
      <c r="B360" s="305" t="s">
        <v>635</v>
      </c>
      <c r="C360" s="221" t="s">
        <v>6</v>
      </c>
      <c r="D360" s="245">
        <v>0</v>
      </c>
      <c r="E360" s="245">
        <v>0</v>
      </c>
      <c r="F360" s="245">
        <v>0</v>
      </c>
      <c r="G360" s="245">
        <v>0</v>
      </c>
      <c r="H360" s="245">
        <v>0</v>
      </c>
      <c r="I360" s="285">
        <v>249.4</v>
      </c>
      <c r="J360" s="285">
        <v>1023.5</v>
      </c>
      <c r="K360" s="263">
        <f t="shared" si="34"/>
        <v>1272.9000000000001</v>
      </c>
    </row>
    <row r="361" spans="1:11" s="5" customFormat="1" ht="35.1" customHeight="1" thickBot="1" x14ac:dyDescent="0.3">
      <c r="A361" s="519"/>
      <c r="B361" s="231" t="s">
        <v>91</v>
      </c>
      <c r="C361" s="225" t="s">
        <v>6</v>
      </c>
      <c r="D361" s="245">
        <v>1702.2</v>
      </c>
      <c r="E361" s="244">
        <v>0</v>
      </c>
      <c r="F361" s="244">
        <v>987.6</v>
      </c>
      <c r="G361" s="55">
        <v>248.5</v>
      </c>
      <c r="H361" s="285">
        <v>0</v>
      </c>
      <c r="I361" s="285">
        <v>0</v>
      </c>
      <c r="J361" s="285">
        <v>1393.2</v>
      </c>
      <c r="K361" s="263">
        <f t="shared" si="34"/>
        <v>4331.5</v>
      </c>
    </row>
    <row r="362" spans="1:11" ht="30" customHeight="1" thickTop="1" thickBot="1" x14ac:dyDescent="0.25">
      <c r="A362" s="478" t="s">
        <v>204</v>
      </c>
      <c r="B362" s="479"/>
      <c r="C362" s="114" t="s">
        <v>6</v>
      </c>
      <c r="D362" s="133">
        <f>SUM(D315:D361)</f>
        <v>26053.170000000002</v>
      </c>
      <c r="E362" s="132">
        <f>SUM(E315:E361)</f>
        <v>10030.599999999999</v>
      </c>
      <c r="F362" s="132">
        <f>SUM(F310:F361)</f>
        <v>7358.0999999999995</v>
      </c>
      <c r="G362" s="132">
        <f>SUM(G310:G361)</f>
        <v>10661.029999999999</v>
      </c>
      <c r="H362" s="132">
        <f>SUM(H310:H361)</f>
        <v>10055.4</v>
      </c>
      <c r="I362" s="132">
        <f>SUM(I310:I361)</f>
        <v>7874.5</v>
      </c>
      <c r="J362" s="132">
        <f>SUM(J310:J361)</f>
        <v>11362.750000000002</v>
      </c>
      <c r="K362" s="134">
        <f>SUM(D362:J362)</f>
        <v>83395.55</v>
      </c>
    </row>
    <row r="363" spans="1:11" ht="30" customHeight="1" thickTop="1" thickBot="1" x14ac:dyDescent="0.25">
      <c r="A363" s="478" t="s">
        <v>205</v>
      </c>
      <c r="B363" s="479"/>
      <c r="C363" s="19" t="s">
        <v>6</v>
      </c>
      <c r="D363" s="76">
        <v>40</v>
      </c>
      <c r="E363" s="77">
        <f>COUNTIF(E315:E361,"&gt;0")</f>
        <v>19</v>
      </c>
      <c r="F363" s="77">
        <f t="shared" ref="F363" si="35">COUNTIF(F315:F361,"&gt;0")</f>
        <v>17</v>
      </c>
      <c r="G363" s="77">
        <f>COUNTIF(G310:G361,"&gt;0")</f>
        <v>22</v>
      </c>
      <c r="H363" s="77">
        <f>COUNTIF(H310:H361,"&gt;0")</f>
        <v>22</v>
      </c>
      <c r="I363" s="77">
        <f>COUNTIF(I310:I361,"&gt;0")</f>
        <v>20</v>
      </c>
      <c r="J363" s="77">
        <f>COUNTIF(J310:J361,"&gt;0")</f>
        <v>17</v>
      </c>
      <c r="K363" s="78">
        <f t="shared" si="34"/>
        <v>157</v>
      </c>
    </row>
    <row r="364" spans="1:11" s="5" customFormat="1" ht="22.5" customHeight="1" thickTop="1" thickBot="1" x14ac:dyDescent="0.3">
      <c r="A364" s="540" t="s">
        <v>120</v>
      </c>
      <c r="B364" s="541"/>
      <c r="C364" s="11"/>
      <c r="D364" s="18">
        <v>2019</v>
      </c>
      <c r="E364" s="12" t="s">
        <v>498</v>
      </c>
      <c r="F364" s="12" t="s">
        <v>499</v>
      </c>
      <c r="G364" s="12" t="s">
        <v>500</v>
      </c>
      <c r="H364" s="12" t="s">
        <v>501</v>
      </c>
      <c r="I364" s="12" t="s">
        <v>502</v>
      </c>
      <c r="J364" s="197" t="s">
        <v>503</v>
      </c>
      <c r="K364" s="13" t="s">
        <v>4</v>
      </c>
    </row>
    <row r="365" spans="1:11" s="5" customFormat="1" ht="30" customHeight="1" thickTop="1" thickBot="1" x14ac:dyDescent="0.3">
      <c r="A365" s="542"/>
      <c r="B365" s="543"/>
      <c r="C365" s="227" t="s">
        <v>6</v>
      </c>
      <c r="D365" s="203">
        <v>39800.32</v>
      </c>
      <c r="E365" s="82">
        <v>7426.3</v>
      </c>
      <c r="F365" s="82">
        <v>7245</v>
      </c>
      <c r="G365" s="82">
        <v>7538.2</v>
      </c>
      <c r="H365" s="82">
        <v>8215</v>
      </c>
      <c r="I365" s="82">
        <v>6049.5</v>
      </c>
      <c r="J365" s="198">
        <v>9806.7899999999991</v>
      </c>
      <c r="K365" s="83">
        <f>SUM(D365:J365)</f>
        <v>86081.11</v>
      </c>
    </row>
    <row r="366" spans="1:11" s="5" customFormat="1" ht="30" customHeight="1" thickTop="1" thickBot="1" x14ac:dyDescent="0.3">
      <c r="A366" s="478" t="s">
        <v>204</v>
      </c>
      <c r="B366" s="479"/>
      <c r="C366" s="19" t="s">
        <v>6</v>
      </c>
      <c r="D366" s="157">
        <f>D365</f>
        <v>39800.32</v>
      </c>
      <c r="E366" s="71">
        <f>E365</f>
        <v>7426.3</v>
      </c>
      <c r="F366" s="71">
        <f t="shared" ref="F366:J366" si="36">F365</f>
        <v>7245</v>
      </c>
      <c r="G366" s="71">
        <f t="shared" si="36"/>
        <v>7538.2</v>
      </c>
      <c r="H366" s="71">
        <v>8215</v>
      </c>
      <c r="I366" s="71">
        <v>6049.5</v>
      </c>
      <c r="J366" s="71">
        <f t="shared" si="36"/>
        <v>9806.7899999999991</v>
      </c>
      <c r="K366" s="72">
        <f>SUM(D366:J366)</f>
        <v>86081.11</v>
      </c>
    </row>
    <row r="367" spans="1:11" s="5" customFormat="1" ht="30" customHeight="1" thickTop="1" thickBot="1" x14ac:dyDescent="0.3">
      <c r="A367" s="478" t="s">
        <v>205</v>
      </c>
      <c r="B367" s="479"/>
      <c r="C367" s="19" t="s">
        <v>6</v>
      </c>
      <c r="D367" s="186">
        <v>131</v>
      </c>
      <c r="E367" s="74">
        <v>86</v>
      </c>
      <c r="F367" s="77">
        <v>101</v>
      </c>
      <c r="G367" s="77">
        <v>104</v>
      </c>
      <c r="H367" s="77">
        <v>487</v>
      </c>
      <c r="I367" s="77">
        <v>128</v>
      </c>
      <c r="J367" s="169">
        <v>572</v>
      </c>
      <c r="K367" s="349">
        <f>SUM(D367:J367)</f>
        <v>1609</v>
      </c>
    </row>
    <row r="368" spans="1:11" s="5" customFormat="1" ht="30" customHeight="1" thickTop="1" thickBot="1" x14ac:dyDescent="0.3">
      <c r="A368" s="505" t="s">
        <v>211</v>
      </c>
      <c r="B368" s="506"/>
      <c r="C368" s="156" t="s">
        <v>6</v>
      </c>
      <c r="D368" s="84">
        <f>D90+D123+D194+D306+D362+D366+D212+D224</f>
        <v>501580.75000000012</v>
      </c>
      <c r="E368" s="185">
        <f>E90+E123+E194+E306+E362+E366+E212+E224</f>
        <v>119055.72000000002</v>
      </c>
      <c r="F368" s="84">
        <f>F90+F123+F194+F306+F362+F366+F224+F212</f>
        <v>98939.900000000009</v>
      </c>
      <c r="G368" s="84">
        <f>SUM(G366,G362,G306,G224,G212,G194,G123,G90)</f>
        <v>102166.98000000001</v>
      </c>
      <c r="H368" s="84">
        <f>SUM(H366,H362,H306,H224,H212,H194,H123,H90)</f>
        <v>96439.09</v>
      </c>
      <c r="I368" s="85">
        <f>SUM(I366,I362,I306,I224,I212,I194,I123,I90)</f>
        <v>88208.76999999999</v>
      </c>
      <c r="J368" s="85">
        <f>SUM(J366,J362,J306,J224,J212,J194,J123,J90)</f>
        <v>114616.52</v>
      </c>
      <c r="K368" s="86">
        <f>SUM(D368:J368)</f>
        <v>1121007.73</v>
      </c>
    </row>
    <row r="369" spans="1:11" s="5" customFormat="1" ht="23.1" customHeight="1" thickTop="1" thickBot="1" x14ac:dyDescent="0.3">
      <c r="A369" s="544" t="s">
        <v>344</v>
      </c>
      <c r="B369" s="545"/>
      <c r="C369" s="545"/>
      <c r="D369" s="545"/>
      <c r="E369" s="545"/>
      <c r="F369" s="545"/>
      <c r="G369" s="545"/>
      <c r="H369" s="545"/>
      <c r="I369" s="545"/>
      <c r="J369" s="545"/>
      <c r="K369" s="546"/>
    </row>
    <row r="370" spans="1:11" s="5" customFormat="1" ht="24.75" customHeight="1" thickTop="1" thickBot="1" x14ac:dyDescent="0.3">
      <c r="A370" s="480" t="s">
        <v>279</v>
      </c>
      <c r="B370" s="481"/>
      <c r="C370" s="481"/>
      <c r="D370" s="481"/>
      <c r="E370" s="481"/>
      <c r="F370" s="481"/>
      <c r="G370" s="481"/>
      <c r="H370" s="481"/>
      <c r="I370" s="481"/>
      <c r="J370" s="481"/>
      <c r="K370" s="482"/>
    </row>
    <row r="371" spans="1:11" s="5" customFormat="1" ht="23.1" customHeight="1" thickTop="1" x14ac:dyDescent="0.25">
      <c r="A371" s="502" t="s">
        <v>547</v>
      </c>
      <c r="B371" s="503"/>
      <c r="C371" s="503"/>
      <c r="D371" s="503"/>
      <c r="E371" s="503"/>
      <c r="F371" s="503"/>
      <c r="G371" s="503"/>
      <c r="H371" s="503"/>
      <c r="I371" s="503"/>
      <c r="J371" s="503"/>
      <c r="K371" s="504"/>
    </row>
    <row r="372" spans="1:11" s="5" customFormat="1" ht="32.25" customHeight="1" thickBot="1" x14ac:dyDescent="0.3">
      <c r="A372" s="523" t="s">
        <v>540</v>
      </c>
      <c r="B372" s="524"/>
      <c r="C372" s="525"/>
      <c r="D372" s="199">
        <v>2019</v>
      </c>
      <c r="E372" s="95" t="s">
        <v>498</v>
      </c>
      <c r="F372" s="95" t="s">
        <v>499</v>
      </c>
      <c r="G372" s="95" t="s">
        <v>500</v>
      </c>
      <c r="H372" s="95" t="s">
        <v>501</v>
      </c>
      <c r="I372" s="200" t="s">
        <v>502</v>
      </c>
      <c r="J372" s="194" t="s">
        <v>503</v>
      </c>
      <c r="K372" s="96" t="s">
        <v>4</v>
      </c>
    </row>
    <row r="373" spans="1:11" s="5" customFormat="1" ht="23.1" customHeight="1" thickTop="1" x14ac:dyDescent="0.25">
      <c r="A373" s="137" t="s">
        <v>145</v>
      </c>
      <c r="B373" s="124"/>
      <c r="C373" s="228" t="s">
        <v>6</v>
      </c>
      <c r="D373" s="345">
        <v>100</v>
      </c>
      <c r="E373" s="346">
        <v>0</v>
      </c>
      <c r="F373" s="347">
        <v>0</v>
      </c>
      <c r="G373" s="347">
        <v>0</v>
      </c>
      <c r="H373" s="347">
        <v>0</v>
      </c>
      <c r="I373" s="347">
        <v>129.6</v>
      </c>
      <c r="J373" s="345">
        <v>364.59999999999997</v>
      </c>
      <c r="K373" s="54">
        <f>SUM(D373:J373)</f>
        <v>594.19999999999993</v>
      </c>
    </row>
    <row r="374" spans="1:11" s="5" customFormat="1" ht="23.1" customHeight="1" x14ac:dyDescent="0.25">
      <c r="A374" s="138" t="s">
        <v>302</v>
      </c>
      <c r="B374" s="120"/>
      <c r="C374" s="230" t="s">
        <v>6</v>
      </c>
      <c r="D374" s="127">
        <v>62.3</v>
      </c>
      <c r="E374" s="128">
        <v>0</v>
      </c>
      <c r="F374" s="348">
        <v>0</v>
      </c>
      <c r="G374" s="348">
        <v>0</v>
      </c>
      <c r="H374" s="348">
        <v>0</v>
      </c>
      <c r="I374" s="348">
        <v>0</v>
      </c>
      <c r="J374" s="127">
        <v>0</v>
      </c>
      <c r="K374" s="262">
        <f t="shared" ref="K374:K453" si="37">SUM(D374:J374)</f>
        <v>62.3</v>
      </c>
    </row>
    <row r="375" spans="1:11" s="5" customFormat="1" ht="23.1" customHeight="1" x14ac:dyDescent="0.25">
      <c r="A375" s="138" t="s">
        <v>485</v>
      </c>
      <c r="B375" s="120"/>
      <c r="C375" s="229" t="s">
        <v>6</v>
      </c>
      <c r="D375" s="127">
        <v>3932.18</v>
      </c>
      <c r="E375" s="128">
        <v>0</v>
      </c>
      <c r="F375" s="92">
        <v>0</v>
      </c>
      <c r="G375" s="92">
        <v>0</v>
      </c>
      <c r="H375" s="92">
        <v>0</v>
      </c>
      <c r="I375" s="92">
        <v>162.80000000000001</v>
      </c>
      <c r="J375" s="126">
        <v>68.099999999999994</v>
      </c>
      <c r="K375" s="93">
        <f t="shared" si="37"/>
        <v>4163.08</v>
      </c>
    </row>
    <row r="376" spans="1:11" s="5" customFormat="1" ht="23.1" customHeight="1" x14ac:dyDescent="0.25">
      <c r="A376" s="138" t="s">
        <v>434</v>
      </c>
      <c r="B376" s="120"/>
      <c r="C376" s="229" t="s">
        <v>6</v>
      </c>
      <c r="D376" s="127">
        <v>15.6</v>
      </c>
      <c r="E376" s="128">
        <v>0</v>
      </c>
      <c r="F376" s="92">
        <v>0</v>
      </c>
      <c r="G376" s="92">
        <v>0</v>
      </c>
      <c r="H376" s="92">
        <v>0</v>
      </c>
      <c r="I376" s="92">
        <v>0</v>
      </c>
      <c r="J376" s="126">
        <v>0</v>
      </c>
      <c r="K376" s="93">
        <f t="shared" si="37"/>
        <v>15.6</v>
      </c>
    </row>
    <row r="377" spans="1:11" s="5" customFormat="1" ht="23.1" customHeight="1" x14ac:dyDescent="0.25">
      <c r="A377" s="138" t="s">
        <v>435</v>
      </c>
      <c r="B377" s="120"/>
      <c r="C377" s="230" t="s">
        <v>6</v>
      </c>
      <c r="D377" s="127">
        <v>4222.21</v>
      </c>
      <c r="E377" s="128">
        <v>2683.3999999999996</v>
      </c>
      <c r="F377" s="92">
        <v>3553</v>
      </c>
      <c r="G377" s="92">
        <v>4867.8999999999996</v>
      </c>
      <c r="H377" s="92">
        <v>1672.8</v>
      </c>
      <c r="I377" s="92">
        <v>877.19999999999993</v>
      </c>
      <c r="J377" s="126">
        <v>4531.8099999999986</v>
      </c>
      <c r="K377" s="93">
        <f t="shared" si="37"/>
        <v>22408.32</v>
      </c>
    </row>
    <row r="378" spans="1:11" s="5" customFormat="1" ht="23.1" customHeight="1" x14ac:dyDescent="0.25">
      <c r="A378" s="138" t="s">
        <v>436</v>
      </c>
      <c r="B378" s="120"/>
      <c r="C378" s="230" t="s">
        <v>6</v>
      </c>
      <c r="D378" s="127">
        <v>20307.38</v>
      </c>
      <c r="E378" s="128">
        <v>0</v>
      </c>
      <c r="F378" s="92">
        <v>4783.6000000000004</v>
      </c>
      <c r="G378" s="92">
        <v>4564.2000000000007</v>
      </c>
      <c r="H378" s="92">
        <v>0</v>
      </c>
      <c r="I378" s="92">
        <v>0</v>
      </c>
      <c r="J378" s="126">
        <v>0</v>
      </c>
      <c r="K378" s="93">
        <f t="shared" si="37"/>
        <v>29655.180000000004</v>
      </c>
    </row>
    <row r="379" spans="1:11" s="5" customFormat="1" ht="23.1" customHeight="1" x14ac:dyDescent="0.25">
      <c r="A379" s="138" t="s">
        <v>137</v>
      </c>
      <c r="B379" s="120"/>
      <c r="C379" s="230" t="s">
        <v>6</v>
      </c>
      <c r="D379" s="127">
        <v>3255.8</v>
      </c>
      <c r="E379" s="128">
        <v>1124.0999999999999</v>
      </c>
      <c r="F379" s="92">
        <v>246.9</v>
      </c>
      <c r="G379" s="92">
        <v>400</v>
      </c>
      <c r="H379" s="92">
        <v>0</v>
      </c>
      <c r="I379" s="92">
        <v>0</v>
      </c>
      <c r="J379" s="126">
        <v>0</v>
      </c>
      <c r="K379" s="93">
        <f t="shared" si="37"/>
        <v>5026.7999999999993</v>
      </c>
    </row>
    <row r="380" spans="1:11" s="5" customFormat="1" ht="23.1" customHeight="1" x14ac:dyDescent="0.25">
      <c r="A380" s="138" t="s">
        <v>437</v>
      </c>
      <c r="B380" s="120"/>
      <c r="C380" s="230" t="s">
        <v>6</v>
      </c>
      <c r="D380" s="127">
        <v>243.1</v>
      </c>
      <c r="E380" s="128">
        <v>0</v>
      </c>
      <c r="F380" s="92">
        <v>105.5</v>
      </c>
      <c r="G380" s="92">
        <v>0</v>
      </c>
      <c r="H380" s="92">
        <v>0</v>
      </c>
      <c r="I380" s="92">
        <v>1164.2</v>
      </c>
      <c r="J380" s="126">
        <v>0</v>
      </c>
      <c r="K380" s="93">
        <f t="shared" si="37"/>
        <v>1512.8000000000002</v>
      </c>
    </row>
    <row r="381" spans="1:11" s="5" customFormat="1" ht="23.1" customHeight="1" x14ac:dyDescent="0.25">
      <c r="A381" s="138" t="s">
        <v>303</v>
      </c>
      <c r="B381" s="120"/>
      <c r="C381" s="230" t="s">
        <v>6</v>
      </c>
      <c r="D381" s="127">
        <v>3335.67</v>
      </c>
      <c r="E381" s="128">
        <v>1988.4</v>
      </c>
      <c r="F381" s="92">
        <v>6143.5</v>
      </c>
      <c r="G381" s="92">
        <v>12.6</v>
      </c>
      <c r="H381" s="92">
        <v>980.90000000000009</v>
      </c>
      <c r="I381" s="92">
        <v>538.69999999999993</v>
      </c>
      <c r="J381" s="126">
        <v>149.69999999999999</v>
      </c>
      <c r="K381" s="93">
        <f t="shared" si="37"/>
        <v>13149.470000000001</v>
      </c>
    </row>
    <row r="382" spans="1:11" s="5" customFormat="1" ht="23.1" customHeight="1" x14ac:dyDescent="0.25">
      <c r="A382" s="138" t="s">
        <v>438</v>
      </c>
      <c r="B382" s="120"/>
      <c r="C382" s="230" t="s">
        <v>6</v>
      </c>
      <c r="D382" s="127">
        <v>242</v>
      </c>
      <c r="E382" s="128">
        <v>0</v>
      </c>
      <c r="F382" s="92">
        <v>0</v>
      </c>
      <c r="G382" s="92">
        <v>0</v>
      </c>
      <c r="H382" s="92">
        <v>0</v>
      </c>
      <c r="I382" s="92">
        <v>0</v>
      </c>
      <c r="J382" s="126">
        <v>0</v>
      </c>
      <c r="K382" s="93">
        <f t="shared" si="37"/>
        <v>242</v>
      </c>
    </row>
    <row r="383" spans="1:11" s="5" customFormat="1" ht="23.1" customHeight="1" x14ac:dyDescent="0.25">
      <c r="A383" s="139" t="s">
        <v>439</v>
      </c>
      <c r="B383" s="29"/>
      <c r="C383" s="230" t="s">
        <v>6</v>
      </c>
      <c r="D383" s="127">
        <v>800</v>
      </c>
      <c r="E383" s="128">
        <v>0</v>
      </c>
      <c r="F383" s="92">
        <v>0</v>
      </c>
      <c r="G383" s="92">
        <v>0</v>
      </c>
      <c r="H383" s="92">
        <v>0</v>
      </c>
      <c r="I383" s="92">
        <v>0</v>
      </c>
      <c r="J383" s="126">
        <v>0</v>
      </c>
      <c r="K383" s="93">
        <f t="shared" si="37"/>
        <v>800</v>
      </c>
    </row>
    <row r="384" spans="1:11" s="5" customFormat="1" ht="23.1" customHeight="1" x14ac:dyDescent="0.25">
      <c r="A384" s="139" t="s">
        <v>440</v>
      </c>
      <c r="B384" s="120"/>
      <c r="C384" s="230" t="s">
        <v>6</v>
      </c>
      <c r="D384" s="127">
        <v>684.3</v>
      </c>
      <c r="E384" s="128">
        <v>0</v>
      </c>
      <c r="F384" s="92">
        <v>0</v>
      </c>
      <c r="G384" s="92">
        <v>0</v>
      </c>
      <c r="H384" s="92">
        <v>0</v>
      </c>
      <c r="I384" s="92">
        <v>0</v>
      </c>
      <c r="J384" s="126">
        <v>0</v>
      </c>
      <c r="K384" s="93">
        <f>SUM(D384:J384)</f>
        <v>684.3</v>
      </c>
    </row>
    <row r="385" spans="1:11" s="5" customFormat="1" ht="23.1" customHeight="1" x14ac:dyDescent="0.25">
      <c r="A385" s="139" t="s">
        <v>60</v>
      </c>
      <c r="B385" s="120"/>
      <c r="C385" s="230" t="s">
        <v>6</v>
      </c>
      <c r="D385" s="127">
        <v>0</v>
      </c>
      <c r="E385" s="128">
        <v>30.1</v>
      </c>
      <c r="F385" s="92">
        <v>0</v>
      </c>
      <c r="G385" s="92">
        <v>0</v>
      </c>
      <c r="H385" s="92">
        <v>0</v>
      </c>
      <c r="I385" s="92">
        <v>0</v>
      </c>
      <c r="J385" s="126">
        <v>0</v>
      </c>
      <c r="K385" s="93">
        <f t="shared" si="37"/>
        <v>30.1</v>
      </c>
    </row>
    <row r="386" spans="1:11" s="5" customFormat="1" ht="23.1" customHeight="1" x14ac:dyDescent="0.25">
      <c r="A386" s="138" t="s">
        <v>49</v>
      </c>
      <c r="B386" s="120"/>
      <c r="C386" s="230" t="s">
        <v>6</v>
      </c>
      <c r="D386" s="127">
        <v>3841.2</v>
      </c>
      <c r="E386" s="128">
        <v>0</v>
      </c>
      <c r="F386" s="92">
        <v>0</v>
      </c>
      <c r="G386" s="92">
        <v>0</v>
      </c>
      <c r="H386" s="92">
        <v>0</v>
      </c>
      <c r="I386" s="92">
        <v>0</v>
      </c>
      <c r="J386" s="126">
        <v>0</v>
      </c>
      <c r="K386" s="93">
        <f t="shared" si="37"/>
        <v>3841.2</v>
      </c>
    </row>
    <row r="387" spans="1:11" s="5" customFormat="1" ht="23.1" customHeight="1" x14ac:dyDescent="0.25">
      <c r="A387" s="138" t="s">
        <v>441</v>
      </c>
      <c r="B387" s="120"/>
      <c r="C387" s="230" t="s">
        <v>6</v>
      </c>
      <c r="D387" s="127">
        <v>90</v>
      </c>
      <c r="E387" s="128">
        <v>0</v>
      </c>
      <c r="F387" s="92">
        <v>0</v>
      </c>
      <c r="G387" s="92">
        <v>0</v>
      </c>
      <c r="H387" s="92">
        <v>0</v>
      </c>
      <c r="I387" s="92">
        <v>0</v>
      </c>
      <c r="J387" s="126">
        <v>0</v>
      </c>
      <c r="K387" s="93">
        <f t="shared" si="37"/>
        <v>90</v>
      </c>
    </row>
    <row r="388" spans="1:11" s="5" customFormat="1" ht="23.1" customHeight="1" x14ac:dyDescent="0.25">
      <c r="A388" s="138" t="s">
        <v>442</v>
      </c>
      <c r="B388" s="120"/>
      <c r="C388" s="230" t="s">
        <v>6</v>
      </c>
      <c r="D388" s="127">
        <v>113.19999999999999</v>
      </c>
      <c r="E388" s="128">
        <v>0</v>
      </c>
      <c r="F388" s="92">
        <v>0</v>
      </c>
      <c r="G388" s="92">
        <v>77</v>
      </c>
      <c r="H388" s="92">
        <v>0</v>
      </c>
      <c r="I388" s="92">
        <v>124.8</v>
      </c>
      <c r="J388" s="126">
        <v>0</v>
      </c>
      <c r="K388" s="93">
        <f t="shared" si="37"/>
        <v>315</v>
      </c>
    </row>
    <row r="389" spans="1:11" s="5" customFormat="1" ht="23.1" customHeight="1" x14ac:dyDescent="0.25">
      <c r="A389" s="138" t="s">
        <v>443</v>
      </c>
      <c r="B389" s="120"/>
      <c r="C389" s="230" t="s">
        <v>6</v>
      </c>
      <c r="D389" s="127">
        <v>15470.7</v>
      </c>
      <c r="E389" s="128">
        <v>0</v>
      </c>
      <c r="F389" s="92">
        <v>0</v>
      </c>
      <c r="G389" s="92">
        <v>2087.4</v>
      </c>
      <c r="H389" s="92">
        <v>11553.550000000001</v>
      </c>
      <c r="I389" s="92">
        <v>0</v>
      </c>
      <c r="J389" s="126">
        <v>0</v>
      </c>
      <c r="K389" s="93">
        <f t="shared" si="37"/>
        <v>29111.65</v>
      </c>
    </row>
    <row r="390" spans="1:11" s="5" customFormat="1" ht="23.1" customHeight="1" x14ac:dyDescent="0.25">
      <c r="A390" s="138" t="s">
        <v>105</v>
      </c>
      <c r="B390" s="120"/>
      <c r="C390" s="230" t="s">
        <v>6</v>
      </c>
      <c r="D390" s="127">
        <v>3186</v>
      </c>
      <c r="E390" s="128">
        <v>0</v>
      </c>
      <c r="F390" s="92">
        <v>0</v>
      </c>
      <c r="G390" s="92">
        <v>0</v>
      </c>
      <c r="H390" s="92">
        <v>0</v>
      </c>
      <c r="I390" s="92">
        <v>0</v>
      </c>
      <c r="J390" s="126">
        <v>0</v>
      </c>
      <c r="K390" s="93">
        <f t="shared" si="37"/>
        <v>3186</v>
      </c>
    </row>
    <row r="391" spans="1:11" s="5" customFormat="1" ht="23.1" customHeight="1" x14ac:dyDescent="0.25">
      <c r="A391" s="138" t="s">
        <v>104</v>
      </c>
      <c r="B391" s="120"/>
      <c r="C391" s="230" t="s">
        <v>6</v>
      </c>
      <c r="D391" s="127">
        <v>4991.5600000000004</v>
      </c>
      <c r="E391" s="128">
        <v>0</v>
      </c>
      <c r="F391" s="92">
        <v>0</v>
      </c>
      <c r="G391" s="92">
        <v>0</v>
      </c>
      <c r="H391" s="92">
        <v>0</v>
      </c>
      <c r="I391" s="92">
        <v>0</v>
      </c>
      <c r="J391" s="126">
        <v>0</v>
      </c>
      <c r="K391" s="93">
        <f t="shared" si="37"/>
        <v>4991.5600000000004</v>
      </c>
    </row>
    <row r="392" spans="1:11" s="5" customFormat="1" ht="23.1" customHeight="1" x14ac:dyDescent="0.25">
      <c r="A392" s="138" t="s">
        <v>304</v>
      </c>
      <c r="B392" s="120"/>
      <c r="C392" s="230" t="s">
        <v>6</v>
      </c>
      <c r="D392" s="127">
        <v>5022.63</v>
      </c>
      <c r="E392" s="128">
        <v>13862.7</v>
      </c>
      <c r="F392" s="92">
        <v>0</v>
      </c>
      <c r="G392" s="92">
        <v>662.43000000000006</v>
      </c>
      <c r="H392" s="92">
        <v>0</v>
      </c>
      <c r="I392" s="92">
        <v>0</v>
      </c>
      <c r="J392" s="126">
        <v>0</v>
      </c>
      <c r="K392" s="93">
        <f t="shared" si="37"/>
        <v>19547.760000000002</v>
      </c>
    </row>
    <row r="393" spans="1:11" s="5" customFormat="1" ht="23.1" customHeight="1" x14ac:dyDescent="0.25">
      <c r="A393" s="138" t="s">
        <v>444</v>
      </c>
      <c r="B393" s="120"/>
      <c r="C393" s="230" t="s">
        <v>6</v>
      </c>
      <c r="D393" s="127">
        <v>22472.5</v>
      </c>
      <c r="E393" s="128">
        <v>2721.5</v>
      </c>
      <c r="F393" s="92">
        <v>264.89999999999998</v>
      </c>
      <c r="G393" s="92">
        <v>6369.7000000000007</v>
      </c>
      <c r="H393" s="92">
        <v>3272.75</v>
      </c>
      <c r="I393" s="92">
        <v>2337.6999999999998</v>
      </c>
      <c r="J393" s="126">
        <v>2797.7000000000003</v>
      </c>
      <c r="K393" s="93">
        <f t="shared" si="37"/>
        <v>40236.75</v>
      </c>
    </row>
    <row r="394" spans="1:11" s="5" customFormat="1" ht="23.1" customHeight="1" x14ac:dyDescent="0.25">
      <c r="A394" s="138" t="s">
        <v>445</v>
      </c>
      <c r="B394" s="120"/>
      <c r="C394" s="230" t="s">
        <v>6</v>
      </c>
      <c r="D394" s="127">
        <v>4825.3</v>
      </c>
      <c r="E394" s="128">
        <v>0</v>
      </c>
      <c r="F394" s="92">
        <v>1593.1000000000001</v>
      </c>
      <c r="G394" s="92">
        <v>0</v>
      </c>
      <c r="H394" s="92">
        <v>0</v>
      </c>
      <c r="I394" s="92">
        <v>0</v>
      </c>
      <c r="J394" s="126">
        <v>51.099999999999994</v>
      </c>
      <c r="K394" s="93">
        <f t="shared" si="37"/>
        <v>6469.5000000000009</v>
      </c>
    </row>
    <row r="395" spans="1:11" s="5" customFormat="1" ht="23.1" customHeight="1" x14ac:dyDescent="0.25">
      <c r="A395" s="139" t="s">
        <v>178</v>
      </c>
      <c r="B395" s="120"/>
      <c r="C395" s="230" t="s">
        <v>6</v>
      </c>
      <c r="D395" s="127">
        <v>15336.300000000001</v>
      </c>
      <c r="E395" s="128">
        <v>11659.75</v>
      </c>
      <c r="F395" s="92">
        <v>15778.52</v>
      </c>
      <c r="G395" s="92">
        <v>7241.7099999999991</v>
      </c>
      <c r="H395" s="92">
        <v>5717.8</v>
      </c>
      <c r="I395" s="92">
        <v>3348.1000000000004</v>
      </c>
      <c r="J395" s="126">
        <v>5591.0199999999995</v>
      </c>
      <c r="K395" s="93">
        <f t="shared" si="37"/>
        <v>64673.200000000004</v>
      </c>
    </row>
    <row r="396" spans="1:11" s="5" customFormat="1" ht="23.1" customHeight="1" x14ac:dyDescent="0.25">
      <c r="A396" s="138" t="s">
        <v>305</v>
      </c>
      <c r="B396" s="120"/>
      <c r="C396" s="230" t="s">
        <v>6</v>
      </c>
      <c r="D396" s="127">
        <v>1380.8</v>
      </c>
      <c r="E396" s="128">
        <v>0</v>
      </c>
      <c r="F396" s="92">
        <v>0</v>
      </c>
      <c r="G396" s="92">
        <v>0</v>
      </c>
      <c r="H396" s="92">
        <v>1620.6999999999998</v>
      </c>
      <c r="I396" s="92">
        <v>0</v>
      </c>
      <c r="J396" s="126">
        <v>0</v>
      </c>
      <c r="K396" s="93">
        <f t="shared" si="37"/>
        <v>3001.5</v>
      </c>
    </row>
    <row r="397" spans="1:11" s="5" customFormat="1" ht="23.1" customHeight="1" x14ac:dyDescent="0.25">
      <c r="A397" s="138" t="s">
        <v>306</v>
      </c>
      <c r="B397" s="120"/>
      <c r="C397" s="230" t="s">
        <v>6</v>
      </c>
      <c r="D397" s="127">
        <v>222</v>
      </c>
      <c r="E397" s="128">
        <v>663.9</v>
      </c>
      <c r="F397" s="92">
        <v>0</v>
      </c>
      <c r="G397" s="92">
        <v>19.2</v>
      </c>
      <c r="H397" s="92">
        <v>0</v>
      </c>
      <c r="I397" s="92">
        <v>1636.3</v>
      </c>
      <c r="J397" s="126">
        <v>0</v>
      </c>
      <c r="K397" s="93">
        <f t="shared" si="37"/>
        <v>2541.4</v>
      </c>
    </row>
    <row r="398" spans="1:11" s="5" customFormat="1" ht="23.1" customHeight="1" x14ac:dyDescent="0.25">
      <c r="A398" s="138" t="s">
        <v>661</v>
      </c>
      <c r="B398" s="120"/>
      <c r="C398" s="230" t="s">
        <v>6</v>
      </c>
      <c r="D398" s="127">
        <v>690.5</v>
      </c>
      <c r="E398" s="128">
        <v>140.5</v>
      </c>
      <c r="F398" s="92">
        <v>0</v>
      </c>
      <c r="G398" s="92">
        <v>0</v>
      </c>
      <c r="H398" s="92">
        <v>0</v>
      </c>
      <c r="I398" s="92">
        <v>0</v>
      </c>
      <c r="J398" s="126">
        <v>0</v>
      </c>
      <c r="K398" s="93">
        <f t="shared" si="37"/>
        <v>831</v>
      </c>
    </row>
    <row r="399" spans="1:11" s="5" customFormat="1" ht="23.1" customHeight="1" x14ac:dyDescent="0.25">
      <c r="A399" s="138" t="s">
        <v>405</v>
      </c>
      <c r="B399" s="120"/>
      <c r="C399" s="230" t="s">
        <v>6</v>
      </c>
      <c r="D399" s="127">
        <v>2055.1999999999998</v>
      </c>
      <c r="E399" s="128">
        <v>772.09999999999991</v>
      </c>
      <c r="F399" s="92">
        <v>776.8</v>
      </c>
      <c r="G399" s="92">
        <v>1100.1000000000001</v>
      </c>
      <c r="H399" s="92">
        <v>395.7</v>
      </c>
      <c r="I399" s="92">
        <v>0</v>
      </c>
      <c r="J399" s="126">
        <v>1305.5</v>
      </c>
      <c r="K399" s="93">
        <f t="shared" si="37"/>
        <v>6405.4</v>
      </c>
    </row>
    <row r="400" spans="1:11" s="5" customFormat="1" ht="23.1" customHeight="1" x14ac:dyDescent="0.25">
      <c r="A400" s="189" t="s">
        <v>541</v>
      </c>
      <c r="B400" s="120"/>
      <c r="C400" s="230" t="s">
        <v>6</v>
      </c>
      <c r="D400" s="127">
        <v>0</v>
      </c>
      <c r="E400" s="128">
        <v>4896.3</v>
      </c>
      <c r="F400" s="92">
        <v>1101.8000000000002</v>
      </c>
      <c r="G400" s="92">
        <v>0</v>
      </c>
      <c r="H400" s="92">
        <v>0</v>
      </c>
      <c r="I400" s="92">
        <v>0</v>
      </c>
      <c r="J400" s="126">
        <v>0</v>
      </c>
      <c r="K400" s="93">
        <f t="shared" si="37"/>
        <v>5998.1</v>
      </c>
    </row>
    <row r="401" spans="1:11" s="5" customFormat="1" ht="23.1" customHeight="1" x14ac:dyDescent="0.25">
      <c r="A401" s="138" t="s">
        <v>486</v>
      </c>
      <c r="B401" s="120"/>
      <c r="C401" s="230" t="s">
        <v>6</v>
      </c>
      <c r="D401" s="127">
        <v>715.6</v>
      </c>
      <c r="E401" s="128">
        <v>0</v>
      </c>
      <c r="F401" s="92">
        <v>0</v>
      </c>
      <c r="G401" s="92">
        <v>5253</v>
      </c>
      <c r="H401" s="92">
        <v>1133.8000000000002</v>
      </c>
      <c r="I401" s="92">
        <v>0</v>
      </c>
      <c r="J401" s="126">
        <v>0</v>
      </c>
      <c r="K401" s="93">
        <f t="shared" si="37"/>
        <v>7102.4000000000005</v>
      </c>
    </row>
    <row r="402" spans="1:11" s="5" customFormat="1" ht="23.1" customHeight="1" x14ac:dyDescent="0.25">
      <c r="A402" s="138" t="s">
        <v>534</v>
      </c>
      <c r="B402" s="120"/>
      <c r="C402" s="230" t="s">
        <v>6</v>
      </c>
      <c r="D402" s="127">
        <v>0</v>
      </c>
      <c r="E402" s="128">
        <v>77.900000000000006</v>
      </c>
      <c r="F402" s="92">
        <v>50.3</v>
      </c>
      <c r="G402" s="92">
        <v>0</v>
      </c>
      <c r="H402" s="92">
        <v>0</v>
      </c>
      <c r="I402" s="92">
        <v>21.3</v>
      </c>
      <c r="J402" s="126">
        <v>0</v>
      </c>
      <c r="K402" s="93">
        <f t="shared" si="37"/>
        <v>149.5</v>
      </c>
    </row>
    <row r="403" spans="1:11" s="5" customFormat="1" ht="23.1" customHeight="1" x14ac:dyDescent="0.25">
      <c r="A403" s="138" t="s">
        <v>533</v>
      </c>
      <c r="B403" s="120"/>
      <c r="C403" s="230" t="s">
        <v>6</v>
      </c>
      <c r="D403" s="127">
        <v>0</v>
      </c>
      <c r="E403" s="128">
        <v>1600.8000000000002</v>
      </c>
      <c r="F403" s="92">
        <v>1200</v>
      </c>
      <c r="G403" s="92">
        <v>199</v>
      </c>
      <c r="H403" s="92">
        <v>0</v>
      </c>
      <c r="I403" s="92">
        <v>0</v>
      </c>
      <c r="J403" s="126">
        <v>0</v>
      </c>
      <c r="K403" s="93">
        <f t="shared" si="37"/>
        <v>2999.8</v>
      </c>
    </row>
    <row r="404" spans="1:11" s="5" customFormat="1" ht="23.1" customHeight="1" x14ac:dyDescent="0.25">
      <c r="A404" s="138" t="s">
        <v>307</v>
      </c>
      <c r="B404" s="120"/>
      <c r="C404" s="230" t="s">
        <v>6</v>
      </c>
      <c r="D404" s="127">
        <v>953.7</v>
      </c>
      <c r="E404" s="128">
        <v>1908.5</v>
      </c>
      <c r="F404" s="92">
        <v>0</v>
      </c>
      <c r="G404" s="92">
        <v>0</v>
      </c>
      <c r="H404" s="92">
        <v>3394.3</v>
      </c>
      <c r="I404" s="92">
        <v>57.7</v>
      </c>
      <c r="J404" s="126">
        <v>0</v>
      </c>
      <c r="K404" s="93">
        <f t="shared" si="37"/>
        <v>6314.2</v>
      </c>
    </row>
    <row r="405" spans="1:11" s="5" customFormat="1" ht="23.1" customHeight="1" x14ac:dyDescent="0.25">
      <c r="A405" s="138" t="s">
        <v>576</v>
      </c>
      <c r="B405" s="120"/>
      <c r="C405" s="230" t="s">
        <v>6</v>
      </c>
      <c r="D405" s="127">
        <v>0</v>
      </c>
      <c r="E405" s="128">
        <v>0</v>
      </c>
      <c r="F405" s="92">
        <v>0</v>
      </c>
      <c r="G405" s="92">
        <v>2957.05</v>
      </c>
      <c r="H405" s="92">
        <v>293.7</v>
      </c>
      <c r="I405" s="92">
        <v>0</v>
      </c>
      <c r="J405" s="126">
        <v>0</v>
      </c>
      <c r="K405" s="300">
        <f>SUM(D405:J405)</f>
        <v>3250.75</v>
      </c>
    </row>
    <row r="406" spans="1:11" s="5" customFormat="1" ht="23.1" customHeight="1" x14ac:dyDescent="0.25">
      <c r="A406" s="138" t="s">
        <v>488</v>
      </c>
      <c r="B406" s="120"/>
      <c r="C406" s="230" t="s">
        <v>6</v>
      </c>
      <c r="D406" s="127">
        <v>12.7</v>
      </c>
      <c r="E406" s="128">
        <v>0</v>
      </c>
      <c r="F406" s="92">
        <v>0</v>
      </c>
      <c r="G406" s="92">
        <v>0</v>
      </c>
      <c r="H406" s="92">
        <v>0</v>
      </c>
      <c r="I406" s="92">
        <v>0</v>
      </c>
      <c r="J406" s="126">
        <v>0</v>
      </c>
      <c r="K406" s="93">
        <f t="shared" si="37"/>
        <v>12.7</v>
      </c>
    </row>
    <row r="407" spans="1:11" s="5" customFormat="1" ht="23.1" customHeight="1" x14ac:dyDescent="0.25">
      <c r="A407" s="138" t="s">
        <v>308</v>
      </c>
      <c r="B407" s="120"/>
      <c r="C407" s="230" t="s">
        <v>6</v>
      </c>
      <c r="D407" s="127">
        <v>18314.2</v>
      </c>
      <c r="E407" s="128">
        <v>3146.8</v>
      </c>
      <c r="F407" s="92">
        <v>16628.900000000001</v>
      </c>
      <c r="G407" s="92">
        <v>15116.400000000001</v>
      </c>
      <c r="H407" s="92">
        <v>7101.6699999999992</v>
      </c>
      <c r="I407" s="92">
        <v>0</v>
      </c>
      <c r="J407" s="126">
        <v>3588.6</v>
      </c>
      <c r="K407" s="93">
        <f t="shared" si="37"/>
        <v>63896.57</v>
      </c>
    </row>
    <row r="408" spans="1:11" s="5" customFormat="1" ht="23.1" customHeight="1" x14ac:dyDescent="0.25">
      <c r="A408" s="138" t="s">
        <v>526</v>
      </c>
      <c r="B408" s="120"/>
      <c r="C408" s="230" t="s">
        <v>6</v>
      </c>
      <c r="D408" s="127">
        <v>33230.6</v>
      </c>
      <c r="E408" s="128">
        <v>16898.700000000004</v>
      </c>
      <c r="F408" s="92">
        <v>7531.4000000000024</v>
      </c>
      <c r="G408" s="92">
        <v>8391.2000000000025</v>
      </c>
      <c r="H408" s="92">
        <v>16572.16</v>
      </c>
      <c r="I408" s="92">
        <v>12845.3</v>
      </c>
      <c r="J408" s="126">
        <v>12625.9</v>
      </c>
      <c r="K408" s="93">
        <f t="shared" si="37"/>
        <v>108095.26000000001</v>
      </c>
    </row>
    <row r="409" spans="1:11" s="5" customFormat="1" ht="23.1" customHeight="1" x14ac:dyDescent="0.25">
      <c r="A409" s="138" t="s">
        <v>309</v>
      </c>
      <c r="B409" s="120"/>
      <c r="C409" s="230" t="s">
        <v>6</v>
      </c>
      <c r="D409" s="127">
        <v>4052.0699999999997</v>
      </c>
      <c r="E409" s="128">
        <v>1450.8000000000002</v>
      </c>
      <c r="F409" s="92">
        <v>0</v>
      </c>
      <c r="G409" s="92">
        <v>0</v>
      </c>
      <c r="H409" s="92">
        <v>0</v>
      </c>
      <c r="I409" s="92">
        <v>0</v>
      </c>
      <c r="J409" s="126">
        <v>0</v>
      </c>
      <c r="K409" s="93">
        <f t="shared" si="37"/>
        <v>5502.87</v>
      </c>
    </row>
    <row r="410" spans="1:11" s="5" customFormat="1" ht="23.1" customHeight="1" x14ac:dyDescent="0.25">
      <c r="A410" s="138" t="s">
        <v>407</v>
      </c>
      <c r="B410" s="120"/>
      <c r="C410" s="230" t="s">
        <v>6</v>
      </c>
      <c r="D410" s="127">
        <v>280.39999999999998</v>
      </c>
      <c r="E410" s="128">
        <v>0</v>
      </c>
      <c r="F410" s="92">
        <v>0</v>
      </c>
      <c r="G410" s="92">
        <v>807.4</v>
      </c>
      <c r="H410" s="92">
        <v>0</v>
      </c>
      <c r="I410" s="92">
        <v>136.5</v>
      </c>
      <c r="J410" s="126">
        <v>746.3</v>
      </c>
      <c r="K410" s="93">
        <f t="shared" si="37"/>
        <v>1970.6</v>
      </c>
    </row>
    <row r="411" spans="1:11" s="5" customFormat="1" ht="23.1" customHeight="1" x14ac:dyDescent="0.25">
      <c r="A411" s="138" t="s">
        <v>447</v>
      </c>
      <c r="B411" s="120"/>
      <c r="C411" s="230" t="s">
        <v>6</v>
      </c>
      <c r="D411" s="127">
        <v>62.6</v>
      </c>
      <c r="E411" s="128">
        <v>0</v>
      </c>
      <c r="F411" s="92">
        <v>0</v>
      </c>
      <c r="G411" s="92">
        <v>0</v>
      </c>
      <c r="H411" s="92">
        <v>0</v>
      </c>
      <c r="I411" s="92">
        <v>0</v>
      </c>
      <c r="J411" s="126">
        <v>0</v>
      </c>
      <c r="K411" s="93">
        <f t="shared" si="37"/>
        <v>62.6</v>
      </c>
    </row>
    <row r="412" spans="1:11" s="5" customFormat="1" ht="23.1" customHeight="1" x14ac:dyDescent="0.25">
      <c r="A412" s="138" t="s">
        <v>487</v>
      </c>
      <c r="B412" s="120"/>
      <c r="C412" s="230" t="s">
        <v>6</v>
      </c>
      <c r="D412" s="127">
        <v>1668.7</v>
      </c>
      <c r="E412" s="128">
        <v>0</v>
      </c>
      <c r="F412" s="92">
        <v>0</v>
      </c>
      <c r="G412" s="92">
        <v>0</v>
      </c>
      <c r="H412" s="92">
        <v>0</v>
      </c>
      <c r="I412" s="92">
        <v>55.3</v>
      </c>
      <c r="J412" s="126">
        <v>1023.7</v>
      </c>
      <c r="K412" s="93">
        <f t="shared" si="37"/>
        <v>2747.7</v>
      </c>
    </row>
    <row r="413" spans="1:11" s="5" customFormat="1" ht="23.1" customHeight="1" x14ac:dyDescent="0.25">
      <c r="A413" s="138" t="s">
        <v>310</v>
      </c>
      <c r="B413" s="120"/>
      <c r="C413" s="230" t="s">
        <v>6</v>
      </c>
      <c r="D413" s="127">
        <v>26855.32</v>
      </c>
      <c r="E413" s="128">
        <v>20315.050000000003</v>
      </c>
      <c r="F413" s="92">
        <v>17020.650000000001</v>
      </c>
      <c r="G413" s="92">
        <v>5409.9000000000005</v>
      </c>
      <c r="H413" s="92">
        <v>3009.4</v>
      </c>
      <c r="I413" s="92">
        <v>3966.9</v>
      </c>
      <c r="J413" s="126">
        <v>8585.8499999999985</v>
      </c>
      <c r="K413" s="93">
        <f t="shared" si="37"/>
        <v>85163.069999999978</v>
      </c>
    </row>
    <row r="414" spans="1:11" s="5" customFormat="1" ht="23.1" customHeight="1" x14ac:dyDescent="0.25">
      <c r="A414" s="189" t="s">
        <v>623</v>
      </c>
      <c r="B414" s="120"/>
      <c r="C414" s="230" t="s">
        <v>6</v>
      </c>
      <c r="D414" s="127">
        <v>0</v>
      </c>
      <c r="E414" s="128">
        <v>0</v>
      </c>
      <c r="F414" s="92">
        <v>0</v>
      </c>
      <c r="G414" s="92">
        <v>0</v>
      </c>
      <c r="H414" s="92">
        <v>0</v>
      </c>
      <c r="I414" s="92">
        <v>1090.3</v>
      </c>
      <c r="J414" s="126">
        <v>1793.6</v>
      </c>
      <c r="K414" s="269">
        <f t="shared" si="37"/>
        <v>2883.8999999999996</v>
      </c>
    </row>
    <row r="415" spans="1:11" s="5" customFormat="1" ht="23.1" customHeight="1" x14ac:dyDescent="0.25">
      <c r="A415" s="189" t="s">
        <v>624</v>
      </c>
      <c r="B415" s="120"/>
      <c r="C415" s="230" t="s">
        <v>6</v>
      </c>
      <c r="D415" s="127">
        <v>0</v>
      </c>
      <c r="E415" s="128">
        <v>0</v>
      </c>
      <c r="F415" s="92">
        <v>0</v>
      </c>
      <c r="G415" s="92">
        <v>0</v>
      </c>
      <c r="H415" s="92">
        <v>0</v>
      </c>
      <c r="I415" s="92">
        <v>922.55</v>
      </c>
      <c r="J415" s="126">
        <v>0</v>
      </c>
      <c r="K415" s="269">
        <f t="shared" si="37"/>
        <v>922.55</v>
      </c>
    </row>
    <row r="416" spans="1:11" s="5" customFormat="1" ht="23.1" customHeight="1" x14ac:dyDescent="0.25">
      <c r="A416" s="189" t="s">
        <v>625</v>
      </c>
      <c r="B416" s="120"/>
      <c r="C416" s="230" t="s">
        <v>6</v>
      </c>
      <c r="D416" s="127">
        <v>0</v>
      </c>
      <c r="E416" s="128">
        <v>0</v>
      </c>
      <c r="F416" s="92">
        <v>0</v>
      </c>
      <c r="G416" s="92">
        <v>0</v>
      </c>
      <c r="H416" s="92">
        <v>0</v>
      </c>
      <c r="I416" s="92">
        <v>43.9</v>
      </c>
      <c r="J416" s="126">
        <v>173.9</v>
      </c>
      <c r="K416" s="269">
        <f t="shared" si="37"/>
        <v>217.8</v>
      </c>
    </row>
    <row r="417" spans="1:11" s="5" customFormat="1" ht="23.1" customHeight="1" x14ac:dyDescent="0.25">
      <c r="A417" s="189" t="s">
        <v>626</v>
      </c>
      <c r="B417" s="120"/>
      <c r="C417" s="230" t="s">
        <v>6</v>
      </c>
      <c r="D417" s="127">
        <v>0</v>
      </c>
      <c r="E417" s="128">
        <v>0</v>
      </c>
      <c r="F417" s="92">
        <v>0</v>
      </c>
      <c r="G417" s="92">
        <v>0</v>
      </c>
      <c r="H417" s="92">
        <v>0</v>
      </c>
      <c r="I417" s="92">
        <v>515.41999999999996</v>
      </c>
      <c r="J417" s="126">
        <v>0</v>
      </c>
      <c r="K417" s="269">
        <f t="shared" si="37"/>
        <v>515.41999999999996</v>
      </c>
    </row>
    <row r="418" spans="1:11" s="5" customFormat="1" ht="23.1" customHeight="1" x14ac:dyDescent="0.25">
      <c r="A418" s="189" t="s">
        <v>627</v>
      </c>
      <c r="B418" s="120"/>
      <c r="C418" s="230" t="s">
        <v>6</v>
      </c>
      <c r="D418" s="127">
        <v>0</v>
      </c>
      <c r="E418" s="128">
        <v>0</v>
      </c>
      <c r="F418" s="92">
        <v>0</v>
      </c>
      <c r="G418" s="92">
        <v>0</v>
      </c>
      <c r="H418" s="92">
        <v>0</v>
      </c>
      <c r="I418" s="92">
        <v>13301.95</v>
      </c>
      <c r="J418" s="126">
        <v>822.9</v>
      </c>
      <c r="K418" s="269">
        <f t="shared" si="37"/>
        <v>14124.85</v>
      </c>
    </row>
    <row r="419" spans="1:11" s="5" customFormat="1" ht="23.1" customHeight="1" x14ac:dyDescent="0.25">
      <c r="A419" s="189" t="s">
        <v>636</v>
      </c>
      <c r="B419" s="120"/>
      <c r="C419" s="230" t="s">
        <v>6</v>
      </c>
      <c r="D419" s="127">
        <v>0</v>
      </c>
      <c r="E419" s="127">
        <v>0</v>
      </c>
      <c r="F419" s="127">
        <v>0</v>
      </c>
      <c r="G419" s="127">
        <v>0</v>
      </c>
      <c r="H419" s="127">
        <v>0</v>
      </c>
      <c r="I419" s="127">
        <v>0</v>
      </c>
      <c r="J419" s="126">
        <v>2033.7</v>
      </c>
      <c r="K419" s="269">
        <f t="shared" si="37"/>
        <v>2033.7</v>
      </c>
    </row>
    <row r="420" spans="1:11" s="5" customFormat="1" ht="23.1" customHeight="1" x14ac:dyDescent="0.25">
      <c r="A420" s="189" t="s">
        <v>637</v>
      </c>
      <c r="B420" s="120"/>
      <c r="C420" s="230" t="s">
        <v>6</v>
      </c>
      <c r="D420" s="127">
        <v>0</v>
      </c>
      <c r="E420" s="127">
        <v>0</v>
      </c>
      <c r="F420" s="127">
        <v>0</v>
      </c>
      <c r="G420" s="127">
        <v>0</v>
      </c>
      <c r="H420" s="127">
        <v>0</v>
      </c>
      <c r="I420" s="127">
        <v>0</v>
      </c>
      <c r="J420" s="126">
        <v>183.9</v>
      </c>
      <c r="K420" s="269">
        <f t="shared" si="37"/>
        <v>183.9</v>
      </c>
    </row>
    <row r="421" spans="1:11" s="5" customFormat="1" ht="23.1" customHeight="1" x14ac:dyDescent="0.25">
      <c r="A421" s="189" t="s">
        <v>630</v>
      </c>
      <c r="B421" s="120"/>
      <c r="C421" s="230" t="s">
        <v>6</v>
      </c>
      <c r="D421" s="127">
        <v>0</v>
      </c>
      <c r="E421" s="127">
        <v>0</v>
      </c>
      <c r="F421" s="127">
        <v>0</v>
      </c>
      <c r="G421" s="127">
        <v>0</v>
      </c>
      <c r="H421" s="127">
        <v>0</v>
      </c>
      <c r="I421" s="127">
        <v>0</v>
      </c>
      <c r="J421" s="126">
        <v>246.7</v>
      </c>
      <c r="K421" s="269">
        <f t="shared" si="37"/>
        <v>246.7</v>
      </c>
    </row>
    <row r="422" spans="1:11" s="5" customFormat="1" ht="23.1" customHeight="1" x14ac:dyDescent="0.25">
      <c r="A422" s="189" t="s">
        <v>638</v>
      </c>
      <c r="B422" s="120"/>
      <c r="C422" s="230" t="s">
        <v>6</v>
      </c>
      <c r="D422" s="127">
        <v>0</v>
      </c>
      <c r="E422" s="127">
        <v>0</v>
      </c>
      <c r="F422" s="127">
        <v>0</v>
      </c>
      <c r="G422" s="127">
        <v>0</v>
      </c>
      <c r="H422" s="127">
        <v>0</v>
      </c>
      <c r="I422" s="127">
        <v>0</v>
      </c>
      <c r="J422" s="126">
        <v>388.4</v>
      </c>
      <c r="K422" s="269">
        <f t="shared" si="37"/>
        <v>388.4</v>
      </c>
    </row>
    <row r="423" spans="1:11" s="5" customFormat="1" ht="23.1" customHeight="1" x14ac:dyDescent="0.25">
      <c r="A423" s="189" t="s">
        <v>628</v>
      </c>
      <c r="B423" s="120"/>
      <c r="C423" s="230" t="s">
        <v>6</v>
      </c>
      <c r="D423" s="127">
        <v>0</v>
      </c>
      <c r="E423" s="128">
        <v>0</v>
      </c>
      <c r="F423" s="92">
        <v>0</v>
      </c>
      <c r="G423" s="92">
        <v>0</v>
      </c>
      <c r="H423" s="92">
        <v>0</v>
      </c>
      <c r="I423" s="92">
        <v>200</v>
      </c>
      <c r="J423" s="126">
        <v>0</v>
      </c>
      <c r="K423" s="269">
        <f t="shared" si="37"/>
        <v>200</v>
      </c>
    </row>
    <row r="424" spans="1:11" s="5" customFormat="1" ht="23.1" customHeight="1" x14ac:dyDescent="0.25">
      <c r="A424" s="189" t="s">
        <v>629</v>
      </c>
      <c r="B424" s="120"/>
      <c r="C424" s="230" t="s">
        <v>6</v>
      </c>
      <c r="D424" s="127">
        <v>0</v>
      </c>
      <c r="E424" s="128">
        <v>0</v>
      </c>
      <c r="F424" s="92">
        <v>0</v>
      </c>
      <c r="G424" s="92">
        <v>0</v>
      </c>
      <c r="H424" s="92">
        <v>0</v>
      </c>
      <c r="I424" s="92">
        <v>253.1</v>
      </c>
      <c r="J424" s="126">
        <v>0</v>
      </c>
      <c r="K424" s="269">
        <f t="shared" si="37"/>
        <v>253.1</v>
      </c>
    </row>
    <row r="425" spans="1:11" s="5" customFormat="1" ht="23.1" customHeight="1" x14ac:dyDescent="0.25">
      <c r="A425" s="189" t="s">
        <v>630</v>
      </c>
      <c r="B425" s="120"/>
      <c r="C425" s="230" t="s">
        <v>6</v>
      </c>
      <c r="D425" s="127">
        <v>0</v>
      </c>
      <c r="E425" s="128">
        <v>0</v>
      </c>
      <c r="F425" s="92">
        <v>0</v>
      </c>
      <c r="G425" s="92">
        <v>0</v>
      </c>
      <c r="H425" s="92">
        <v>0</v>
      </c>
      <c r="I425" s="92">
        <v>123.7</v>
      </c>
      <c r="J425" s="126">
        <v>0</v>
      </c>
      <c r="K425" s="269">
        <f t="shared" si="37"/>
        <v>123.7</v>
      </c>
    </row>
    <row r="426" spans="1:11" s="5" customFormat="1" ht="23.1" customHeight="1" x14ac:dyDescent="0.25">
      <c r="A426" s="189" t="s">
        <v>662</v>
      </c>
      <c r="B426" s="120"/>
      <c r="C426" s="230" t="s">
        <v>6</v>
      </c>
      <c r="D426" s="127">
        <v>0</v>
      </c>
      <c r="E426" s="128">
        <v>0</v>
      </c>
      <c r="F426" s="92">
        <v>0</v>
      </c>
      <c r="G426" s="92">
        <v>0</v>
      </c>
      <c r="H426" s="92">
        <v>0</v>
      </c>
      <c r="I426" s="92">
        <v>38.6</v>
      </c>
      <c r="J426" s="126">
        <v>0</v>
      </c>
      <c r="K426" s="269">
        <f t="shared" si="37"/>
        <v>38.6</v>
      </c>
    </row>
    <row r="427" spans="1:11" s="5" customFormat="1" ht="23.1" customHeight="1" x14ac:dyDescent="0.25">
      <c r="A427" s="189" t="s">
        <v>631</v>
      </c>
      <c r="B427" s="120"/>
      <c r="C427" s="230" t="s">
        <v>6</v>
      </c>
      <c r="D427" s="127">
        <v>0</v>
      </c>
      <c r="E427" s="128">
        <v>0</v>
      </c>
      <c r="F427" s="92">
        <v>0</v>
      </c>
      <c r="G427" s="92">
        <v>0</v>
      </c>
      <c r="H427" s="92">
        <v>0</v>
      </c>
      <c r="I427" s="92">
        <v>2779.2</v>
      </c>
      <c r="J427" s="126">
        <v>3751.5</v>
      </c>
      <c r="K427" s="269">
        <f t="shared" si="37"/>
        <v>6530.7</v>
      </c>
    </row>
    <row r="428" spans="1:11" s="5" customFormat="1" ht="23.1" customHeight="1" x14ac:dyDescent="0.25">
      <c r="A428" s="189" t="s">
        <v>632</v>
      </c>
      <c r="B428" s="120"/>
      <c r="C428" s="230" t="s">
        <v>6</v>
      </c>
      <c r="D428" s="127">
        <v>0</v>
      </c>
      <c r="E428" s="128">
        <v>0</v>
      </c>
      <c r="F428" s="92">
        <v>0</v>
      </c>
      <c r="G428" s="92">
        <v>0</v>
      </c>
      <c r="H428" s="92">
        <v>0</v>
      </c>
      <c r="I428" s="92">
        <v>42.3</v>
      </c>
      <c r="J428" s="126">
        <v>0</v>
      </c>
      <c r="K428" s="269">
        <f t="shared" si="37"/>
        <v>42.3</v>
      </c>
    </row>
    <row r="429" spans="1:11" s="5" customFormat="1" ht="23.1" customHeight="1" x14ac:dyDescent="0.25">
      <c r="A429" s="189" t="s">
        <v>633</v>
      </c>
      <c r="B429" s="120"/>
      <c r="C429" s="230" t="s">
        <v>6</v>
      </c>
      <c r="D429" s="127">
        <v>0</v>
      </c>
      <c r="E429" s="128">
        <v>0</v>
      </c>
      <c r="F429" s="92">
        <v>0</v>
      </c>
      <c r="G429" s="92">
        <v>0</v>
      </c>
      <c r="H429" s="92">
        <v>0</v>
      </c>
      <c r="I429" s="92">
        <v>2743.7</v>
      </c>
      <c r="J429" s="126">
        <v>1729.71</v>
      </c>
      <c r="K429" s="269">
        <f t="shared" si="37"/>
        <v>4473.41</v>
      </c>
    </row>
    <row r="430" spans="1:11" s="5" customFormat="1" ht="23.1" customHeight="1" x14ac:dyDescent="0.25">
      <c r="A430" s="138" t="s">
        <v>448</v>
      </c>
      <c r="B430" s="120"/>
      <c r="C430" s="230" t="s">
        <v>6</v>
      </c>
      <c r="D430" s="127">
        <v>2558.6999999999998</v>
      </c>
      <c r="E430" s="128">
        <v>852.1</v>
      </c>
      <c r="F430" s="92">
        <v>0</v>
      </c>
      <c r="G430" s="92">
        <v>0</v>
      </c>
      <c r="H430" s="92">
        <v>0</v>
      </c>
      <c r="I430" s="92">
        <v>0</v>
      </c>
      <c r="J430" s="126">
        <v>0</v>
      </c>
      <c r="K430" s="93">
        <f t="shared" si="37"/>
        <v>3410.7999999999997</v>
      </c>
    </row>
    <row r="431" spans="1:11" s="5" customFormat="1" ht="23.1" customHeight="1" x14ac:dyDescent="0.25">
      <c r="A431" s="138" t="s">
        <v>449</v>
      </c>
      <c r="B431" s="120"/>
      <c r="C431" s="230" t="s">
        <v>6</v>
      </c>
      <c r="D431" s="127">
        <v>76.599999999999994</v>
      </c>
      <c r="E431" s="128">
        <v>0</v>
      </c>
      <c r="F431" s="92">
        <v>0</v>
      </c>
      <c r="G431" s="92">
        <v>109.7</v>
      </c>
      <c r="H431" s="92">
        <v>0</v>
      </c>
      <c r="I431" s="92">
        <v>369.5</v>
      </c>
      <c r="J431" s="126">
        <v>536.35</v>
      </c>
      <c r="K431" s="93">
        <f t="shared" si="37"/>
        <v>1092.1500000000001</v>
      </c>
    </row>
    <row r="432" spans="1:11" s="5" customFormat="1" ht="23.1" customHeight="1" x14ac:dyDescent="0.25">
      <c r="A432" s="138" t="s">
        <v>179</v>
      </c>
      <c r="B432" s="120"/>
      <c r="C432" s="230" t="s">
        <v>6</v>
      </c>
      <c r="D432" s="127">
        <v>1425.88</v>
      </c>
      <c r="E432" s="128">
        <v>0</v>
      </c>
      <c r="F432" s="92">
        <v>1355.8</v>
      </c>
      <c r="G432" s="92">
        <v>369.4</v>
      </c>
      <c r="H432" s="92">
        <v>1301.5999999999999</v>
      </c>
      <c r="I432" s="92">
        <v>2683.1</v>
      </c>
      <c r="J432" s="126">
        <v>17.399999999999999</v>
      </c>
      <c r="K432" s="93">
        <f t="shared" si="37"/>
        <v>7153.18</v>
      </c>
    </row>
    <row r="433" spans="1:11" s="5" customFormat="1" ht="23.1" customHeight="1" x14ac:dyDescent="0.25">
      <c r="A433" s="138" t="s">
        <v>535</v>
      </c>
      <c r="B433" s="120"/>
      <c r="C433" s="230" t="s">
        <v>6</v>
      </c>
      <c r="D433" s="127">
        <v>0</v>
      </c>
      <c r="E433" s="128">
        <v>88</v>
      </c>
      <c r="F433" s="92">
        <v>0</v>
      </c>
      <c r="G433" s="92">
        <v>0</v>
      </c>
      <c r="H433" s="92">
        <v>0</v>
      </c>
      <c r="I433" s="92">
        <v>0</v>
      </c>
      <c r="J433" s="126">
        <v>0</v>
      </c>
      <c r="K433" s="93">
        <f t="shared" si="37"/>
        <v>88</v>
      </c>
    </row>
    <row r="434" spans="1:11" s="5" customFormat="1" ht="23.1" customHeight="1" x14ac:dyDescent="0.25">
      <c r="A434" s="138" t="s">
        <v>450</v>
      </c>
      <c r="B434" s="120"/>
      <c r="C434" s="230" t="s">
        <v>6</v>
      </c>
      <c r="D434" s="127">
        <v>143.1</v>
      </c>
      <c r="E434" s="128">
        <v>0</v>
      </c>
      <c r="F434" s="92">
        <v>0</v>
      </c>
      <c r="G434" s="92">
        <v>0</v>
      </c>
      <c r="H434" s="92">
        <v>0</v>
      </c>
      <c r="I434" s="92">
        <v>192.4</v>
      </c>
      <c r="J434" s="126">
        <v>0</v>
      </c>
      <c r="K434" s="93">
        <f t="shared" si="37"/>
        <v>335.5</v>
      </c>
    </row>
    <row r="435" spans="1:11" s="5" customFormat="1" ht="22.5" customHeight="1" x14ac:dyDescent="0.25">
      <c r="A435" s="138" t="s">
        <v>311</v>
      </c>
      <c r="B435" s="120"/>
      <c r="C435" s="230" t="s">
        <v>6</v>
      </c>
      <c r="D435" s="127">
        <v>2146.1999999999998</v>
      </c>
      <c r="E435" s="128">
        <v>327</v>
      </c>
      <c r="F435" s="92">
        <v>259.60000000000002</v>
      </c>
      <c r="G435" s="92">
        <v>434.59999999999997</v>
      </c>
      <c r="H435" s="92">
        <v>2243.4599999999996</v>
      </c>
      <c r="I435" s="92">
        <v>1077.1200000000001</v>
      </c>
      <c r="J435" s="126">
        <v>324</v>
      </c>
      <c r="K435" s="93">
        <f t="shared" si="37"/>
        <v>6811.9799999999987</v>
      </c>
    </row>
    <row r="436" spans="1:11" ht="24.95" customHeight="1" x14ac:dyDescent="0.2">
      <c r="A436" s="138" t="s">
        <v>451</v>
      </c>
      <c r="B436" s="120"/>
      <c r="C436" s="230" t="s">
        <v>6</v>
      </c>
      <c r="D436" s="127">
        <v>18996.990000000002</v>
      </c>
      <c r="E436" s="128">
        <v>0</v>
      </c>
      <c r="F436" s="92">
        <v>0</v>
      </c>
      <c r="G436" s="92">
        <v>2424.1000000000004</v>
      </c>
      <c r="H436" s="92">
        <v>4126.9999999999991</v>
      </c>
      <c r="I436" s="92">
        <v>10905.39</v>
      </c>
      <c r="J436" s="126">
        <v>10224.700000000001</v>
      </c>
      <c r="K436" s="93">
        <f t="shared" si="37"/>
        <v>46678.180000000008</v>
      </c>
    </row>
    <row r="437" spans="1:11" ht="22.5" customHeight="1" x14ac:dyDescent="0.2">
      <c r="A437" s="138" t="s">
        <v>153</v>
      </c>
      <c r="B437" s="120"/>
      <c r="C437" s="230" t="s">
        <v>6</v>
      </c>
      <c r="D437" s="127">
        <v>35.1</v>
      </c>
      <c r="E437" s="128">
        <v>0</v>
      </c>
      <c r="F437" s="92">
        <v>0</v>
      </c>
      <c r="G437" s="92">
        <v>0</v>
      </c>
      <c r="H437" s="92">
        <v>0</v>
      </c>
      <c r="I437" s="92">
        <v>0</v>
      </c>
      <c r="J437" s="126">
        <v>0</v>
      </c>
      <c r="K437" s="93">
        <f t="shared" si="37"/>
        <v>35.1</v>
      </c>
    </row>
    <row r="438" spans="1:11" s="5" customFormat="1" ht="25.5" customHeight="1" x14ac:dyDescent="0.25">
      <c r="A438" s="138" t="s">
        <v>446</v>
      </c>
      <c r="B438" s="120"/>
      <c r="C438" s="230" t="s">
        <v>6</v>
      </c>
      <c r="D438" s="127">
        <v>47269.120000000003</v>
      </c>
      <c r="E438" s="128">
        <v>0</v>
      </c>
      <c r="F438" s="348">
        <v>0</v>
      </c>
      <c r="G438" s="348">
        <v>0</v>
      </c>
      <c r="H438" s="348">
        <v>0</v>
      </c>
      <c r="I438" s="348">
        <v>524</v>
      </c>
      <c r="J438" s="127">
        <v>2325</v>
      </c>
      <c r="K438" s="262">
        <f t="shared" si="37"/>
        <v>50118.12</v>
      </c>
    </row>
    <row r="439" spans="1:11" s="5" customFormat="1" ht="23.1" customHeight="1" x14ac:dyDescent="0.25">
      <c r="A439" s="138" t="s">
        <v>452</v>
      </c>
      <c r="B439" s="120"/>
      <c r="C439" s="230" t="s">
        <v>6</v>
      </c>
      <c r="D439" s="127">
        <v>9457.4199999999983</v>
      </c>
      <c r="E439" s="128">
        <v>984.7</v>
      </c>
      <c r="F439" s="348">
        <v>477.7</v>
      </c>
      <c r="G439" s="348">
        <v>886.9</v>
      </c>
      <c r="H439" s="348">
        <v>307.5</v>
      </c>
      <c r="I439" s="348">
        <v>120.7</v>
      </c>
      <c r="J439" s="127">
        <v>229.8</v>
      </c>
      <c r="K439" s="262">
        <f t="shared" si="37"/>
        <v>12464.72</v>
      </c>
    </row>
    <row r="440" spans="1:11" s="5" customFormat="1" ht="23.1" customHeight="1" x14ac:dyDescent="0.25">
      <c r="A440" s="138" t="s">
        <v>97</v>
      </c>
      <c r="B440" s="120"/>
      <c r="C440" s="230" t="s">
        <v>6</v>
      </c>
      <c r="D440" s="127">
        <v>159.30000000000001</v>
      </c>
      <c r="E440" s="128">
        <v>0</v>
      </c>
      <c r="F440" s="92">
        <v>0</v>
      </c>
      <c r="G440" s="92">
        <v>0</v>
      </c>
      <c r="H440" s="92">
        <v>0</v>
      </c>
      <c r="I440" s="92">
        <v>0</v>
      </c>
      <c r="J440" s="126">
        <v>138</v>
      </c>
      <c r="K440" s="93">
        <f t="shared" si="37"/>
        <v>297.3</v>
      </c>
    </row>
    <row r="441" spans="1:11" s="5" customFormat="1" ht="23.1" customHeight="1" x14ac:dyDescent="0.25">
      <c r="A441" s="138" t="s">
        <v>453</v>
      </c>
      <c r="B441" s="120"/>
      <c r="C441" s="230" t="s">
        <v>6</v>
      </c>
      <c r="D441" s="127">
        <v>523.4</v>
      </c>
      <c r="E441" s="128">
        <v>0</v>
      </c>
      <c r="F441" s="92">
        <v>2531.9</v>
      </c>
      <c r="G441" s="92">
        <v>2645.23</v>
      </c>
      <c r="H441" s="92">
        <v>5235.5</v>
      </c>
      <c r="I441" s="92">
        <v>2074</v>
      </c>
      <c r="J441" s="126">
        <v>2497.2999999999997</v>
      </c>
      <c r="K441" s="93">
        <f t="shared" si="37"/>
        <v>15507.33</v>
      </c>
    </row>
    <row r="442" spans="1:11" s="5" customFormat="1" ht="23.1" customHeight="1" x14ac:dyDescent="0.25">
      <c r="A442" s="138" t="s">
        <v>454</v>
      </c>
      <c r="B442" s="120"/>
      <c r="C442" s="230" t="s">
        <v>6</v>
      </c>
      <c r="D442" s="127">
        <v>4914.6000000000004</v>
      </c>
      <c r="E442" s="128">
        <v>0</v>
      </c>
      <c r="F442" s="92">
        <v>0</v>
      </c>
      <c r="G442" s="92">
        <v>1908.8000000000002</v>
      </c>
      <c r="H442" s="92">
        <v>2415</v>
      </c>
      <c r="I442" s="92">
        <v>1015.1999999999999</v>
      </c>
      <c r="J442" s="126">
        <v>0</v>
      </c>
      <c r="K442" s="93">
        <f t="shared" si="37"/>
        <v>10253.600000000002</v>
      </c>
    </row>
    <row r="443" spans="1:11" s="5" customFormat="1" ht="23.1" customHeight="1" x14ac:dyDescent="0.25">
      <c r="A443" s="138" t="s">
        <v>44</v>
      </c>
      <c r="B443" s="120"/>
      <c r="C443" s="230" t="s">
        <v>6</v>
      </c>
      <c r="D443" s="127">
        <v>9885.6</v>
      </c>
      <c r="E443" s="128">
        <v>422.3</v>
      </c>
      <c r="F443" s="92">
        <v>0</v>
      </c>
      <c r="G443" s="92">
        <v>693</v>
      </c>
      <c r="H443" s="92">
        <v>1402.4</v>
      </c>
      <c r="I443" s="92">
        <v>2549.6999999999998</v>
      </c>
      <c r="J443" s="126">
        <v>190.2</v>
      </c>
      <c r="K443" s="93">
        <f t="shared" si="37"/>
        <v>15143.2</v>
      </c>
    </row>
    <row r="444" spans="1:11" s="5" customFormat="1" ht="23.1" customHeight="1" x14ac:dyDescent="0.25">
      <c r="A444" s="138" t="s">
        <v>157</v>
      </c>
      <c r="B444" s="120"/>
      <c r="C444" s="230" t="s">
        <v>6</v>
      </c>
      <c r="D444" s="127">
        <v>2590.2199999999998</v>
      </c>
      <c r="E444" s="128">
        <v>1320.6000000000001</v>
      </c>
      <c r="F444" s="92">
        <v>913.9</v>
      </c>
      <c r="G444" s="92">
        <v>129.5</v>
      </c>
      <c r="H444" s="92">
        <v>0</v>
      </c>
      <c r="I444" s="92">
        <v>0</v>
      </c>
      <c r="J444" s="126">
        <v>0</v>
      </c>
      <c r="K444" s="93">
        <f t="shared" si="37"/>
        <v>4954.2199999999993</v>
      </c>
    </row>
    <row r="445" spans="1:11" s="5" customFormat="1" ht="23.1" customHeight="1" x14ac:dyDescent="0.25">
      <c r="A445" s="138" t="s">
        <v>312</v>
      </c>
      <c r="B445" s="120"/>
      <c r="C445" s="230" t="s">
        <v>6</v>
      </c>
      <c r="D445" s="127">
        <v>394.6</v>
      </c>
      <c r="E445" s="128">
        <v>0</v>
      </c>
      <c r="F445" s="92">
        <v>0</v>
      </c>
      <c r="G445" s="92">
        <v>0</v>
      </c>
      <c r="H445" s="92">
        <v>0</v>
      </c>
      <c r="I445" s="92">
        <v>0</v>
      </c>
      <c r="J445" s="126">
        <v>799.6</v>
      </c>
      <c r="K445" s="93">
        <f t="shared" si="37"/>
        <v>1194.2</v>
      </c>
    </row>
    <row r="446" spans="1:11" s="5" customFormat="1" ht="23.1" customHeight="1" x14ac:dyDescent="0.25">
      <c r="A446" s="138" t="s">
        <v>455</v>
      </c>
      <c r="B446" s="120"/>
      <c r="C446" s="230" t="s">
        <v>6</v>
      </c>
      <c r="D446" s="127">
        <v>3129.8</v>
      </c>
      <c r="E446" s="128">
        <v>106.1</v>
      </c>
      <c r="F446" s="92">
        <v>0</v>
      </c>
      <c r="G446" s="92">
        <v>852.7</v>
      </c>
      <c r="H446" s="92">
        <v>1058.7</v>
      </c>
      <c r="I446" s="92">
        <v>531.20000000000005</v>
      </c>
      <c r="J446" s="126">
        <v>2938.7</v>
      </c>
      <c r="K446" s="93">
        <f t="shared" si="37"/>
        <v>8617.2000000000007</v>
      </c>
    </row>
    <row r="447" spans="1:11" s="5" customFormat="1" ht="23.1" customHeight="1" x14ac:dyDescent="0.25">
      <c r="A447" s="138" t="s">
        <v>96</v>
      </c>
      <c r="B447" s="120"/>
      <c r="C447" s="230" t="s">
        <v>6</v>
      </c>
      <c r="D447" s="127">
        <v>1615</v>
      </c>
      <c r="E447" s="128">
        <v>0</v>
      </c>
      <c r="F447" s="92">
        <v>0</v>
      </c>
      <c r="G447" s="92">
        <v>0</v>
      </c>
      <c r="H447" s="92">
        <v>0</v>
      </c>
      <c r="I447" s="92">
        <v>0</v>
      </c>
      <c r="J447" s="126">
        <v>0</v>
      </c>
      <c r="K447" s="93">
        <f t="shared" si="37"/>
        <v>1615</v>
      </c>
    </row>
    <row r="448" spans="1:11" s="5" customFormat="1" ht="23.1" customHeight="1" x14ac:dyDescent="0.25">
      <c r="A448" s="138" t="s">
        <v>139</v>
      </c>
      <c r="B448" s="120"/>
      <c r="C448" s="230" t="s">
        <v>6</v>
      </c>
      <c r="D448" s="127">
        <v>5464.82</v>
      </c>
      <c r="E448" s="128">
        <v>2996.1000000000004</v>
      </c>
      <c r="F448" s="92">
        <v>1258.3000000000002</v>
      </c>
      <c r="G448" s="92">
        <v>3428.1000000000004</v>
      </c>
      <c r="H448" s="92">
        <v>8076.6499999999987</v>
      </c>
      <c r="I448" s="92">
        <v>2049.6</v>
      </c>
      <c r="J448" s="126">
        <v>1119.8</v>
      </c>
      <c r="K448" s="93">
        <f t="shared" si="37"/>
        <v>24393.37</v>
      </c>
    </row>
    <row r="449" spans="1:11" s="5" customFormat="1" ht="23.1" customHeight="1" x14ac:dyDescent="0.25">
      <c r="A449" s="138" t="s">
        <v>138</v>
      </c>
      <c r="B449" s="120"/>
      <c r="C449" s="230" t="s">
        <v>6</v>
      </c>
      <c r="D449" s="127">
        <v>7328.29</v>
      </c>
      <c r="E449" s="128">
        <v>880.69999999999993</v>
      </c>
      <c r="F449" s="92">
        <v>0</v>
      </c>
      <c r="G449" s="92">
        <v>280.2</v>
      </c>
      <c r="H449" s="92">
        <v>1551.6</v>
      </c>
      <c r="I449" s="92">
        <v>0</v>
      </c>
      <c r="J449" s="126">
        <v>560.5</v>
      </c>
      <c r="K449" s="93">
        <f t="shared" si="37"/>
        <v>10601.29</v>
      </c>
    </row>
    <row r="450" spans="1:11" s="5" customFormat="1" ht="23.1" customHeight="1" x14ac:dyDescent="0.25">
      <c r="A450" s="138" t="s">
        <v>313</v>
      </c>
      <c r="B450" s="120"/>
      <c r="C450" s="230" t="s">
        <v>6</v>
      </c>
      <c r="D450" s="127">
        <v>834</v>
      </c>
      <c r="E450" s="128">
        <v>0</v>
      </c>
      <c r="F450" s="92">
        <v>0</v>
      </c>
      <c r="G450" s="92">
        <v>0</v>
      </c>
      <c r="H450" s="92">
        <v>0</v>
      </c>
      <c r="I450" s="92">
        <v>187.5</v>
      </c>
      <c r="J450" s="126">
        <v>392.6</v>
      </c>
      <c r="K450" s="93">
        <f t="shared" si="37"/>
        <v>1414.1</v>
      </c>
    </row>
    <row r="451" spans="1:11" s="5" customFormat="1" ht="23.1" customHeight="1" x14ac:dyDescent="0.25">
      <c r="A451" s="138" t="s">
        <v>406</v>
      </c>
      <c r="B451" s="120"/>
      <c r="C451" s="230" t="s">
        <v>6</v>
      </c>
      <c r="D451" s="127">
        <v>98.9</v>
      </c>
      <c r="E451" s="128">
        <v>0</v>
      </c>
      <c r="F451" s="92">
        <v>0</v>
      </c>
      <c r="G451" s="92">
        <v>856.6</v>
      </c>
      <c r="H451" s="92">
        <v>0</v>
      </c>
      <c r="I451" s="92">
        <v>0</v>
      </c>
      <c r="J451" s="126">
        <v>0</v>
      </c>
      <c r="K451" s="93">
        <f t="shared" si="37"/>
        <v>955.5</v>
      </c>
    </row>
    <row r="452" spans="1:11" s="5" customFormat="1" ht="23.1" customHeight="1" x14ac:dyDescent="0.25">
      <c r="A452" s="138" t="s">
        <v>314</v>
      </c>
      <c r="B452" s="120"/>
      <c r="C452" s="230" t="s">
        <v>6</v>
      </c>
      <c r="D452" s="127">
        <v>144.69999999999999</v>
      </c>
      <c r="E452" s="128">
        <v>0</v>
      </c>
      <c r="F452" s="92">
        <v>0</v>
      </c>
      <c r="G452" s="92">
        <v>0</v>
      </c>
      <c r="H452" s="92">
        <v>0</v>
      </c>
      <c r="I452" s="92">
        <v>0</v>
      </c>
      <c r="J452" s="126">
        <v>0</v>
      </c>
      <c r="K452" s="93">
        <f t="shared" si="37"/>
        <v>144.69999999999999</v>
      </c>
    </row>
    <row r="453" spans="1:11" s="5" customFormat="1" ht="23.1" customHeight="1" x14ac:dyDescent="0.25">
      <c r="A453" s="138" t="s">
        <v>45</v>
      </c>
      <c r="B453" s="120"/>
      <c r="C453" s="230" t="s">
        <v>6</v>
      </c>
      <c r="D453" s="127">
        <v>1176.3</v>
      </c>
      <c r="E453" s="128">
        <v>502.49999999999994</v>
      </c>
      <c r="F453" s="92">
        <v>0</v>
      </c>
      <c r="G453" s="92">
        <v>140.69999999999999</v>
      </c>
      <c r="H453" s="92">
        <v>0</v>
      </c>
      <c r="I453" s="92">
        <v>1583.1699999999996</v>
      </c>
      <c r="J453" s="126">
        <v>1269.5</v>
      </c>
      <c r="K453" s="93">
        <f t="shared" si="37"/>
        <v>4672.17</v>
      </c>
    </row>
    <row r="454" spans="1:11" s="5" customFormat="1" ht="23.1" customHeight="1" x14ac:dyDescent="0.25">
      <c r="A454" s="138" t="s">
        <v>164</v>
      </c>
      <c r="B454" s="120"/>
      <c r="C454" s="230" t="s">
        <v>6</v>
      </c>
      <c r="D454" s="127">
        <v>83.2</v>
      </c>
      <c r="E454" s="128">
        <v>0</v>
      </c>
      <c r="F454" s="92">
        <v>0</v>
      </c>
      <c r="G454" s="92">
        <v>0</v>
      </c>
      <c r="H454" s="92">
        <v>0</v>
      </c>
      <c r="I454" s="92">
        <v>0</v>
      </c>
      <c r="J454" s="126">
        <v>0</v>
      </c>
      <c r="K454" s="93">
        <f t="shared" ref="K454:K463" si="38">SUM(D454:J454)</f>
        <v>83.2</v>
      </c>
    </row>
    <row r="455" spans="1:11" s="5" customFormat="1" ht="23.1" customHeight="1" x14ac:dyDescent="0.25">
      <c r="A455" s="138" t="s">
        <v>456</v>
      </c>
      <c r="B455" s="120"/>
      <c r="C455" s="230" t="s">
        <v>6</v>
      </c>
      <c r="D455" s="127">
        <v>1193.75</v>
      </c>
      <c r="E455" s="128">
        <v>0</v>
      </c>
      <c r="F455" s="92">
        <v>0</v>
      </c>
      <c r="G455" s="92">
        <v>0</v>
      </c>
      <c r="H455" s="92">
        <v>0</v>
      </c>
      <c r="I455" s="92">
        <v>0</v>
      </c>
      <c r="J455" s="126">
        <v>0</v>
      </c>
      <c r="K455" s="93">
        <f t="shared" si="38"/>
        <v>1193.75</v>
      </c>
    </row>
    <row r="456" spans="1:11" s="5" customFormat="1" ht="23.1" customHeight="1" x14ac:dyDescent="0.25">
      <c r="A456" s="138" t="s">
        <v>103</v>
      </c>
      <c r="B456" s="120"/>
      <c r="C456" s="230" t="s">
        <v>6</v>
      </c>
      <c r="D456" s="127">
        <v>260</v>
      </c>
      <c r="E456" s="128">
        <v>0</v>
      </c>
      <c r="F456" s="92">
        <v>0</v>
      </c>
      <c r="G456" s="92">
        <v>0</v>
      </c>
      <c r="H456" s="92">
        <v>0</v>
      </c>
      <c r="I456" s="92">
        <v>0</v>
      </c>
      <c r="J456" s="126">
        <v>0</v>
      </c>
      <c r="K456" s="93">
        <f t="shared" si="38"/>
        <v>260</v>
      </c>
    </row>
    <row r="457" spans="1:11" s="5" customFormat="1" ht="23.1" customHeight="1" x14ac:dyDescent="0.25">
      <c r="A457" s="138" t="s">
        <v>458</v>
      </c>
      <c r="B457" s="120"/>
      <c r="C457" s="230" t="s">
        <v>6</v>
      </c>
      <c r="D457" s="127">
        <v>10590</v>
      </c>
      <c r="E457" s="128">
        <v>2375.9</v>
      </c>
      <c r="F457" s="92">
        <v>1536.7399999999996</v>
      </c>
      <c r="G457" s="92">
        <v>1646</v>
      </c>
      <c r="H457" s="92">
        <v>1638.5</v>
      </c>
      <c r="I457" s="92">
        <v>1540.7799999999997</v>
      </c>
      <c r="J457" s="126">
        <v>2516.6100000000006</v>
      </c>
      <c r="K457" s="93">
        <f t="shared" si="38"/>
        <v>21844.53</v>
      </c>
    </row>
    <row r="458" spans="1:11" s="5" customFormat="1" ht="23.1" customHeight="1" x14ac:dyDescent="0.25">
      <c r="A458" s="138" t="s">
        <v>457</v>
      </c>
      <c r="B458" s="120"/>
      <c r="C458" s="230" t="s">
        <v>6</v>
      </c>
      <c r="D458" s="127">
        <v>5157.3399999999992</v>
      </c>
      <c r="E458" s="128">
        <v>0</v>
      </c>
      <c r="F458" s="92">
        <v>2365.8500000000004</v>
      </c>
      <c r="G458" s="92">
        <v>4519.1100000000006</v>
      </c>
      <c r="H458" s="92">
        <v>5736.7000000000007</v>
      </c>
      <c r="I458" s="92">
        <v>999</v>
      </c>
      <c r="J458" s="126">
        <v>4015</v>
      </c>
      <c r="K458" s="93">
        <f t="shared" si="38"/>
        <v>22793</v>
      </c>
    </row>
    <row r="459" spans="1:11" s="5" customFormat="1" ht="23.1" customHeight="1" x14ac:dyDescent="0.25">
      <c r="A459" s="138" t="s">
        <v>459</v>
      </c>
      <c r="B459" s="120"/>
      <c r="C459" s="230" t="s">
        <v>6</v>
      </c>
      <c r="D459" s="127">
        <v>423.1</v>
      </c>
      <c r="E459" s="128">
        <v>0</v>
      </c>
      <c r="F459" s="92">
        <v>0</v>
      </c>
      <c r="G459" s="92">
        <v>0</v>
      </c>
      <c r="H459" s="92">
        <v>0</v>
      </c>
      <c r="I459" s="92">
        <v>0</v>
      </c>
      <c r="J459" s="126">
        <v>0</v>
      </c>
      <c r="K459" s="93">
        <f t="shared" si="38"/>
        <v>423.1</v>
      </c>
    </row>
    <row r="460" spans="1:11" s="5" customFormat="1" ht="23.1" customHeight="1" x14ac:dyDescent="0.25">
      <c r="A460" s="138" t="s">
        <v>186</v>
      </c>
      <c r="B460" s="120"/>
      <c r="C460" s="230" t="s">
        <v>6</v>
      </c>
      <c r="D460" s="127">
        <v>180</v>
      </c>
      <c r="E460" s="128">
        <v>0</v>
      </c>
      <c r="F460" s="92">
        <v>0</v>
      </c>
      <c r="G460" s="92">
        <v>0</v>
      </c>
      <c r="H460" s="92">
        <v>0</v>
      </c>
      <c r="I460" s="92">
        <v>0</v>
      </c>
      <c r="J460" s="126">
        <v>0</v>
      </c>
      <c r="K460" s="93">
        <f t="shared" si="38"/>
        <v>180</v>
      </c>
    </row>
    <row r="461" spans="1:11" s="5" customFormat="1" ht="23.1" customHeight="1" x14ac:dyDescent="0.25">
      <c r="A461" s="138" t="s">
        <v>170</v>
      </c>
      <c r="B461" s="120"/>
      <c r="C461" s="230" t="s">
        <v>6</v>
      </c>
      <c r="D461" s="127">
        <v>380.2</v>
      </c>
      <c r="E461" s="128">
        <v>0</v>
      </c>
      <c r="F461" s="92">
        <v>0</v>
      </c>
      <c r="G461" s="92">
        <v>0</v>
      </c>
      <c r="H461" s="92">
        <v>0</v>
      </c>
      <c r="I461" s="92">
        <v>23.8</v>
      </c>
      <c r="J461" s="126">
        <v>0</v>
      </c>
      <c r="K461" s="93">
        <f t="shared" si="38"/>
        <v>404</v>
      </c>
    </row>
    <row r="462" spans="1:11" s="5" customFormat="1" ht="23.1" customHeight="1" x14ac:dyDescent="0.25">
      <c r="A462" s="138" t="s">
        <v>315</v>
      </c>
      <c r="B462" s="120"/>
      <c r="C462" s="230" t="s">
        <v>6</v>
      </c>
      <c r="D462" s="127">
        <v>770.90000000000009</v>
      </c>
      <c r="E462" s="128">
        <v>0</v>
      </c>
      <c r="F462" s="92">
        <v>0</v>
      </c>
      <c r="G462" s="92">
        <v>0</v>
      </c>
      <c r="H462" s="92">
        <v>0</v>
      </c>
      <c r="I462" s="92">
        <v>739.8</v>
      </c>
      <c r="J462" s="126">
        <v>4440.9199999999992</v>
      </c>
      <c r="K462" s="93">
        <f t="shared" si="38"/>
        <v>5951.619999999999</v>
      </c>
    </row>
    <row r="463" spans="1:11" s="5" customFormat="1" ht="23.1" customHeight="1" thickBot="1" x14ac:dyDescent="0.3">
      <c r="A463" s="140" t="s">
        <v>460</v>
      </c>
      <c r="B463" s="125"/>
      <c r="C463" s="230" t="s">
        <v>6</v>
      </c>
      <c r="D463" s="127">
        <v>7752.4</v>
      </c>
      <c r="E463" s="128">
        <v>676.8</v>
      </c>
      <c r="F463" s="92">
        <v>3500.5</v>
      </c>
      <c r="G463" s="92">
        <v>1968.3000000000002</v>
      </c>
      <c r="H463" s="92">
        <v>74.8</v>
      </c>
      <c r="I463" s="92">
        <v>3230.8999999999996</v>
      </c>
      <c r="J463" s="126">
        <v>0</v>
      </c>
      <c r="K463" s="93">
        <f t="shared" si="38"/>
        <v>17203.699999999997</v>
      </c>
    </row>
    <row r="464" spans="1:11" s="5" customFormat="1" ht="30" customHeight="1" thickTop="1" thickBot="1" x14ac:dyDescent="0.3">
      <c r="A464" s="473" t="s">
        <v>462</v>
      </c>
      <c r="B464" s="474"/>
      <c r="C464" s="107" t="s">
        <v>6</v>
      </c>
      <c r="D464" s="201">
        <f t="shared" ref="D464:H464" si="39">SUM(D373:D463)</f>
        <v>350203.85000000003</v>
      </c>
      <c r="E464" s="201">
        <f t="shared" si="39"/>
        <v>97474.100000000035</v>
      </c>
      <c r="F464" s="201">
        <f t="shared" si="39"/>
        <v>90979.160000000018</v>
      </c>
      <c r="G464" s="201">
        <f t="shared" si="39"/>
        <v>88829.130000000019</v>
      </c>
      <c r="H464" s="201">
        <f t="shared" si="39"/>
        <v>91888.639999999999</v>
      </c>
      <c r="I464" s="201">
        <f>SUM(I373:I463)</f>
        <v>81853.979999999981</v>
      </c>
      <c r="J464" s="201">
        <f>SUM(J373:J463)</f>
        <v>87090.170000000013</v>
      </c>
      <c r="K464" s="134">
        <f>SUM(K373:K463)</f>
        <v>888319.02999999991</v>
      </c>
    </row>
    <row r="465" spans="1:11" s="5" customFormat="1" ht="24.75" customHeight="1" thickTop="1" thickBot="1" x14ac:dyDescent="0.3">
      <c r="A465" s="510" t="s">
        <v>279</v>
      </c>
      <c r="B465" s="511"/>
      <c r="C465" s="511"/>
      <c r="D465" s="511"/>
      <c r="E465" s="511"/>
      <c r="F465" s="511"/>
      <c r="G465" s="511"/>
      <c r="H465" s="511"/>
      <c r="I465" s="511"/>
      <c r="J465" s="511"/>
      <c r="K465" s="512"/>
    </row>
    <row r="466" spans="1:11" s="5" customFormat="1" ht="23.1" customHeight="1" thickTop="1" x14ac:dyDescent="0.25">
      <c r="A466" s="502" t="s">
        <v>547</v>
      </c>
      <c r="B466" s="503"/>
      <c r="C466" s="503"/>
      <c r="D466" s="503"/>
      <c r="E466" s="503"/>
      <c r="F466" s="503"/>
      <c r="G466" s="503"/>
      <c r="H466" s="503"/>
      <c r="I466" s="503"/>
      <c r="J466" s="503"/>
      <c r="K466" s="504"/>
    </row>
    <row r="467" spans="1:11" s="5" customFormat="1" ht="32.25" customHeight="1" thickBot="1" x14ac:dyDescent="0.3">
      <c r="A467" s="523" t="s">
        <v>548</v>
      </c>
      <c r="B467" s="524"/>
      <c r="C467" s="525"/>
      <c r="D467" s="106">
        <v>2019</v>
      </c>
      <c r="E467" s="95" t="s">
        <v>498</v>
      </c>
      <c r="F467" s="95" t="s">
        <v>499</v>
      </c>
      <c r="G467" s="95" t="s">
        <v>500</v>
      </c>
      <c r="H467" s="95" t="s">
        <v>501</v>
      </c>
      <c r="I467" s="95" t="s">
        <v>502</v>
      </c>
      <c r="J467" s="194" t="s">
        <v>503</v>
      </c>
      <c r="K467" s="96" t="s">
        <v>4</v>
      </c>
    </row>
    <row r="468" spans="1:11" s="5" customFormat="1" ht="22.5" customHeight="1" thickTop="1" x14ac:dyDescent="0.25">
      <c r="A468" s="137" t="s">
        <v>316</v>
      </c>
      <c r="B468" s="121"/>
      <c r="C468" s="228" t="s">
        <v>6</v>
      </c>
      <c r="D468" s="129">
        <v>1432</v>
      </c>
      <c r="E468" s="193">
        <v>0</v>
      </c>
      <c r="F468" s="92">
        <v>0</v>
      </c>
      <c r="G468" s="92">
        <v>0</v>
      </c>
      <c r="H468" s="92">
        <v>0</v>
      </c>
      <c r="I468" s="92">
        <v>0</v>
      </c>
      <c r="J468" s="126">
        <v>0</v>
      </c>
      <c r="K468" s="93">
        <f>SUM(D468:J468)</f>
        <v>1432</v>
      </c>
    </row>
    <row r="469" spans="1:11" s="5" customFormat="1" ht="22.5" customHeight="1" x14ac:dyDescent="0.25">
      <c r="A469" s="138" t="s">
        <v>43</v>
      </c>
      <c r="B469" s="122"/>
      <c r="C469" s="230" t="s">
        <v>6</v>
      </c>
      <c r="D469" s="127">
        <v>122.9</v>
      </c>
      <c r="E469" s="128">
        <v>0</v>
      </c>
      <c r="F469" s="92">
        <v>0</v>
      </c>
      <c r="G469" s="92">
        <v>0</v>
      </c>
      <c r="H469" s="92">
        <v>0</v>
      </c>
      <c r="I469" s="92">
        <v>0</v>
      </c>
      <c r="J469" s="126">
        <v>0</v>
      </c>
      <c r="K469" s="269">
        <f t="shared" ref="K469:K533" si="40">SUM(D469:J469)</f>
        <v>122.9</v>
      </c>
    </row>
    <row r="470" spans="1:11" s="5" customFormat="1" ht="22.5" customHeight="1" x14ac:dyDescent="0.25">
      <c r="A470" s="138" t="s">
        <v>317</v>
      </c>
      <c r="B470" s="122"/>
      <c r="C470" s="230" t="s">
        <v>6</v>
      </c>
      <c r="D470" s="127">
        <v>168.2</v>
      </c>
      <c r="E470" s="128">
        <v>0</v>
      </c>
      <c r="F470" s="92">
        <v>0</v>
      </c>
      <c r="G470" s="92">
        <v>0</v>
      </c>
      <c r="H470" s="92">
        <v>0</v>
      </c>
      <c r="I470" s="92">
        <v>0</v>
      </c>
      <c r="J470" s="126">
        <v>0</v>
      </c>
      <c r="K470" s="269">
        <f t="shared" si="40"/>
        <v>168.2</v>
      </c>
    </row>
    <row r="471" spans="1:11" s="5" customFormat="1" ht="22.5" customHeight="1" x14ac:dyDescent="0.25">
      <c r="A471" s="138" t="s">
        <v>318</v>
      </c>
      <c r="B471" s="122"/>
      <c r="C471" s="229" t="s">
        <v>6</v>
      </c>
      <c r="D471" s="127">
        <v>782.7</v>
      </c>
      <c r="E471" s="128">
        <v>0</v>
      </c>
      <c r="F471" s="92">
        <v>659.09999999999991</v>
      </c>
      <c r="G471" s="92">
        <v>0</v>
      </c>
      <c r="H471" s="92">
        <v>0</v>
      </c>
      <c r="I471" s="92">
        <v>0</v>
      </c>
      <c r="J471" s="126">
        <v>0</v>
      </c>
      <c r="K471" s="269">
        <f t="shared" si="40"/>
        <v>1441.8</v>
      </c>
    </row>
    <row r="472" spans="1:11" s="5" customFormat="1" ht="22.5" customHeight="1" x14ac:dyDescent="0.25">
      <c r="A472" s="138" t="s">
        <v>527</v>
      </c>
      <c r="B472" s="122"/>
      <c r="C472" s="230" t="s">
        <v>6</v>
      </c>
      <c r="D472" s="127">
        <v>542.29999999999995</v>
      </c>
      <c r="E472" s="128">
        <v>2887.95</v>
      </c>
      <c r="F472" s="92">
        <v>91.7</v>
      </c>
      <c r="G472" s="92">
        <v>0</v>
      </c>
      <c r="H472" s="92">
        <v>0</v>
      </c>
      <c r="I472" s="92">
        <v>63.9</v>
      </c>
      <c r="J472" s="126">
        <v>61.1</v>
      </c>
      <c r="K472" s="269">
        <f t="shared" si="40"/>
        <v>3646.95</v>
      </c>
    </row>
    <row r="473" spans="1:11" s="5" customFormat="1" ht="22.5" customHeight="1" x14ac:dyDescent="0.25">
      <c r="A473" s="138" t="s">
        <v>50</v>
      </c>
      <c r="B473" s="122"/>
      <c r="C473" s="230" t="s">
        <v>6</v>
      </c>
      <c r="D473" s="127">
        <v>198.9</v>
      </c>
      <c r="E473" s="128">
        <v>0</v>
      </c>
      <c r="F473" s="92">
        <v>0</v>
      </c>
      <c r="G473" s="92">
        <v>0</v>
      </c>
      <c r="H473" s="92">
        <v>0</v>
      </c>
      <c r="I473" s="92">
        <v>0</v>
      </c>
      <c r="J473" s="126">
        <v>0</v>
      </c>
      <c r="K473" s="269">
        <f t="shared" si="40"/>
        <v>198.9</v>
      </c>
    </row>
    <row r="474" spans="1:11" s="5" customFormat="1" ht="22.5" customHeight="1" x14ac:dyDescent="0.25">
      <c r="A474" s="138" t="s">
        <v>408</v>
      </c>
      <c r="B474" s="122"/>
      <c r="C474" s="230" t="s">
        <v>6</v>
      </c>
      <c r="D474" s="127">
        <v>1237.3</v>
      </c>
      <c r="E474" s="128">
        <v>145.6</v>
      </c>
      <c r="F474" s="92">
        <v>0</v>
      </c>
      <c r="G474" s="92">
        <v>214.8</v>
      </c>
      <c r="H474" s="92">
        <v>0</v>
      </c>
      <c r="I474" s="92">
        <v>0</v>
      </c>
      <c r="J474" s="126">
        <v>0</v>
      </c>
      <c r="K474" s="269">
        <f t="shared" si="40"/>
        <v>1597.6999999999998</v>
      </c>
    </row>
    <row r="475" spans="1:11" s="5" customFormat="1" ht="22.5" customHeight="1" x14ac:dyDescent="0.25">
      <c r="A475" s="138" t="s">
        <v>538</v>
      </c>
      <c r="B475" s="122"/>
      <c r="C475" s="230" t="s">
        <v>6</v>
      </c>
      <c r="D475" s="127">
        <v>6411.58</v>
      </c>
      <c r="E475" s="128">
        <v>742.7</v>
      </c>
      <c r="F475" s="92">
        <v>0</v>
      </c>
      <c r="G475" s="92">
        <v>265.60000000000002</v>
      </c>
      <c r="H475" s="92">
        <v>0</v>
      </c>
      <c r="I475" s="92">
        <v>0</v>
      </c>
      <c r="J475" s="126">
        <v>0</v>
      </c>
      <c r="K475" s="269">
        <f t="shared" si="40"/>
        <v>7419.88</v>
      </c>
    </row>
    <row r="476" spans="1:11" s="5" customFormat="1" ht="22.5" customHeight="1" x14ac:dyDescent="0.25">
      <c r="A476" s="138" t="s">
        <v>319</v>
      </c>
      <c r="B476" s="122"/>
      <c r="C476" s="230" t="s">
        <v>6</v>
      </c>
      <c r="D476" s="127">
        <v>259.5</v>
      </c>
      <c r="E476" s="128">
        <v>117.5</v>
      </c>
      <c r="F476" s="92">
        <v>0</v>
      </c>
      <c r="G476" s="92">
        <v>394.5</v>
      </c>
      <c r="H476" s="92">
        <v>114.8</v>
      </c>
      <c r="I476" s="92">
        <v>2319.1</v>
      </c>
      <c r="J476" s="126">
        <v>0</v>
      </c>
      <c r="K476" s="269">
        <f t="shared" si="40"/>
        <v>3205.3999999999996</v>
      </c>
    </row>
    <row r="477" spans="1:11" s="5" customFormat="1" ht="22.5" customHeight="1" x14ac:dyDescent="0.25">
      <c r="A477" s="138" t="s">
        <v>320</v>
      </c>
      <c r="B477" s="122"/>
      <c r="C477" s="230" t="s">
        <v>6</v>
      </c>
      <c r="D477" s="127">
        <v>79.8</v>
      </c>
      <c r="E477" s="128">
        <v>0</v>
      </c>
      <c r="F477" s="92">
        <v>0</v>
      </c>
      <c r="G477" s="92">
        <v>0</v>
      </c>
      <c r="H477" s="92">
        <v>0</v>
      </c>
      <c r="I477" s="92">
        <v>0</v>
      </c>
      <c r="J477" s="126">
        <v>0</v>
      </c>
      <c r="K477" s="269">
        <f t="shared" si="40"/>
        <v>79.8</v>
      </c>
    </row>
    <row r="478" spans="1:11" s="5" customFormat="1" ht="22.5" customHeight="1" x14ac:dyDescent="0.25">
      <c r="A478" s="138" t="s">
        <v>146</v>
      </c>
      <c r="B478" s="122"/>
      <c r="C478" s="230" t="s">
        <v>6</v>
      </c>
      <c r="D478" s="127">
        <v>168</v>
      </c>
      <c r="E478" s="128">
        <v>0</v>
      </c>
      <c r="F478" s="92">
        <v>0</v>
      </c>
      <c r="G478" s="92">
        <v>0</v>
      </c>
      <c r="H478" s="92">
        <v>0</v>
      </c>
      <c r="I478" s="92">
        <v>0</v>
      </c>
      <c r="J478" s="126">
        <v>0</v>
      </c>
      <c r="K478" s="269">
        <f t="shared" si="40"/>
        <v>168</v>
      </c>
    </row>
    <row r="479" spans="1:11" s="5" customFormat="1" ht="22.5" customHeight="1" x14ac:dyDescent="0.25">
      <c r="A479" s="138" t="s">
        <v>140</v>
      </c>
      <c r="B479" s="122"/>
      <c r="C479" s="230" t="s">
        <v>6</v>
      </c>
      <c r="D479" s="127">
        <v>333</v>
      </c>
      <c r="E479" s="128">
        <v>0</v>
      </c>
      <c r="F479" s="92">
        <v>0</v>
      </c>
      <c r="G479" s="92">
        <v>0</v>
      </c>
      <c r="H479" s="92">
        <v>0</v>
      </c>
      <c r="I479" s="92">
        <v>0</v>
      </c>
      <c r="J479" s="126">
        <v>0</v>
      </c>
      <c r="K479" s="269">
        <f t="shared" si="40"/>
        <v>333</v>
      </c>
    </row>
    <row r="480" spans="1:11" s="5" customFormat="1" ht="22.5" customHeight="1" x14ac:dyDescent="0.25">
      <c r="A480" s="138" t="s">
        <v>56</v>
      </c>
      <c r="B480" s="122"/>
      <c r="C480" s="230" t="s">
        <v>6</v>
      </c>
      <c r="D480" s="127">
        <v>2052.8000000000002</v>
      </c>
      <c r="E480" s="128">
        <v>0</v>
      </c>
      <c r="F480" s="92">
        <v>20</v>
      </c>
      <c r="G480" s="92">
        <v>0</v>
      </c>
      <c r="H480" s="92">
        <v>136</v>
      </c>
      <c r="I480" s="92">
        <v>0</v>
      </c>
      <c r="J480" s="126">
        <v>0</v>
      </c>
      <c r="K480" s="269">
        <f t="shared" si="40"/>
        <v>2208.8000000000002</v>
      </c>
    </row>
    <row r="481" spans="1:11" s="5" customFormat="1" ht="22.5" customHeight="1" x14ac:dyDescent="0.25">
      <c r="A481" s="138" t="s">
        <v>537</v>
      </c>
      <c r="B481" s="122"/>
      <c r="C481" s="230" t="s">
        <v>6</v>
      </c>
      <c r="D481" s="127">
        <v>10904.98</v>
      </c>
      <c r="E481" s="128">
        <v>2222.8000000000002</v>
      </c>
      <c r="F481" s="92">
        <v>3864.7999999999993</v>
      </c>
      <c r="G481" s="92">
        <v>249.4</v>
      </c>
      <c r="H481" s="92">
        <v>108.30000000000001</v>
      </c>
      <c r="I481" s="92">
        <v>47.400000000000006</v>
      </c>
      <c r="J481" s="126">
        <v>0</v>
      </c>
      <c r="K481" s="269">
        <f t="shared" si="40"/>
        <v>17397.68</v>
      </c>
    </row>
    <row r="482" spans="1:11" s="5" customFormat="1" ht="22.5" customHeight="1" x14ac:dyDescent="0.25">
      <c r="A482" s="141" t="s">
        <v>147</v>
      </c>
      <c r="B482" s="122"/>
      <c r="C482" s="230" t="s">
        <v>6</v>
      </c>
      <c r="D482" s="127">
        <v>49.26</v>
      </c>
      <c r="E482" s="128">
        <v>0</v>
      </c>
      <c r="F482" s="92">
        <v>0</v>
      </c>
      <c r="G482" s="92">
        <v>0</v>
      </c>
      <c r="H482" s="92">
        <v>245.3</v>
      </c>
      <c r="I482" s="92">
        <v>0</v>
      </c>
      <c r="J482" s="126">
        <v>0</v>
      </c>
      <c r="K482" s="269">
        <f t="shared" si="40"/>
        <v>294.56</v>
      </c>
    </row>
    <row r="483" spans="1:11" s="5" customFormat="1" ht="22.5" customHeight="1" x14ac:dyDescent="0.25">
      <c r="A483" s="142" t="s">
        <v>528</v>
      </c>
      <c r="B483" s="122"/>
      <c r="C483" s="230" t="s">
        <v>6</v>
      </c>
      <c r="D483" s="127">
        <v>103</v>
      </c>
      <c r="E483" s="128">
        <v>0</v>
      </c>
      <c r="F483" s="92">
        <v>0</v>
      </c>
      <c r="G483" s="92">
        <v>0</v>
      </c>
      <c r="H483" s="92">
        <v>0</v>
      </c>
      <c r="I483" s="92">
        <v>0</v>
      </c>
      <c r="J483" s="126">
        <v>0</v>
      </c>
      <c r="K483" s="269">
        <f t="shared" si="40"/>
        <v>103</v>
      </c>
    </row>
    <row r="484" spans="1:11" s="5" customFormat="1" ht="22.5" customHeight="1" x14ac:dyDescent="0.25">
      <c r="A484" s="138" t="s">
        <v>409</v>
      </c>
      <c r="B484" s="122"/>
      <c r="C484" s="230" t="s">
        <v>6</v>
      </c>
      <c r="D484" s="127">
        <v>1012.5</v>
      </c>
      <c r="E484" s="128">
        <v>0</v>
      </c>
      <c r="F484" s="92">
        <v>0</v>
      </c>
      <c r="G484" s="92">
        <v>0</v>
      </c>
      <c r="H484" s="92">
        <v>0</v>
      </c>
      <c r="I484" s="92">
        <v>0</v>
      </c>
      <c r="J484" s="126">
        <v>0</v>
      </c>
      <c r="K484" s="269">
        <f t="shared" si="40"/>
        <v>1012.5</v>
      </c>
    </row>
    <row r="485" spans="1:11" s="5" customFormat="1" ht="22.5" customHeight="1" x14ac:dyDescent="0.25">
      <c r="A485" s="138" t="s">
        <v>410</v>
      </c>
      <c r="B485" s="122"/>
      <c r="C485" s="230" t="s">
        <v>6</v>
      </c>
      <c r="D485" s="127">
        <v>900.1</v>
      </c>
      <c r="E485" s="128">
        <v>0</v>
      </c>
      <c r="F485" s="92">
        <v>0</v>
      </c>
      <c r="G485" s="92">
        <v>945.6</v>
      </c>
      <c r="H485" s="92">
        <v>0</v>
      </c>
      <c r="I485" s="92">
        <v>0</v>
      </c>
      <c r="J485" s="126">
        <v>161.5</v>
      </c>
      <c r="K485" s="269">
        <f t="shared" si="40"/>
        <v>2007.2</v>
      </c>
    </row>
    <row r="486" spans="1:11" s="5" customFormat="1" ht="22.5" customHeight="1" x14ac:dyDescent="0.25">
      <c r="A486" s="141" t="s">
        <v>321</v>
      </c>
      <c r="B486" s="122"/>
      <c r="C486" s="230" t="s">
        <v>6</v>
      </c>
      <c r="D486" s="127">
        <v>1728.1</v>
      </c>
      <c r="E486" s="128">
        <v>0</v>
      </c>
      <c r="F486" s="92">
        <v>0</v>
      </c>
      <c r="G486" s="92">
        <v>0</v>
      </c>
      <c r="H486" s="92">
        <v>0</v>
      </c>
      <c r="I486" s="92">
        <v>0</v>
      </c>
      <c r="J486" s="126">
        <v>0</v>
      </c>
      <c r="K486" s="269">
        <f t="shared" si="40"/>
        <v>1728.1</v>
      </c>
    </row>
    <row r="487" spans="1:11" s="5" customFormat="1" ht="22.5" customHeight="1" x14ac:dyDescent="0.25">
      <c r="A487" s="141" t="s">
        <v>411</v>
      </c>
      <c r="B487" s="122"/>
      <c r="C487" s="230" t="s">
        <v>6</v>
      </c>
      <c r="D487" s="127">
        <v>118.9</v>
      </c>
      <c r="E487" s="128">
        <v>0</v>
      </c>
      <c r="F487" s="92">
        <v>0</v>
      </c>
      <c r="G487" s="92">
        <v>0</v>
      </c>
      <c r="H487" s="92">
        <v>25.9</v>
      </c>
      <c r="I487" s="92">
        <v>69.8</v>
      </c>
      <c r="J487" s="126">
        <v>0</v>
      </c>
      <c r="K487" s="269">
        <f t="shared" si="40"/>
        <v>214.60000000000002</v>
      </c>
    </row>
    <row r="488" spans="1:11" s="5" customFormat="1" ht="22.5" customHeight="1" x14ac:dyDescent="0.25">
      <c r="A488" s="138" t="s">
        <v>46</v>
      </c>
      <c r="B488" s="122"/>
      <c r="C488" s="230" t="s">
        <v>6</v>
      </c>
      <c r="D488" s="127">
        <v>178</v>
      </c>
      <c r="E488" s="128">
        <v>0</v>
      </c>
      <c r="F488" s="92">
        <v>0</v>
      </c>
      <c r="G488" s="92">
        <v>0</v>
      </c>
      <c r="H488" s="92">
        <v>0</v>
      </c>
      <c r="I488" s="92">
        <v>0</v>
      </c>
      <c r="J488" s="126">
        <v>29</v>
      </c>
      <c r="K488" s="269">
        <f t="shared" si="40"/>
        <v>207</v>
      </c>
    </row>
    <row r="489" spans="1:11" s="5" customFormat="1" ht="22.5" customHeight="1" x14ac:dyDescent="0.25">
      <c r="A489" s="138" t="s">
        <v>536</v>
      </c>
      <c r="B489" s="122"/>
      <c r="C489" s="230" t="s">
        <v>6</v>
      </c>
      <c r="D489" s="127">
        <v>4110.92</v>
      </c>
      <c r="E489" s="128">
        <v>0</v>
      </c>
      <c r="F489" s="92">
        <v>0</v>
      </c>
      <c r="G489" s="92">
        <v>655.6</v>
      </c>
      <c r="H489" s="92">
        <v>0</v>
      </c>
      <c r="I489" s="92">
        <v>0</v>
      </c>
      <c r="J489" s="126">
        <v>0</v>
      </c>
      <c r="K489" s="269">
        <f t="shared" si="40"/>
        <v>4766.5200000000004</v>
      </c>
    </row>
    <row r="490" spans="1:11" s="5" customFormat="1" ht="22.5" customHeight="1" x14ac:dyDescent="0.25">
      <c r="A490" s="138" t="s">
        <v>48</v>
      </c>
      <c r="B490" s="122"/>
      <c r="C490" s="230" t="s">
        <v>6</v>
      </c>
      <c r="D490" s="127">
        <v>955</v>
      </c>
      <c r="E490" s="128">
        <v>0</v>
      </c>
      <c r="F490" s="92">
        <v>0</v>
      </c>
      <c r="G490" s="92">
        <v>0</v>
      </c>
      <c r="H490" s="92">
        <v>0</v>
      </c>
      <c r="I490" s="92">
        <v>0</v>
      </c>
      <c r="J490" s="126">
        <v>0</v>
      </c>
      <c r="K490" s="269">
        <f t="shared" si="40"/>
        <v>955</v>
      </c>
    </row>
    <row r="491" spans="1:11" s="5" customFormat="1" ht="22.5" customHeight="1" x14ac:dyDescent="0.25">
      <c r="A491" s="138" t="s">
        <v>412</v>
      </c>
      <c r="B491" s="122"/>
      <c r="C491" s="230" t="s">
        <v>6</v>
      </c>
      <c r="D491" s="127">
        <v>991.7</v>
      </c>
      <c r="E491" s="128">
        <v>0</v>
      </c>
      <c r="F491" s="92">
        <v>838.2</v>
      </c>
      <c r="G491" s="92">
        <v>0</v>
      </c>
      <c r="H491" s="92">
        <v>428.6</v>
      </c>
      <c r="I491" s="92">
        <v>0</v>
      </c>
      <c r="J491" s="126">
        <v>632</v>
      </c>
      <c r="K491" s="269">
        <f t="shared" si="40"/>
        <v>2890.5</v>
      </c>
    </row>
    <row r="492" spans="1:11" s="5" customFormat="1" ht="22.5" customHeight="1" x14ac:dyDescent="0.25">
      <c r="A492" s="138" t="s">
        <v>322</v>
      </c>
      <c r="B492" s="122"/>
      <c r="C492" s="230" t="s">
        <v>6</v>
      </c>
      <c r="D492" s="127">
        <v>2169.23</v>
      </c>
      <c r="E492" s="128">
        <v>1423</v>
      </c>
      <c r="F492" s="92">
        <v>0</v>
      </c>
      <c r="G492" s="92">
        <v>0</v>
      </c>
      <c r="H492" s="92">
        <v>0</v>
      </c>
      <c r="I492" s="92">
        <v>0</v>
      </c>
      <c r="J492" s="126">
        <v>0</v>
      </c>
      <c r="K492" s="269">
        <f t="shared" si="40"/>
        <v>3592.23</v>
      </c>
    </row>
    <row r="493" spans="1:11" s="5" customFormat="1" ht="22.5" customHeight="1" x14ac:dyDescent="0.25">
      <c r="A493" s="138" t="s">
        <v>141</v>
      </c>
      <c r="B493" s="122"/>
      <c r="C493" s="230" t="s">
        <v>6</v>
      </c>
      <c r="D493" s="127">
        <v>2375.5</v>
      </c>
      <c r="E493" s="128">
        <v>174.3</v>
      </c>
      <c r="F493" s="92">
        <v>0</v>
      </c>
      <c r="G493" s="92">
        <v>0</v>
      </c>
      <c r="H493" s="92">
        <v>0</v>
      </c>
      <c r="I493" s="92">
        <v>0</v>
      </c>
      <c r="J493" s="126">
        <v>0</v>
      </c>
      <c r="K493" s="269">
        <f t="shared" si="40"/>
        <v>2549.8000000000002</v>
      </c>
    </row>
    <row r="494" spans="1:11" s="5" customFormat="1" ht="22.5" customHeight="1" x14ac:dyDescent="0.25">
      <c r="A494" s="139" t="s">
        <v>323</v>
      </c>
      <c r="B494" s="122"/>
      <c r="C494" s="230" t="s">
        <v>6</v>
      </c>
      <c r="D494" s="127">
        <v>662.9</v>
      </c>
      <c r="E494" s="128">
        <v>0</v>
      </c>
      <c r="F494" s="92">
        <v>0</v>
      </c>
      <c r="G494" s="92">
        <v>0</v>
      </c>
      <c r="H494" s="92">
        <v>74.900000000000006</v>
      </c>
      <c r="I494" s="92">
        <v>0</v>
      </c>
      <c r="J494" s="126">
        <v>0</v>
      </c>
      <c r="K494" s="269">
        <f t="shared" si="40"/>
        <v>737.8</v>
      </c>
    </row>
    <row r="495" spans="1:11" s="5" customFormat="1" ht="22.5" customHeight="1" x14ac:dyDescent="0.25">
      <c r="A495" s="138" t="s">
        <v>57</v>
      </c>
      <c r="B495" s="122"/>
      <c r="C495" s="230" t="s">
        <v>6</v>
      </c>
      <c r="D495" s="127">
        <v>6764.76</v>
      </c>
      <c r="E495" s="128">
        <v>0</v>
      </c>
      <c r="F495" s="92">
        <v>0</v>
      </c>
      <c r="G495" s="92">
        <v>0</v>
      </c>
      <c r="H495" s="92">
        <v>0</v>
      </c>
      <c r="I495" s="92">
        <v>0</v>
      </c>
      <c r="J495" s="126">
        <v>0</v>
      </c>
      <c r="K495" s="269">
        <f t="shared" si="40"/>
        <v>6764.76</v>
      </c>
    </row>
    <row r="496" spans="1:11" s="5" customFormat="1" ht="22.5" customHeight="1" x14ac:dyDescent="0.25">
      <c r="A496" s="211" t="s">
        <v>183</v>
      </c>
      <c r="B496" s="122"/>
      <c r="C496" s="230" t="s">
        <v>6</v>
      </c>
      <c r="D496" s="127">
        <v>0</v>
      </c>
      <c r="E496" s="128">
        <v>0</v>
      </c>
      <c r="F496" s="92">
        <v>0</v>
      </c>
      <c r="G496" s="92">
        <v>0</v>
      </c>
      <c r="H496" s="92">
        <v>0</v>
      </c>
      <c r="I496" s="92">
        <v>0</v>
      </c>
      <c r="J496" s="126">
        <v>0</v>
      </c>
      <c r="K496" s="269">
        <f t="shared" si="40"/>
        <v>0</v>
      </c>
    </row>
    <row r="497" spans="1:11" s="5" customFormat="1" ht="22.5" customHeight="1" x14ac:dyDescent="0.25">
      <c r="A497" s="333" t="s">
        <v>489</v>
      </c>
      <c r="B497" s="122"/>
      <c r="C497" s="230" t="s">
        <v>6</v>
      </c>
      <c r="D497" s="127">
        <v>365.5</v>
      </c>
      <c r="E497" s="128">
        <v>0</v>
      </c>
      <c r="F497" s="92">
        <v>0</v>
      </c>
      <c r="G497" s="92">
        <v>0</v>
      </c>
      <c r="H497" s="92">
        <v>0</v>
      </c>
      <c r="I497" s="92">
        <v>0</v>
      </c>
      <c r="J497" s="126">
        <v>0</v>
      </c>
      <c r="K497" s="269">
        <f t="shared" si="40"/>
        <v>365.5</v>
      </c>
    </row>
    <row r="498" spans="1:11" s="5" customFormat="1" ht="22.5" customHeight="1" x14ac:dyDescent="0.25">
      <c r="A498" s="138" t="s">
        <v>148</v>
      </c>
      <c r="B498" s="122"/>
      <c r="C498" s="230" t="s">
        <v>6</v>
      </c>
      <c r="D498" s="127">
        <v>52.9</v>
      </c>
      <c r="E498" s="128">
        <v>0</v>
      </c>
      <c r="F498" s="92">
        <v>0</v>
      </c>
      <c r="G498" s="92">
        <v>0</v>
      </c>
      <c r="H498" s="92">
        <v>0</v>
      </c>
      <c r="I498" s="92">
        <v>0</v>
      </c>
      <c r="J498" s="126">
        <v>0</v>
      </c>
      <c r="K498" s="269">
        <f t="shared" si="40"/>
        <v>52.9</v>
      </c>
    </row>
    <row r="499" spans="1:11" s="5" customFormat="1" ht="22.5" customHeight="1" x14ac:dyDescent="0.25">
      <c r="A499" s="189" t="s">
        <v>539</v>
      </c>
      <c r="B499" s="122"/>
      <c r="C499" s="230" t="s">
        <v>6</v>
      </c>
      <c r="D499" s="127">
        <v>0</v>
      </c>
      <c r="E499" s="128">
        <v>1655.12</v>
      </c>
      <c r="F499" s="92">
        <v>0</v>
      </c>
      <c r="G499" s="92">
        <v>0</v>
      </c>
      <c r="H499" s="92">
        <v>0</v>
      </c>
      <c r="I499" s="92">
        <v>0</v>
      </c>
      <c r="J499" s="126">
        <v>0</v>
      </c>
      <c r="K499" s="269">
        <f t="shared" si="40"/>
        <v>1655.12</v>
      </c>
    </row>
    <row r="500" spans="1:11" s="5" customFormat="1" ht="22.5" customHeight="1" x14ac:dyDescent="0.25">
      <c r="A500" s="138" t="s">
        <v>324</v>
      </c>
      <c r="B500" s="122"/>
      <c r="C500" s="230" t="s">
        <v>6</v>
      </c>
      <c r="D500" s="127">
        <v>30.2</v>
      </c>
      <c r="E500" s="128">
        <v>0</v>
      </c>
      <c r="F500" s="92">
        <v>0</v>
      </c>
      <c r="G500" s="92">
        <v>0</v>
      </c>
      <c r="H500" s="92">
        <v>0</v>
      </c>
      <c r="I500" s="92">
        <v>0</v>
      </c>
      <c r="J500" s="126">
        <v>0</v>
      </c>
      <c r="K500" s="269">
        <f t="shared" si="40"/>
        <v>30.2</v>
      </c>
    </row>
    <row r="501" spans="1:11" s="5" customFormat="1" ht="22.5" customHeight="1" x14ac:dyDescent="0.25">
      <c r="A501" s="138" t="s">
        <v>325</v>
      </c>
      <c r="B501" s="122"/>
      <c r="C501" s="230" t="s">
        <v>6</v>
      </c>
      <c r="D501" s="127">
        <v>206.1</v>
      </c>
      <c r="E501" s="128">
        <v>0</v>
      </c>
      <c r="F501" s="92">
        <v>0</v>
      </c>
      <c r="G501" s="92">
        <v>0</v>
      </c>
      <c r="H501" s="92">
        <v>0</v>
      </c>
      <c r="I501" s="92">
        <v>0</v>
      </c>
      <c r="J501" s="126">
        <v>0</v>
      </c>
      <c r="K501" s="269">
        <f t="shared" si="40"/>
        <v>206.1</v>
      </c>
    </row>
    <row r="502" spans="1:11" s="5" customFormat="1" ht="22.5" customHeight="1" x14ac:dyDescent="0.25">
      <c r="A502" s="138" t="s">
        <v>326</v>
      </c>
      <c r="B502" s="122"/>
      <c r="C502" s="230" t="s">
        <v>6</v>
      </c>
      <c r="D502" s="127">
        <v>12</v>
      </c>
      <c r="E502" s="128">
        <v>0</v>
      </c>
      <c r="F502" s="92">
        <v>0</v>
      </c>
      <c r="G502" s="92">
        <v>309.7</v>
      </c>
      <c r="H502" s="92">
        <v>0</v>
      </c>
      <c r="I502" s="92">
        <v>0</v>
      </c>
      <c r="J502" s="126">
        <v>0</v>
      </c>
      <c r="K502" s="269">
        <f t="shared" si="40"/>
        <v>321.7</v>
      </c>
    </row>
    <row r="503" spans="1:11" s="5" customFormat="1" ht="22.5" customHeight="1" x14ac:dyDescent="0.25">
      <c r="A503" s="138" t="s">
        <v>174</v>
      </c>
      <c r="B503" s="122"/>
      <c r="C503" s="230" t="s">
        <v>6</v>
      </c>
      <c r="D503" s="127">
        <v>1376.36</v>
      </c>
      <c r="E503" s="128">
        <v>0</v>
      </c>
      <c r="F503" s="348">
        <v>0</v>
      </c>
      <c r="G503" s="348">
        <v>0</v>
      </c>
      <c r="H503" s="348">
        <v>0</v>
      </c>
      <c r="I503" s="348">
        <v>0</v>
      </c>
      <c r="J503" s="127">
        <v>0</v>
      </c>
      <c r="K503" s="262">
        <f t="shared" si="40"/>
        <v>1376.36</v>
      </c>
    </row>
    <row r="504" spans="1:11" s="5" customFormat="1" ht="22.5" customHeight="1" x14ac:dyDescent="0.25">
      <c r="A504" s="138" t="s">
        <v>149</v>
      </c>
      <c r="B504" s="122"/>
      <c r="C504" s="230" t="s">
        <v>6</v>
      </c>
      <c r="D504" s="127">
        <v>3195.5</v>
      </c>
      <c r="E504" s="128">
        <v>0</v>
      </c>
      <c r="F504" s="348">
        <v>0</v>
      </c>
      <c r="G504" s="348">
        <v>0</v>
      </c>
      <c r="H504" s="348">
        <v>0</v>
      </c>
      <c r="I504" s="348">
        <v>0</v>
      </c>
      <c r="J504" s="127">
        <v>0</v>
      </c>
      <c r="K504" s="262">
        <f t="shared" si="40"/>
        <v>3195.5</v>
      </c>
    </row>
    <row r="505" spans="1:11" s="5" customFormat="1" ht="22.5" customHeight="1" x14ac:dyDescent="0.25">
      <c r="A505" s="138" t="s">
        <v>150</v>
      </c>
      <c r="B505" s="122"/>
      <c r="C505" s="230" t="s">
        <v>6</v>
      </c>
      <c r="D505" s="127">
        <v>427.7</v>
      </c>
      <c r="E505" s="128">
        <v>0</v>
      </c>
      <c r="F505" s="92">
        <v>0</v>
      </c>
      <c r="G505" s="92">
        <v>0</v>
      </c>
      <c r="H505" s="92">
        <v>0</v>
      </c>
      <c r="I505" s="92">
        <v>0</v>
      </c>
      <c r="J505" s="126">
        <v>0</v>
      </c>
      <c r="K505" s="269">
        <f t="shared" si="40"/>
        <v>427.7</v>
      </c>
    </row>
    <row r="506" spans="1:11" s="5" customFormat="1" ht="22.5" customHeight="1" x14ac:dyDescent="0.25">
      <c r="A506" s="138" t="s">
        <v>47</v>
      </c>
      <c r="B506" s="122"/>
      <c r="C506" s="230" t="s">
        <v>6</v>
      </c>
      <c r="D506" s="127">
        <v>429</v>
      </c>
      <c r="E506" s="128">
        <v>0</v>
      </c>
      <c r="F506" s="92">
        <v>0</v>
      </c>
      <c r="G506" s="92">
        <v>0</v>
      </c>
      <c r="H506" s="92">
        <v>0</v>
      </c>
      <c r="I506" s="92">
        <v>0</v>
      </c>
      <c r="J506" s="126">
        <v>0</v>
      </c>
      <c r="K506" s="269">
        <f t="shared" si="40"/>
        <v>429</v>
      </c>
    </row>
    <row r="507" spans="1:11" s="5" customFormat="1" ht="22.5" customHeight="1" x14ac:dyDescent="0.25">
      <c r="A507" s="138" t="s">
        <v>413</v>
      </c>
      <c r="B507" s="122"/>
      <c r="C507" s="230" t="s">
        <v>6</v>
      </c>
      <c r="D507" s="127">
        <v>4249.7</v>
      </c>
      <c r="E507" s="128">
        <v>0</v>
      </c>
      <c r="F507" s="92">
        <v>0</v>
      </c>
      <c r="G507" s="92">
        <v>0</v>
      </c>
      <c r="H507" s="92">
        <v>0</v>
      </c>
      <c r="I507" s="92">
        <v>0</v>
      </c>
      <c r="J507" s="126">
        <v>0</v>
      </c>
      <c r="K507" s="269">
        <f t="shared" si="40"/>
        <v>4249.7</v>
      </c>
    </row>
    <row r="508" spans="1:11" s="5" customFormat="1" ht="22.5" customHeight="1" x14ac:dyDescent="0.25">
      <c r="A508" s="138" t="s">
        <v>327</v>
      </c>
      <c r="B508" s="122"/>
      <c r="C508" s="230" t="s">
        <v>6</v>
      </c>
      <c r="D508" s="127">
        <v>13.2</v>
      </c>
      <c r="E508" s="128">
        <v>0</v>
      </c>
      <c r="F508" s="92">
        <v>0</v>
      </c>
      <c r="G508" s="92">
        <v>0</v>
      </c>
      <c r="H508" s="92">
        <v>0</v>
      </c>
      <c r="I508" s="92">
        <v>0</v>
      </c>
      <c r="J508" s="126">
        <v>0</v>
      </c>
      <c r="K508" s="269">
        <f t="shared" si="40"/>
        <v>13.2</v>
      </c>
    </row>
    <row r="509" spans="1:11" s="5" customFormat="1" ht="22.5" customHeight="1" x14ac:dyDescent="0.25">
      <c r="A509" s="138" t="s">
        <v>151</v>
      </c>
      <c r="B509" s="122"/>
      <c r="C509" s="230" t="s">
        <v>6</v>
      </c>
      <c r="D509" s="127">
        <v>1279.3000000000002</v>
      </c>
      <c r="E509" s="128">
        <v>0</v>
      </c>
      <c r="F509" s="92">
        <v>395.4</v>
      </c>
      <c r="G509" s="92">
        <v>625.1</v>
      </c>
      <c r="H509" s="92">
        <v>70.400000000000006</v>
      </c>
      <c r="I509" s="92">
        <v>0</v>
      </c>
      <c r="J509" s="126">
        <v>1224.5999999999999</v>
      </c>
      <c r="K509" s="269">
        <f t="shared" si="40"/>
        <v>3594.8</v>
      </c>
    </row>
    <row r="510" spans="1:11" s="5" customFormat="1" ht="22.5" customHeight="1" x14ac:dyDescent="0.25">
      <c r="A510" s="138" t="s">
        <v>152</v>
      </c>
      <c r="B510" s="122"/>
      <c r="C510" s="230" t="s">
        <v>6</v>
      </c>
      <c r="D510" s="127">
        <v>1992.8000000000002</v>
      </c>
      <c r="E510" s="128">
        <v>0</v>
      </c>
      <c r="F510" s="92">
        <v>0</v>
      </c>
      <c r="G510" s="92">
        <v>0</v>
      </c>
      <c r="H510" s="92">
        <v>0</v>
      </c>
      <c r="I510" s="92">
        <v>196.1</v>
      </c>
      <c r="J510" s="126">
        <v>1251.3499999999999</v>
      </c>
      <c r="K510" s="269">
        <f t="shared" si="40"/>
        <v>3440.25</v>
      </c>
    </row>
    <row r="511" spans="1:11" s="5" customFormat="1" ht="22.5" customHeight="1" x14ac:dyDescent="0.25">
      <c r="A511" s="138" t="s">
        <v>102</v>
      </c>
      <c r="B511" s="122"/>
      <c r="C511" s="230" t="s">
        <v>6</v>
      </c>
      <c r="D511" s="127">
        <v>396</v>
      </c>
      <c r="E511" s="128">
        <v>0</v>
      </c>
      <c r="F511" s="92">
        <v>0</v>
      </c>
      <c r="G511" s="92">
        <v>0</v>
      </c>
      <c r="H511" s="92">
        <v>0</v>
      </c>
      <c r="I511" s="92">
        <v>0</v>
      </c>
      <c r="J511" s="126">
        <v>0</v>
      </c>
      <c r="K511" s="269">
        <f t="shared" si="40"/>
        <v>396</v>
      </c>
    </row>
    <row r="512" spans="1:11" s="5" customFormat="1" ht="22.5" customHeight="1" x14ac:dyDescent="0.25">
      <c r="A512" s="189" t="s">
        <v>542</v>
      </c>
      <c r="B512" s="122"/>
      <c r="C512" s="230" t="s">
        <v>6</v>
      </c>
      <c r="D512" s="127">
        <v>0</v>
      </c>
      <c r="E512" s="128">
        <v>270.3</v>
      </c>
      <c r="F512" s="92">
        <v>0</v>
      </c>
      <c r="G512" s="92">
        <v>0</v>
      </c>
      <c r="H512" s="92">
        <v>0</v>
      </c>
      <c r="I512" s="92">
        <v>0</v>
      </c>
      <c r="J512" s="126">
        <v>0</v>
      </c>
      <c r="K512" s="269">
        <f t="shared" si="40"/>
        <v>270.3</v>
      </c>
    </row>
    <row r="513" spans="1:11" s="5" customFormat="1" ht="22.5" customHeight="1" x14ac:dyDescent="0.25">
      <c r="A513" s="138" t="s">
        <v>414</v>
      </c>
      <c r="B513" s="122"/>
      <c r="C513" s="230" t="s">
        <v>6</v>
      </c>
      <c r="D513" s="127">
        <v>1624.75</v>
      </c>
      <c r="E513" s="128">
        <v>0</v>
      </c>
      <c r="F513" s="92">
        <v>0</v>
      </c>
      <c r="G513" s="92">
        <v>0</v>
      </c>
      <c r="H513" s="92">
        <v>0</v>
      </c>
      <c r="I513" s="92">
        <v>175</v>
      </c>
      <c r="J513" s="126">
        <v>0</v>
      </c>
      <c r="K513" s="269">
        <f t="shared" si="40"/>
        <v>1799.75</v>
      </c>
    </row>
    <row r="514" spans="1:11" s="5" customFormat="1" ht="22.5" customHeight="1" x14ac:dyDescent="0.25">
      <c r="A514" s="189" t="s">
        <v>417</v>
      </c>
      <c r="B514" s="122"/>
      <c r="C514" s="230" t="s">
        <v>6</v>
      </c>
      <c r="D514" s="127">
        <v>3476.9</v>
      </c>
      <c r="E514" s="128">
        <v>2414.2000000000003</v>
      </c>
      <c r="F514" s="92">
        <v>0</v>
      </c>
      <c r="G514" s="92">
        <v>3496.9</v>
      </c>
      <c r="H514" s="92">
        <v>6121.2000000000007</v>
      </c>
      <c r="I514" s="92">
        <v>610.80000000000007</v>
      </c>
      <c r="J514" s="126">
        <v>5577.5999999999995</v>
      </c>
      <c r="K514" s="269">
        <f t="shared" si="40"/>
        <v>21697.599999999999</v>
      </c>
    </row>
    <row r="515" spans="1:11" s="5" customFormat="1" ht="22.5" customHeight="1" x14ac:dyDescent="0.25">
      <c r="A515" s="189" t="s">
        <v>604</v>
      </c>
      <c r="B515" s="122"/>
      <c r="C515" s="230" t="s">
        <v>6</v>
      </c>
      <c r="D515" s="127">
        <v>0</v>
      </c>
      <c r="E515" s="128">
        <v>0</v>
      </c>
      <c r="F515" s="92">
        <v>0</v>
      </c>
      <c r="G515" s="92">
        <v>0</v>
      </c>
      <c r="H515" s="92">
        <v>159.4</v>
      </c>
      <c r="I515" s="92">
        <v>0</v>
      </c>
      <c r="J515" s="126">
        <v>0</v>
      </c>
      <c r="K515" s="269">
        <f t="shared" si="40"/>
        <v>159.4</v>
      </c>
    </row>
    <row r="516" spans="1:11" s="5" customFormat="1" ht="22.5" customHeight="1" x14ac:dyDescent="0.25">
      <c r="A516" s="189" t="s">
        <v>175</v>
      </c>
      <c r="B516" s="122"/>
      <c r="C516" s="230" t="s">
        <v>6</v>
      </c>
      <c r="D516" s="127">
        <v>10608.73</v>
      </c>
      <c r="E516" s="128">
        <v>2616.6999999999998</v>
      </c>
      <c r="F516" s="92">
        <v>2819.22</v>
      </c>
      <c r="G516" s="92">
        <v>4610</v>
      </c>
      <c r="H516" s="92">
        <v>728.9</v>
      </c>
      <c r="I516" s="92">
        <v>533.5</v>
      </c>
      <c r="J516" s="126">
        <v>3415.3</v>
      </c>
      <c r="K516" s="269">
        <f t="shared" si="40"/>
        <v>25332.350000000002</v>
      </c>
    </row>
    <row r="517" spans="1:11" s="5" customFormat="1" ht="22.5" customHeight="1" x14ac:dyDescent="0.25">
      <c r="A517" s="321" t="s">
        <v>416</v>
      </c>
      <c r="B517" s="122"/>
      <c r="C517" s="230" t="s">
        <v>6</v>
      </c>
      <c r="D517" s="127">
        <v>983.63</v>
      </c>
      <c r="E517" s="128">
        <v>0</v>
      </c>
      <c r="F517" s="92">
        <v>0</v>
      </c>
      <c r="G517" s="92">
        <v>0</v>
      </c>
      <c r="H517" s="92">
        <v>0</v>
      </c>
      <c r="I517" s="92">
        <v>0</v>
      </c>
      <c r="J517" s="126">
        <v>0</v>
      </c>
      <c r="K517" s="269">
        <f t="shared" si="40"/>
        <v>983.63</v>
      </c>
    </row>
    <row r="518" spans="1:11" s="5" customFormat="1" ht="22.5" customHeight="1" x14ac:dyDescent="0.25">
      <c r="A518" s="189" t="s">
        <v>418</v>
      </c>
      <c r="B518" s="122"/>
      <c r="C518" s="230" t="s">
        <v>6</v>
      </c>
      <c r="D518" s="127">
        <v>1149</v>
      </c>
      <c r="E518" s="128">
        <v>0</v>
      </c>
      <c r="F518" s="92">
        <v>0</v>
      </c>
      <c r="G518" s="92">
        <v>0</v>
      </c>
      <c r="H518" s="92">
        <v>0</v>
      </c>
      <c r="I518" s="92">
        <v>0</v>
      </c>
      <c r="J518" s="126">
        <v>0</v>
      </c>
      <c r="K518" s="269">
        <f t="shared" si="40"/>
        <v>1149</v>
      </c>
    </row>
    <row r="519" spans="1:11" s="5" customFormat="1" ht="22.5" customHeight="1" x14ac:dyDescent="0.25">
      <c r="A519" s="189" t="s">
        <v>490</v>
      </c>
      <c r="B519" s="122"/>
      <c r="C519" s="230" t="s">
        <v>6</v>
      </c>
      <c r="D519" s="127">
        <v>84.1</v>
      </c>
      <c r="E519" s="128">
        <v>0</v>
      </c>
      <c r="F519" s="92">
        <v>0</v>
      </c>
      <c r="G519" s="92">
        <v>0</v>
      </c>
      <c r="H519" s="92">
        <v>0</v>
      </c>
      <c r="I519" s="92">
        <v>0</v>
      </c>
      <c r="J519" s="126">
        <v>0</v>
      </c>
      <c r="K519" s="269">
        <f t="shared" si="40"/>
        <v>84.1</v>
      </c>
    </row>
    <row r="520" spans="1:11" s="5" customFormat="1" ht="22.5" customHeight="1" x14ac:dyDescent="0.25">
      <c r="A520" s="189" t="s">
        <v>180</v>
      </c>
      <c r="B520" s="122"/>
      <c r="C520" s="230" t="s">
        <v>6</v>
      </c>
      <c r="D520" s="127">
        <v>1920.03</v>
      </c>
      <c r="E520" s="128">
        <v>0</v>
      </c>
      <c r="F520" s="92">
        <v>0</v>
      </c>
      <c r="G520" s="92">
        <v>0</v>
      </c>
      <c r="H520" s="92">
        <v>47.9</v>
      </c>
      <c r="I520" s="92">
        <v>0</v>
      </c>
      <c r="J520" s="126">
        <v>0</v>
      </c>
      <c r="K520" s="269">
        <f t="shared" si="40"/>
        <v>1967.93</v>
      </c>
    </row>
    <row r="521" spans="1:11" s="5" customFormat="1" ht="22.5" customHeight="1" x14ac:dyDescent="0.25">
      <c r="A521" s="321" t="s">
        <v>328</v>
      </c>
      <c r="B521" s="122"/>
      <c r="C521" s="230" t="s">
        <v>6</v>
      </c>
      <c r="D521" s="127">
        <v>592.1</v>
      </c>
      <c r="E521" s="128">
        <v>0</v>
      </c>
      <c r="F521" s="92">
        <v>0</v>
      </c>
      <c r="G521" s="92">
        <v>0</v>
      </c>
      <c r="H521" s="92">
        <v>0</v>
      </c>
      <c r="I521" s="92">
        <v>0</v>
      </c>
      <c r="J521" s="126">
        <v>0</v>
      </c>
      <c r="K521" s="269">
        <f t="shared" si="40"/>
        <v>592.1</v>
      </c>
    </row>
    <row r="522" spans="1:11" s="5" customFormat="1" ht="22.5" customHeight="1" x14ac:dyDescent="0.25">
      <c r="A522" s="189" t="s">
        <v>154</v>
      </c>
      <c r="B522" s="122"/>
      <c r="C522" s="230" t="s">
        <v>6</v>
      </c>
      <c r="D522" s="127">
        <v>24.2</v>
      </c>
      <c r="E522" s="128">
        <v>0</v>
      </c>
      <c r="F522" s="92">
        <v>0</v>
      </c>
      <c r="G522" s="92">
        <v>0</v>
      </c>
      <c r="H522" s="92">
        <v>0</v>
      </c>
      <c r="I522" s="92">
        <v>0</v>
      </c>
      <c r="J522" s="126">
        <v>0</v>
      </c>
      <c r="K522" s="269">
        <f t="shared" si="40"/>
        <v>24.2</v>
      </c>
    </row>
    <row r="523" spans="1:11" s="5" customFormat="1" ht="22.5" customHeight="1" x14ac:dyDescent="0.25">
      <c r="A523" s="189" t="s">
        <v>52</v>
      </c>
      <c r="B523" s="122"/>
      <c r="C523" s="230" t="s">
        <v>6</v>
      </c>
      <c r="D523" s="127">
        <v>81.3</v>
      </c>
      <c r="E523" s="128">
        <v>0</v>
      </c>
      <c r="F523" s="92">
        <v>0</v>
      </c>
      <c r="G523" s="92">
        <v>0</v>
      </c>
      <c r="H523" s="92">
        <v>0</v>
      </c>
      <c r="I523" s="92">
        <v>0</v>
      </c>
      <c r="J523" s="126">
        <v>0</v>
      </c>
      <c r="K523" s="269">
        <f t="shared" si="40"/>
        <v>81.3</v>
      </c>
    </row>
    <row r="524" spans="1:11" s="5" customFormat="1" ht="22.5" customHeight="1" x14ac:dyDescent="0.25">
      <c r="A524" s="189" t="s">
        <v>419</v>
      </c>
      <c r="B524" s="122"/>
      <c r="C524" s="230" t="s">
        <v>6</v>
      </c>
      <c r="D524" s="127">
        <v>1133.5</v>
      </c>
      <c r="E524" s="128">
        <v>0</v>
      </c>
      <c r="F524" s="92">
        <v>0</v>
      </c>
      <c r="G524" s="92">
        <v>0</v>
      </c>
      <c r="H524" s="92">
        <v>0</v>
      </c>
      <c r="I524" s="92">
        <v>0</v>
      </c>
      <c r="J524" s="126">
        <v>0</v>
      </c>
      <c r="K524" s="269">
        <f t="shared" si="40"/>
        <v>1133.5</v>
      </c>
    </row>
    <row r="525" spans="1:11" s="5" customFormat="1" ht="22.5" customHeight="1" x14ac:dyDescent="0.25">
      <c r="A525" s="189" t="s">
        <v>176</v>
      </c>
      <c r="B525" s="122"/>
      <c r="C525" s="230" t="s">
        <v>6</v>
      </c>
      <c r="D525" s="127">
        <v>750.6</v>
      </c>
      <c r="E525" s="128">
        <v>0</v>
      </c>
      <c r="F525" s="92">
        <v>0</v>
      </c>
      <c r="G525" s="92">
        <v>0</v>
      </c>
      <c r="H525" s="92">
        <v>0</v>
      </c>
      <c r="I525" s="92">
        <v>0</v>
      </c>
      <c r="J525" s="126">
        <v>0</v>
      </c>
      <c r="K525" s="269">
        <f t="shared" si="40"/>
        <v>750.6</v>
      </c>
    </row>
    <row r="526" spans="1:11" s="5" customFormat="1" ht="22.5" customHeight="1" x14ac:dyDescent="0.25">
      <c r="A526" s="189" t="s">
        <v>329</v>
      </c>
      <c r="B526" s="122"/>
      <c r="C526" s="230" t="s">
        <v>6</v>
      </c>
      <c r="D526" s="127">
        <v>1353.3</v>
      </c>
      <c r="E526" s="128">
        <v>0</v>
      </c>
      <c r="F526" s="92">
        <v>0</v>
      </c>
      <c r="G526" s="92">
        <v>0</v>
      </c>
      <c r="H526" s="92">
        <v>0</v>
      </c>
      <c r="I526" s="92">
        <v>0</v>
      </c>
      <c r="J526" s="126">
        <v>0</v>
      </c>
      <c r="K526" s="269">
        <f t="shared" si="40"/>
        <v>1353.3</v>
      </c>
    </row>
    <row r="527" spans="1:11" s="5" customFormat="1" ht="22.5" customHeight="1" x14ac:dyDescent="0.25">
      <c r="A527" s="189" t="s">
        <v>420</v>
      </c>
      <c r="B527" s="122"/>
      <c r="C527" s="230" t="s">
        <v>6</v>
      </c>
      <c r="D527" s="127">
        <v>348.64</v>
      </c>
      <c r="E527" s="128">
        <v>0</v>
      </c>
      <c r="F527" s="92">
        <v>0</v>
      </c>
      <c r="G527" s="92">
        <v>0</v>
      </c>
      <c r="H527" s="92">
        <v>0</v>
      </c>
      <c r="I527" s="92">
        <v>0</v>
      </c>
      <c r="J527" s="126">
        <v>0</v>
      </c>
      <c r="K527" s="269">
        <f t="shared" si="40"/>
        <v>348.64</v>
      </c>
    </row>
    <row r="528" spans="1:11" s="5" customFormat="1" ht="22.5" customHeight="1" x14ac:dyDescent="0.25">
      <c r="A528" s="189" t="s">
        <v>155</v>
      </c>
      <c r="B528" s="122"/>
      <c r="C528" s="230" t="s">
        <v>6</v>
      </c>
      <c r="D528" s="127">
        <v>2245.8000000000002</v>
      </c>
      <c r="E528" s="128">
        <v>0</v>
      </c>
      <c r="F528" s="92">
        <v>0</v>
      </c>
      <c r="G528" s="92">
        <v>0</v>
      </c>
      <c r="H528" s="92">
        <v>0</v>
      </c>
      <c r="I528" s="92">
        <v>0</v>
      </c>
      <c r="J528" s="126">
        <v>0</v>
      </c>
      <c r="K528" s="269">
        <f t="shared" si="40"/>
        <v>2245.8000000000002</v>
      </c>
    </row>
    <row r="529" spans="1:11" s="5" customFormat="1" ht="22.5" customHeight="1" x14ac:dyDescent="0.25">
      <c r="A529" s="189" t="s">
        <v>421</v>
      </c>
      <c r="B529" s="122"/>
      <c r="C529" s="230" t="s">
        <v>6</v>
      </c>
      <c r="D529" s="127">
        <v>394.2</v>
      </c>
      <c r="E529" s="128">
        <v>0</v>
      </c>
      <c r="F529" s="92">
        <v>0</v>
      </c>
      <c r="G529" s="92">
        <v>0</v>
      </c>
      <c r="H529" s="92">
        <v>0</v>
      </c>
      <c r="I529" s="92">
        <v>0</v>
      </c>
      <c r="J529" s="126">
        <v>0</v>
      </c>
      <c r="K529" s="269">
        <f t="shared" si="40"/>
        <v>394.2</v>
      </c>
    </row>
    <row r="530" spans="1:11" s="5" customFormat="1" ht="22.5" customHeight="1" x14ac:dyDescent="0.25">
      <c r="A530" s="189" t="s">
        <v>422</v>
      </c>
      <c r="B530" s="122"/>
      <c r="C530" s="230" t="s">
        <v>6</v>
      </c>
      <c r="D530" s="127">
        <v>4856.6100000000006</v>
      </c>
      <c r="E530" s="128">
        <v>0</v>
      </c>
      <c r="F530" s="92">
        <v>0</v>
      </c>
      <c r="G530" s="92">
        <v>0</v>
      </c>
      <c r="H530" s="92">
        <v>272.3</v>
      </c>
      <c r="I530" s="92">
        <v>0</v>
      </c>
      <c r="J530" s="126">
        <v>0</v>
      </c>
      <c r="K530" s="269">
        <f t="shared" si="40"/>
        <v>5128.9100000000008</v>
      </c>
    </row>
    <row r="531" spans="1:11" s="5" customFormat="1" ht="22.5" customHeight="1" x14ac:dyDescent="0.25">
      <c r="A531" s="189" t="s">
        <v>55</v>
      </c>
      <c r="B531" s="122"/>
      <c r="C531" s="230" t="s">
        <v>6</v>
      </c>
      <c r="D531" s="127">
        <v>182.2</v>
      </c>
      <c r="E531" s="128">
        <v>0</v>
      </c>
      <c r="F531" s="92">
        <v>0</v>
      </c>
      <c r="G531" s="92">
        <v>0</v>
      </c>
      <c r="H531" s="92">
        <v>0</v>
      </c>
      <c r="I531" s="92">
        <v>0</v>
      </c>
      <c r="J531" s="126">
        <v>0</v>
      </c>
      <c r="K531" s="269">
        <f t="shared" si="40"/>
        <v>182.2</v>
      </c>
    </row>
    <row r="532" spans="1:11" s="5" customFormat="1" ht="22.5" customHeight="1" x14ac:dyDescent="0.25">
      <c r="A532" s="189" t="s">
        <v>185</v>
      </c>
      <c r="B532" s="122"/>
      <c r="C532" s="230" t="s">
        <v>6</v>
      </c>
      <c r="D532" s="127">
        <v>1106.3</v>
      </c>
      <c r="E532" s="128">
        <v>0</v>
      </c>
      <c r="F532" s="92">
        <v>0</v>
      </c>
      <c r="G532" s="92">
        <v>0</v>
      </c>
      <c r="H532" s="92">
        <v>0</v>
      </c>
      <c r="I532" s="92">
        <v>0</v>
      </c>
      <c r="J532" s="126">
        <v>0</v>
      </c>
      <c r="K532" s="269">
        <f t="shared" si="40"/>
        <v>1106.3</v>
      </c>
    </row>
    <row r="533" spans="1:11" s="5" customFormat="1" ht="22.5" customHeight="1" x14ac:dyDescent="0.25">
      <c r="A533" s="189" t="s">
        <v>491</v>
      </c>
      <c r="B533" s="122"/>
      <c r="C533" s="230" t="s">
        <v>6</v>
      </c>
      <c r="D533" s="127">
        <v>1018.5</v>
      </c>
      <c r="E533" s="128">
        <v>0</v>
      </c>
      <c r="F533" s="92">
        <v>0</v>
      </c>
      <c r="G533" s="92">
        <v>0</v>
      </c>
      <c r="H533" s="92">
        <v>0</v>
      </c>
      <c r="I533" s="92">
        <v>0</v>
      </c>
      <c r="J533" s="126">
        <v>0</v>
      </c>
      <c r="K533" s="269">
        <f t="shared" si="40"/>
        <v>1018.5</v>
      </c>
    </row>
    <row r="534" spans="1:11" s="5" customFormat="1" ht="22.5" customHeight="1" x14ac:dyDescent="0.25">
      <c r="A534" s="189" t="s">
        <v>529</v>
      </c>
      <c r="B534" s="122"/>
      <c r="C534" s="230" t="s">
        <v>6</v>
      </c>
      <c r="D534" s="127">
        <v>910.6</v>
      </c>
      <c r="E534" s="128">
        <v>0</v>
      </c>
      <c r="F534" s="92">
        <v>0</v>
      </c>
      <c r="G534" s="92">
        <v>0</v>
      </c>
      <c r="H534" s="92">
        <v>0</v>
      </c>
      <c r="I534" s="92">
        <v>0</v>
      </c>
      <c r="J534" s="126">
        <v>0</v>
      </c>
      <c r="K534" s="269">
        <f t="shared" ref="K534:K588" si="41">SUM(D534:J534)</f>
        <v>910.6</v>
      </c>
    </row>
    <row r="535" spans="1:11" s="5" customFormat="1" ht="22.5" customHeight="1" x14ac:dyDescent="0.25">
      <c r="A535" s="189" t="s">
        <v>530</v>
      </c>
      <c r="B535" s="122"/>
      <c r="C535" s="230" t="s">
        <v>6</v>
      </c>
      <c r="D535" s="127">
        <v>360.16</v>
      </c>
      <c r="E535" s="128">
        <v>0</v>
      </c>
      <c r="F535" s="92">
        <v>0</v>
      </c>
      <c r="G535" s="92">
        <v>137.4</v>
      </c>
      <c r="H535" s="92">
        <v>0</v>
      </c>
      <c r="I535" s="92">
        <v>0</v>
      </c>
      <c r="J535" s="126">
        <v>0</v>
      </c>
      <c r="K535" s="269">
        <f t="shared" si="41"/>
        <v>497.56000000000006</v>
      </c>
    </row>
    <row r="536" spans="1:11" s="5" customFormat="1" ht="22.5" customHeight="1" x14ac:dyDescent="0.25">
      <c r="A536" s="189" t="s">
        <v>330</v>
      </c>
      <c r="B536" s="122"/>
      <c r="C536" s="230" t="s">
        <v>6</v>
      </c>
      <c r="D536" s="127">
        <v>107.6</v>
      </c>
      <c r="E536" s="128">
        <v>0</v>
      </c>
      <c r="F536" s="92">
        <v>0</v>
      </c>
      <c r="G536" s="92">
        <v>0</v>
      </c>
      <c r="H536" s="92">
        <v>0</v>
      </c>
      <c r="I536" s="92">
        <v>0</v>
      </c>
      <c r="J536" s="126">
        <v>0</v>
      </c>
      <c r="K536" s="269">
        <f t="shared" si="41"/>
        <v>107.6</v>
      </c>
    </row>
    <row r="537" spans="1:11" s="5" customFormat="1" ht="22.5" customHeight="1" x14ac:dyDescent="0.25">
      <c r="A537" s="189" t="s">
        <v>603</v>
      </c>
      <c r="B537" s="122"/>
      <c r="C537" s="230" t="s">
        <v>6</v>
      </c>
      <c r="D537" s="127">
        <v>0</v>
      </c>
      <c r="E537" s="128">
        <v>0</v>
      </c>
      <c r="F537" s="92">
        <v>0</v>
      </c>
      <c r="G537" s="92">
        <v>0</v>
      </c>
      <c r="H537" s="92">
        <v>46.9</v>
      </c>
      <c r="I537" s="92">
        <v>0</v>
      </c>
      <c r="J537" s="126">
        <v>0</v>
      </c>
      <c r="K537" s="269">
        <f t="shared" si="41"/>
        <v>46.9</v>
      </c>
    </row>
    <row r="538" spans="1:11" s="5" customFormat="1" ht="22.5" customHeight="1" x14ac:dyDescent="0.25">
      <c r="A538" s="189" t="s">
        <v>156</v>
      </c>
      <c r="B538" s="122"/>
      <c r="C538" s="230" t="s">
        <v>6</v>
      </c>
      <c r="D538" s="127">
        <v>275.8</v>
      </c>
      <c r="E538" s="128">
        <v>0</v>
      </c>
      <c r="F538" s="92">
        <v>0</v>
      </c>
      <c r="G538" s="92">
        <v>0</v>
      </c>
      <c r="H538" s="92">
        <v>0</v>
      </c>
      <c r="I538" s="92">
        <v>0</v>
      </c>
      <c r="J538" s="126">
        <v>0</v>
      </c>
      <c r="K538" s="269">
        <f t="shared" si="41"/>
        <v>275.8</v>
      </c>
    </row>
    <row r="539" spans="1:11" s="5" customFormat="1" ht="22.5" customHeight="1" x14ac:dyDescent="0.25">
      <c r="A539" s="189" t="s">
        <v>331</v>
      </c>
      <c r="B539" s="122"/>
      <c r="C539" s="230" t="s">
        <v>6</v>
      </c>
      <c r="D539" s="127">
        <v>55.4</v>
      </c>
      <c r="E539" s="128">
        <v>0</v>
      </c>
      <c r="F539" s="92">
        <v>0</v>
      </c>
      <c r="G539" s="92">
        <v>0</v>
      </c>
      <c r="H539" s="92">
        <v>0</v>
      </c>
      <c r="I539" s="92">
        <v>0</v>
      </c>
      <c r="J539" s="126">
        <v>0</v>
      </c>
      <c r="K539" s="269">
        <f t="shared" si="41"/>
        <v>55.4</v>
      </c>
    </row>
    <row r="540" spans="1:11" s="5" customFormat="1" ht="22.5" customHeight="1" x14ac:dyDescent="0.25">
      <c r="A540" s="189" t="s">
        <v>332</v>
      </c>
      <c r="B540" s="122"/>
      <c r="C540" s="230" t="s">
        <v>6</v>
      </c>
      <c r="D540" s="127">
        <v>455.7</v>
      </c>
      <c r="E540" s="128">
        <v>0</v>
      </c>
      <c r="F540" s="92">
        <v>0</v>
      </c>
      <c r="G540" s="92">
        <v>0</v>
      </c>
      <c r="H540" s="92">
        <v>0</v>
      </c>
      <c r="I540" s="92">
        <v>0</v>
      </c>
      <c r="J540" s="126">
        <v>0</v>
      </c>
      <c r="K540" s="269">
        <f t="shared" si="41"/>
        <v>455.7</v>
      </c>
    </row>
    <row r="541" spans="1:11" s="5" customFormat="1" ht="22.5" customHeight="1" x14ac:dyDescent="0.25">
      <c r="A541" s="138" t="s">
        <v>158</v>
      </c>
      <c r="B541" s="122"/>
      <c r="C541" s="230" t="s">
        <v>6</v>
      </c>
      <c r="D541" s="127">
        <v>146.9</v>
      </c>
      <c r="E541" s="128">
        <v>0</v>
      </c>
      <c r="F541" s="92">
        <v>0</v>
      </c>
      <c r="G541" s="92">
        <v>0</v>
      </c>
      <c r="H541" s="92">
        <v>0</v>
      </c>
      <c r="I541" s="92">
        <v>0</v>
      </c>
      <c r="J541" s="126">
        <v>0</v>
      </c>
      <c r="K541" s="269">
        <f t="shared" si="41"/>
        <v>146.9</v>
      </c>
    </row>
    <row r="542" spans="1:11" s="5" customFormat="1" ht="22.5" customHeight="1" x14ac:dyDescent="0.25">
      <c r="A542" s="138" t="s">
        <v>159</v>
      </c>
      <c r="B542" s="122"/>
      <c r="C542" s="230" t="s">
        <v>6</v>
      </c>
      <c r="D542" s="127">
        <v>1737.82</v>
      </c>
      <c r="E542" s="128">
        <v>0</v>
      </c>
      <c r="F542" s="92">
        <v>0</v>
      </c>
      <c r="G542" s="92">
        <v>0</v>
      </c>
      <c r="H542" s="92">
        <v>0</v>
      </c>
      <c r="I542" s="92">
        <v>0</v>
      </c>
      <c r="J542" s="126">
        <v>0</v>
      </c>
      <c r="K542" s="269">
        <f t="shared" si="41"/>
        <v>1737.82</v>
      </c>
    </row>
    <row r="543" spans="1:11" s="5" customFormat="1" ht="22.5" customHeight="1" x14ac:dyDescent="0.25">
      <c r="A543" s="138" t="s">
        <v>160</v>
      </c>
      <c r="B543" s="122"/>
      <c r="C543" s="230" t="s">
        <v>6</v>
      </c>
      <c r="D543" s="127">
        <v>2073.8000000000002</v>
      </c>
      <c r="E543" s="128">
        <v>352</v>
      </c>
      <c r="F543" s="92">
        <v>0</v>
      </c>
      <c r="G543" s="92">
        <v>0</v>
      </c>
      <c r="H543" s="92">
        <v>0</v>
      </c>
      <c r="I543" s="92">
        <v>0</v>
      </c>
      <c r="J543" s="126">
        <v>0</v>
      </c>
      <c r="K543" s="269">
        <f t="shared" si="41"/>
        <v>2425.8000000000002</v>
      </c>
    </row>
    <row r="544" spans="1:11" s="5" customFormat="1" ht="22.5" customHeight="1" x14ac:dyDescent="0.25">
      <c r="A544" s="138" t="s">
        <v>423</v>
      </c>
      <c r="B544" s="122"/>
      <c r="C544" s="230" t="s">
        <v>6</v>
      </c>
      <c r="D544" s="127">
        <v>23.8</v>
      </c>
      <c r="E544" s="128">
        <v>0</v>
      </c>
      <c r="F544" s="92">
        <v>0</v>
      </c>
      <c r="G544" s="92">
        <v>0</v>
      </c>
      <c r="H544" s="92">
        <v>0</v>
      </c>
      <c r="I544" s="92">
        <v>0</v>
      </c>
      <c r="J544" s="126">
        <v>0</v>
      </c>
      <c r="K544" s="269">
        <f t="shared" si="41"/>
        <v>23.8</v>
      </c>
    </row>
    <row r="545" spans="1:11" s="5" customFormat="1" ht="22.5" customHeight="1" x14ac:dyDescent="0.25">
      <c r="A545" s="138" t="s">
        <v>182</v>
      </c>
      <c r="B545" s="122"/>
      <c r="C545" s="230" t="s">
        <v>6</v>
      </c>
      <c r="D545" s="127">
        <v>7263.72</v>
      </c>
      <c r="E545" s="128">
        <v>0</v>
      </c>
      <c r="F545" s="92">
        <v>0</v>
      </c>
      <c r="G545" s="92">
        <v>0</v>
      </c>
      <c r="H545" s="92">
        <v>0</v>
      </c>
      <c r="I545" s="92">
        <v>57.2</v>
      </c>
      <c r="J545" s="126">
        <v>0</v>
      </c>
      <c r="K545" s="269">
        <f t="shared" si="41"/>
        <v>7320.92</v>
      </c>
    </row>
    <row r="546" spans="1:11" s="5" customFormat="1" ht="22.5" customHeight="1" x14ac:dyDescent="0.25">
      <c r="A546" s="138" t="s">
        <v>181</v>
      </c>
      <c r="B546" s="122"/>
      <c r="C546" s="230" t="s">
        <v>6</v>
      </c>
      <c r="D546" s="127">
        <v>804.6</v>
      </c>
      <c r="E546" s="128">
        <v>0</v>
      </c>
      <c r="F546" s="92">
        <v>0</v>
      </c>
      <c r="G546" s="92">
        <v>0</v>
      </c>
      <c r="H546" s="92">
        <v>0</v>
      </c>
      <c r="I546" s="92">
        <v>0</v>
      </c>
      <c r="J546" s="126">
        <v>0</v>
      </c>
      <c r="K546" s="269">
        <f t="shared" si="41"/>
        <v>804.6</v>
      </c>
    </row>
    <row r="547" spans="1:11" s="5" customFormat="1" ht="22.5" customHeight="1" x14ac:dyDescent="0.25">
      <c r="A547" s="138" t="s">
        <v>54</v>
      </c>
      <c r="B547" s="122"/>
      <c r="C547" s="230" t="s">
        <v>6</v>
      </c>
      <c r="D547" s="127">
        <v>380.2</v>
      </c>
      <c r="E547" s="128">
        <v>0</v>
      </c>
      <c r="F547" s="92">
        <v>0</v>
      </c>
      <c r="G547" s="92">
        <v>0</v>
      </c>
      <c r="H547" s="92">
        <v>0</v>
      </c>
      <c r="I547" s="92">
        <v>0</v>
      </c>
      <c r="J547" s="126">
        <v>0</v>
      </c>
      <c r="K547" s="269">
        <f t="shared" si="41"/>
        <v>380.2</v>
      </c>
    </row>
    <row r="548" spans="1:11" s="5" customFormat="1" ht="22.5" customHeight="1" x14ac:dyDescent="0.25">
      <c r="A548" s="138" t="s">
        <v>492</v>
      </c>
      <c r="B548" s="122"/>
      <c r="C548" s="230" t="s">
        <v>6</v>
      </c>
      <c r="D548" s="127">
        <v>603.70000000000005</v>
      </c>
      <c r="E548" s="128">
        <v>0</v>
      </c>
      <c r="F548" s="92">
        <v>0</v>
      </c>
      <c r="G548" s="92">
        <v>0</v>
      </c>
      <c r="H548" s="92">
        <v>0</v>
      </c>
      <c r="I548" s="92">
        <v>0</v>
      </c>
      <c r="J548" s="126">
        <v>0</v>
      </c>
      <c r="K548" s="269">
        <f t="shared" si="41"/>
        <v>603.70000000000005</v>
      </c>
    </row>
    <row r="549" spans="1:11" s="5" customFormat="1" ht="22.5" customHeight="1" x14ac:dyDescent="0.25">
      <c r="A549" s="138" t="s">
        <v>424</v>
      </c>
      <c r="B549" s="122"/>
      <c r="C549" s="230" t="s">
        <v>6</v>
      </c>
      <c r="D549" s="127">
        <v>1006.48</v>
      </c>
      <c r="E549" s="128">
        <v>0</v>
      </c>
      <c r="F549" s="92">
        <v>0</v>
      </c>
      <c r="G549" s="92">
        <v>0</v>
      </c>
      <c r="H549" s="92">
        <v>0</v>
      </c>
      <c r="I549" s="92">
        <v>0</v>
      </c>
      <c r="J549" s="126">
        <v>0</v>
      </c>
      <c r="K549" s="269">
        <f t="shared" si="41"/>
        <v>1006.48</v>
      </c>
    </row>
    <row r="550" spans="1:11" s="5" customFormat="1" ht="22.5" customHeight="1" x14ac:dyDescent="0.25">
      <c r="A550" s="138" t="s">
        <v>161</v>
      </c>
      <c r="B550" s="122"/>
      <c r="C550" s="230" t="s">
        <v>6</v>
      </c>
      <c r="D550" s="127">
        <v>18.7</v>
      </c>
      <c r="E550" s="128">
        <v>0</v>
      </c>
      <c r="F550" s="92">
        <v>0</v>
      </c>
      <c r="G550" s="92">
        <v>0</v>
      </c>
      <c r="H550" s="92">
        <v>0</v>
      </c>
      <c r="I550" s="92">
        <v>0</v>
      </c>
      <c r="J550" s="126">
        <v>0</v>
      </c>
      <c r="K550" s="269">
        <f t="shared" si="41"/>
        <v>18.7</v>
      </c>
    </row>
    <row r="551" spans="1:11" s="5" customFormat="1" ht="22.5" customHeight="1" x14ac:dyDescent="0.25">
      <c r="A551" s="138" t="s">
        <v>531</v>
      </c>
      <c r="B551" s="122"/>
      <c r="C551" s="230" t="s">
        <v>6</v>
      </c>
      <c r="D551" s="127">
        <v>709.4</v>
      </c>
      <c r="E551" s="128">
        <v>0</v>
      </c>
      <c r="F551" s="92">
        <v>0</v>
      </c>
      <c r="G551" s="92">
        <v>0</v>
      </c>
      <c r="H551" s="92">
        <v>0</v>
      </c>
      <c r="I551" s="92">
        <v>0</v>
      </c>
      <c r="J551" s="126">
        <v>0</v>
      </c>
      <c r="K551" s="269">
        <f t="shared" si="41"/>
        <v>709.4</v>
      </c>
    </row>
    <row r="552" spans="1:11" s="5" customFormat="1" ht="22.5" customHeight="1" x14ac:dyDescent="0.25">
      <c r="A552" s="138" t="s">
        <v>51</v>
      </c>
      <c r="B552" s="122"/>
      <c r="C552" s="230" t="s">
        <v>6</v>
      </c>
      <c r="D552" s="127">
        <v>506.3</v>
      </c>
      <c r="E552" s="128">
        <v>0</v>
      </c>
      <c r="F552" s="92">
        <v>0</v>
      </c>
      <c r="G552" s="92">
        <v>0</v>
      </c>
      <c r="H552" s="92">
        <v>0</v>
      </c>
      <c r="I552" s="92">
        <v>0</v>
      </c>
      <c r="J552" s="126">
        <v>0</v>
      </c>
      <c r="K552" s="269">
        <f t="shared" si="41"/>
        <v>506.3</v>
      </c>
    </row>
    <row r="553" spans="1:11" s="5" customFormat="1" ht="22.5" customHeight="1" x14ac:dyDescent="0.25">
      <c r="A553" s="163" t="s">
        <v>143</v>
      </c>
      <c r="B553" s="122"/>
      <c r="C553" s="230" t="s">
        <v>6</v>
      </c>
      <c r="D553" s="127">
        <v>2001.9699999999998</v>
      </c>
      <c r="E553" s="128">
        <v>0</v>
      </c>
      <c r="F553" s="92">
        <v>0</v>
      </c>
      <c r="G553" s="92">
        <v>0</v>
      </c>
      <c r="H553" s="92">
        <v>0</v>
      </c>
      <c r="I553" s="92">
        <v>0</v>
      </c>
      <c r="J553" s="126">
        <v>0</v>
      </c>
      <c r="K553" s="269">
        <f t="shared" si="41"/>
        <v>2001.9699999999998</v>
      </c>
    </row>
    <row r="554" spans="1:11" s="5" customFormat="1" ht="22.5" customHeight="1" x14ac:dyDescent="0.25">
      <c r="A554" s="138" t="s">
        <v>425</v>
      </c>
      <c r="B554" s="122"/>
      <c r="C554" s="230" t="s">
        <v>6</v>
      </c>
      <c r="D554" s="127">
        <v>456.9</v>
      </c>
      <c r="E554" s="128">
        <v>0</v>
      </c>
      <c r="F554" s="92">
        <v>0</v>
      </c>
      <c r="G554" s="92">
        <v>0</v>
      </c>
      <c r="H554" s="92">
        <v>0</v>
      </c>
      <c r="I554" s="92">
        <v>0</v>
      </c>
      <c r="J554" s="126">
        <v>0</v>
      </c>
      <c r="K554" s="269">
        <f t="shared" si="41"/>
        <v>456.9</v>
      </c>
    </row>
    <row r="555" spans="1:11" s="5" customFormat="1" ht="22.5" customHeight="1" x14ac:dyDescent="0.25">
      <c r="A555" s="138" t="s">
        <v>162</v>
      </c>
      <c r="B555" s="122"/>
      <c r="C555" s="230" t="s">
        <v>6</v>
      </c>
      <c r="D555" s="127">
        <v>529.96</v>
      </c>
      <c r="E555" s="128">
        <v>8.8000000000000007</v>
      </c>
      <c r="F555" s="92">
        <v>0</v>
      </c>
      <c r="G555" s="92">
        <v>0</v>
      </c>
      <c r="H555" s="92">
        <v>0</v>
      </c>
      <c r="I555" s="92">
        <v>0</v>
      </c>
      <c r="J555" s="126">
        <v>0</v>
      </c>
      <c r="K555" s="269">
        <f t="shared" si="41"/>
        <v>538.76</v>
      </c>
    </row>
    <row r="556" spans="1:11" s="5" customFormat="1" ht="22.5" customHeight="1" x14ac:dyDescent="0.25">
      <c r="A556" s="138" t="s">
        <v>333</v>
      </c>
      <c r="B556" s="122"/>
      <c r="C556" s="230" t="s">
        <v>6</v>
      </c>
      <c r="D556" s="127">
        <v>1132.3</v>
      </c>
      <c r="E556" s="128">
        <v>0</v>
      </c>
      <c r="F556" s="92">
        <v>0</v>
      </c>
      <c r="G556" s="92">
        <v>0</v>
      </c>
      <c r="H556" s="92">
        <v>0</v>
      </c>
      <c r="I556" s="92">
        <v>0</v>
      </c>
      <c r="J556" s="126">
        <v>0</v>
      </c>
      <c r="K556" s="269">
        <f t="shared" si="41"/>
        <v>1132.3</v>
      </c>
    </row>
    <row r="557" spans="1:11" ht="22.5" customHeight="1" x14ac:dyDescent="0.2">
      <c r="A557" s="138" t="s">
        <v>163</v>
      </c>
      <c r="B557" s="122"/>
      <c r="C557" s="230" t="s">
        <v>6</v>
      </c>
      <c r="D557" s="127">
        <v>12.1</v>
      </c>
      <c r="E557" s="128">
        <v>0</v>
      </c>
      <c r="F557" s="92">
        <v>0</v>
      </c>
      <c r="G557" s="92">
        <v>0</v>
      </c>
      <c r="H557" s="92">
        <v>0</v>
      </c>
      <c r="I557" s="92">
        <v>0</v>
      </c>
      <c r="J557" s="126">
        <v>0</v>
      </c>
      <c r="K557" s="269">
        <f t="shared" si="41"/>
        <v>12.1</v>
      </c>
    </row>
    <row r="558" spans="1:11" ht="22.5" customHeight="1" x14ac:dyDescent="0.2">
      <c r="A558" s="138" t="s">
        <v>177</v>
      </c>
      <c r="B558" s="122"/>
      <c r="C558" s="230" t="s">
        <v>6</v>
      </c>
      <c r="D558" s="127">
        <v>1172.4000000000001</v>
      </c>
      <c r="E558" s="128">
        <v>0</v>
      </c>
      <c r="F558" s="92">
        <v>0</v>
      </c>
      <c r="G558" s="92">
        <v>0</v>
      </c>
      <c r="H558" s="92">
        <v>0</v>
      </c>
      <c r="I558" s="92">
        <v>342.7</v>
      </c>
      <c r="J558" s="126">
        <v>832.59999999999991</v>
      </c>
      <c r="K558" s="269">
        <f t="shared" si="41"/>
        <v>2347.6999999999998</v>
      </c>
    </row>
    <row r="559" spans="1:11" ht="22.5" customHeight="1" x14ac:dyDescent="0.2">
      <c r="A559" s="138" t="s">
        <v>334</v>
      </c>
      <c r="B559" s="122"/>
      <c r="C559" s="230" t="s">
        <v>6</v>
      </c>
      <c r="D559" s="127">
        <v>194.1</v>
      </c>
      <c r="E559" s="128">
        <v>0</v>
      </c>
      <c r="F559" s="92">
        <v>0</v>
      </c>
      <c r="G559" s="92">
        <v>0</v>
      </c>
      <c r="H559" s="92">
        <v>0</v>
      </c>
      <c r="I559" s="92">
        <v>0</v>
      </c>
      <c r="J559" s="126">
        <v>0</v>
      </c>
      <c r="K559" s="269">
        <f t="shared" si="41"/>
        <v>194.1</v>
      </c>
    </row>
    <row r="560" spans="1:11" ht="22.5" customHeight="1" x14ac:dyDescent="0.2">
      <c r="A560" s="138" t="s">
        <v>493</v>
      </c>
      <c r="B560" s="122"/>
      <c r="C560" s="230" t="s">
        <v>6</v>
      </c>
      <c r="D560" s="127">
        <v>289.39999999999998</v>
      </c>
      <c r="E560" s="128">
        <v>0</v>
      </c>
      <c r="F560" s="92">
        <v>0</v>
      </c>
      <c r="G560" s="92">
        <v>0</v>
      </c>
      <c r="H560" s="92">
        <v>0</v>
      </c>
      <c r="I560" s="92">
        <v>0</v>
      </c>
      <c r="J560" s="126">
        <v>0</v>
      </c>
      <c r="K560" s="269">
        <f t="shared" si="41"/>
        <v>289.39999999999998</v>
      </c>
    </row>
    <row r="561" spans="1:11" ht="22.5" customHeight="1" x14ac:dyDescent="0.2">
      <c r="A561" s="138" t="s">
        <v>142</v>
      </c>
      <c r="B561" s="122"/>
      <c r="C561" s="230" t="s">
        <v>6</v>
      </c>
      <c r="D561" s="127">
        <v>1123.3</v>
      </c>
      <c r="E561" s="128">
        <v>0</v>
      </c>
      <c r="F561" s="92">
        <v>0</v>
      </c>
      <c r="G561" s="92">
        <v>0</v>
      </c>
      <c r="H561" s="92">
        <v>0</v>
      </c>
      <c r="I561" s="92">
        <v>0</v>
      </c>
      <c r="J561" s="126">
        <v>0</v>
      </c>
      <c r="K561" s="269">
        <f t="shared" si="41"/>
        <v>1123.3</v>
      </c>
    </row>
    <row r="562" spans="1:11" ht="22.5" customHeight="1" x14ac:dyDescent="0.2">
      <c r="A562" s="138" t="s">
        <v>426</v>
      </c>
      <c r="B562" s="122"/>
      <c r="C562" s="230" t="s">
        <v>6</v>
      </c>
      <c r="D562" s="127">
        <v>1585.6</v>
      </c>
      <c r="E562" s="128">
        <v>0</v>
      </c>
      <c r="F562" s="92">
        <v>0</v>
      </c>
      <c r="G562" s="92">
        <v>0</v>
      </c>
      <c r="H562" s="92">
        <v>0</v>
      </c>
      <c r="I562" s="92">
        <v>0</v>
      </c>
      <c r="J562" s="126">
        <v>0</v>
      </c>
      <c r="K562" s="269">
        <f t="shared" si="41"/>
        <v>1585.6</v>
      </c>
    </row>
    <row r="563" spans="1:11" ht="22.5" customHeight="1" x14ac:dyDescent="0.2">
      <c r="A563" s="138" t="s">
        <v>53</v>
      </c>
      <c r="B563" s="122"/>
      <c r="C563" s="230" t="s">
        <v>6</v>
      </c>
      <c r="D563" s="127">
        <v>190</v>
      </c>
      <c r="E563" s="128">
        <v>0</v>
      </c>
      <c r="F563" s="92">
        <v>0</v>
      </c>
      <c r="G563" s="92">
        <v>0</v>
      </c>
      <c r="H563" s="92">
        <v>0</v>
      </c>
      <c r="I563" s="92">
        <v>0</v>
      </c>
      <c r="J563" s="126">
        <v>0</v>
      </c>
      <c r="K563" s="269">
        <f t="shared" si="41"/>
        <v>190</v>
      </c>
    </row>
    <row r="564" spans="1:11" ht="22.5" customHeight="1" x14ac:dyDescent="0.2">
      <c r="A564" s="138" t="s">
        <v>165</v>
      </c>
      <c r="B564" s="122"/>
      <c r="C564" s="230" t="s">
        <v>6</v>
      </c>
      <c r="D564" s="127">
        <v>585.5</v>
      </c>
      <c r="E564" s="128">
        <v>513.70000000000005</v>
      </c>
      <c r="F564" s="92">
        <v>0</v>
      </c>
      <c r="G564" s="92">
        <v>0</v>
      </c>
      <c r="H564" s="92">
        <v>0</v>
      </c>
      <c r="I564" s="92">
        <v>0</v>
      </c>
      <c r="J564" s="126">
        <v>0</v>
      </c>
      <c r="K564" s="269">
        <f t="shared" si="41"/>
        <v>1099.2</v>
      </c>
    </row>
    <row r="565" spans="1:11" ht="22.5" customHeight="1" x14ac:dyDescent="0.2">
      <c r="A565" s="138" t="s">
        <v>335</v>
      </c>
      <c r="B565" s="122"/>
      <c r="C565" s="230" t="s">
        <v>6</v>
      </c>
      <c r="D565" s="127">
        <v>177.5</v>
      </c>
      <c r="E565" s="128">
        <v>0</v>
      </c>
      <c r="F565" s="92">
        <v>0</v>
      </c>
      <c r="G565" s="92">
        <v>0</v>
      </c>
      <c r="H565" s="92">
        <v>0</v>
      </c>
      <c r="I565" s="92">
        <v>0</v>
      </c>
      <c r="J565" s="126">
        <v>0</v>
      </c>
      <c r="K565" s="269">
        <f t="shared" si="41"/>
        <v>177.5</v>
      </c>
    </row>
    <row r="566" spans="1:11" ht="22.5" customHeight="1" x14ac:dyDescent="0.2">
      <c r="A566" s="138" t="s">
        <v>166</v>
      </c>
      <c r="B566" s="122"/>
      <c r="C566" s="230" t="s">
        <v>6</v>
      </c>
      <c r="D566" s="127">
        <v>6.5</v>
      </c>
      <c r="E566" s="128">
        <v>0</v>
      </c>
      <c r="F566" s="92">
        <v>0</v>
      </c>
      <c r="G566" s="92">
        <v>0</v>
      </c>
      <c r="H566" s="92">
        <v>0</v>
      </c>
      <c r="I566" s="92">
        <v>0</v>
      </c>
      <c r="J566" s="126">
        <v>0</v>
      </c>
      <c r="K566" s="269">
        <f t="shared" si="41"/>
        <v>6.5</v>
      </c>
    </row>
    <row r="567" spans="1:11" ht="22.5" customHeight="1" x14ac:dyDescent="0.2">
      <c r="A567" s="138" t="s">
        <v>494</v>
      </c>
      <c r="B567" s="122"/>
      <c r="C567" s="230" t="s">
        <v>6</v>
      </c>
      <c r="D567" s="127">
        <v>281</v>
      </c>
      <c r="E567" s="128">
        <v>0</v>
      </c>
      <c r="F567" s="92">
        <v>0</v>
      </c>
      <c r="G567" s="92">
        <v>0</v>
      </c>
      <c r="H567" s="92">
        <v>0</v>
      </c>
      <c r="I567" s="92">
        <v>0</v>
      </c>
      <c r="J567" s="126">
        <v>0</v>
      </c>
      <c r="K567" s="269">
        <f t="shared" si="41"/>
        <v>281</v>
      </c>
    </row>
    <row r="568" spans="1:11" ht="22.5" customHeight="1" x14ac:dyDescent="0.2">
      <c r="A568" s="138" t="s">
        <v>95</v>
      </c>
      <c r="B568" s="122"/>
      <c r="C568" s="230" t="s">
        <v>6</v>
      </c>
      <c r="D568" s="127">
        <v>21</v>
      </c>
      <c r="E568" s="128">
        <v>0</v>
      </c>
      <c r="F568" s="92">
        <v>0</v>
      </c>
      <c r="G568" s="92">
        <v>0</v>
      </c>
      <c r="H568" s="92">
        <v>0</v>
      </c>
      <c r="I568" s="92">
        <v>0</v>
      </c>
      <c r="J568" s="126">
        <v>0</v>
      </c>
      <c r="K568" s="269">
        <f t="shared" si="41"/>
        <v>21</v>
      </c>
    </row>
    <row r="569" spans="1:11" ht="22.5" customHeight="1" x14ac:dyDescent="0.2">
      <c r="A569" s="138" t="s">
        <v>184</v>
      </c>
      <c r="B569" s="122"/>
      <c r="C569" s="230" t="s">
        <v>6</v>
      </c>
      <c r="D569" s="127">
        <v>1222.75</v>
      </c>
      <c r="E569" s="128">
        <v>0</v>
      </c>
      <c r="F569" s="92">
        <v>0</v>
      </c>
      <c r="G569" s="92">
        <v>0</v>
      </c>
      <c r="H569" s="92">
        <v>0</v>
      </c>
      <c r="I569" s="92">
        <v>0</v>
      </c>
      <c r="J569" s="126">
        <v>0</v>
      </c>
      <c r="K569" s="269">
        <f t="shared" si="41"/>
        <v>1222.75</v>
      </c>
    </row>
    <row r="570" spans="1:11" ht="22.5" customHeight="1" x14ac:dyDescent="0.2">
      <c r="A570" s="138" t="s">
        <v>187</v>
      </c>
      <c r="B570" s="122"/>
      <c r="C570" s="230" t="s">
        <v>6</v>
      </c>
      <c r="D570" s="127">
        <v>1176</v>
      </c>
      <c r="E570" s="128">
        <v>5347.1500000000005</v>
      </c>
      <c r="F570" s="348">
        <v>252.4</v>
      </c>
      <c r="G570" s="348">
        <v>0</v>
      </c>
      <c r="H570" s="348">
        <v>0</v>
      </c>
      <c r="I570" s="348">
        <v>0</v>
      </c>
      <c r="J570" s="127">
        <v>0</v>
      </c>
      <c r="K570" s="262">
        <f t="shared" si="41"/>
        <v>6775.55</v>
      </c>
    </row>
    <row r="571" spans="1:11" ht="22.5" customHeight="1" x14ac:dyDescent="0.2">
      <c r="A571" s="138" t="s">
        <v>495</v>
      </c>
      <c r="B571" s="122"/>
      <c r="C571" s="230" t="s">
        <v>6</v>
      </c>
      <c r="D571" s="127">
        <v>3870.4</v>
      </c>
      <c r="E571" s="128">
        <v>0</v>
      </c>
      <c r="F571" s="348">
        <v>0</v>
      </c>
      <c r="G571" s="348">
        <v>0</v>
      </c>
      <c r="H571" s="348">
        <v>0</v>
      </c>
      <c r="I571" s="348">
        <v>0</v>
      </c>
      <c r="J571" s="127">
        <v>0</v>
      </c>
      <c r="K571" s="262">
        <f t="shared" si="41"/>
        <v>3870.4</v>
      </c>
    </row>
    <row r="572" spans="1:11" ht="22.5" customHeight="1" x14ac:dyDescent="0.2">
      <c r="A572" s="138" t="s">
        <v>415</v>
      </c>
      <c r="B572" s="122"/>
      <c r="C572" s="230" t="s">
        <v>6</v>
      </c>
      <c r="D572" s="127">
        <v>9365.4500000000007</v>
      </c>
      <c r="E572" s="128">
        <v>3312.6</v>
      </c>
      <c r="F572" s="92">
        <v>0</v>
      </c>
      <c r="G572" s="92">
        <v>0</v>
      </c>
      <c r="H572" s="92">
        <v>0</v>
      </c>
      <c r="I572" s="92">
        <v>5202.6999999999989</v>
      </c>
      <c r="J572" s="126">
        <v>7927.4</v>
      </c>
      <c r="K572" s="269">
        <f t="shared" si="41"/>
        <v>25808.15</v>
      </c>
    </row>
    <row r="573" spans="1:11" ht="22.5" customHeight="1" x14ac:dyDescent="0.2">
      <c r="A573" s="138" t="s">
        <v>427</v>
      </c>
      <c r="B573" s="122"/>
      <c r="C573" s="230" t="s">
        <v>6</v>
      </c>
      <c r="D573" s="127">
        <v>248.38</v>
      </c>
      <c r="E573" s="128">
        <v>0</v>
      </c>
      <c r="F573" s="92">
        <v>0</v>
      </c>
      <c r="G573" s="92">
        <v>0</v>
      </c>
      <c r="H573" s="92">
        <v>0</v>
      </c>
      <c r="I573" s="92">
        <v>0</v>
      </c>
      <c r="J573" s="126">
        <v>0</v>
      </c>
      <c r="K573" s="269">
        <f t="shared" si="41"/>
        <v>248.38</v>
      </c>
    </row>
    <row r="574" spans="1:11" ht="22.5" customHeight="1" x14ac:dyDescent="0.2">
      <c r="A574" s="138" t="s">
        <v>167</v>
      </c>
      <c r="B574" s="122"/>
      <c r="C574" s="230" t="s">
        <v>6</v>
      </c>
      <c r="D574" s="127">
        <v>17.899999999999999</v>
      </c>
      <c r="E574" s="128">
        <v>0</v>
      </c>
      <c r="F574" s="92">
        <v>0</v>
      </c>
      <c r="G574" s="92">
        <v>0</v>
      </c>
      <c r="H574" s="92">
        <v>0</v>
      </c>
      <c r="I574" s="92">
        <v>0</v>
      </c>
      <c r="J574" s="126">
        <v>0</v>
      </c>
      <c r="K574" s="269">
        <f t="shared" si="41"/>
        <v>17.899999999999999</v>
      </c>
    </row>
    <row r="575" spans="1:11" ht="22.5" customHeight="1" x14ac:dyDescent="0.2">
      <c r="A575" s="138" t="s">
        <v>428</v>
      </c>
      <c r="B575" s="122"/>
      <c r="C575" s="230" t="s">
        <v>6</v>
      </c>
      <c r="D575" s="127">
        <v>98.1</v>
      </c>
      <c r="E575" s="128">
        <v>0</v>
      </c>
      <c r="F575" s="92">
        <v>0</v>
      </c>
      <c r="G575" s="92">
        <v>0</v>
      </c>
      <c r="H575" s="92">
        <v>0</v>
      </c>
      <c r="I575" s="92">
        <v>0</v>
      </c>
      <c r="J575" s="126">
        <v>0</v>
      </c>
      <c r="K575" s="269">
        <f t="shared" si="41"/>
        <v>98.1</v>
      </c>
    </row>
    <row r="576" spans="1:11" ht="22.5" customHeight="1" x14ac:dyDescent="0.2">
      <c r="A576" s="138" t="s">
        <v>168</v>
      </c>
      <c r="B576" s="122"/>
      <c r="C576" s="230" t="s">
        <v>6</v>
      </c>
      <c r="D576" s="127">
        <v>66.3</v>
      </c>
      <c r="E576" s="128">
        <v>0</v>
      </c>
      <c r="F576" s="92">
        <v>0</v>
      </c>
      <c r="G576" s="92">
        <v>0</v>
      </c>
      <c r="H576" s="92">
        <v>0</v>
      </c>
      <c r="I576" s="92">
        <v>0</v>
      </c>
      <c r="J576" s="126">
        <v>0</v>
      </c>
      <c r="K576" s="269">
        <f t="shared" si="41"/>
        <v>66.3</v>
      </c>
    </row>
    <row r="577" spans="1:11" ht="22.5" customHeight="1" x14ac:dyDescent="0.2">
      <c r="A577" s="138" t="s">
        <v>144</v>
      </c>
      <c r="B577" s="122"/>
      <c r="C577" s="230" t="s">
        <v>6</v>
      </c>
      <c r="D577" s="127">
        <v>1328.9</v>
      </c>
      <c r="E577" s="128">
        <v>36.700000000000003</v>
      </c>
      <c r="F577" s="92">
        <v>0</v>
      </c>
      <c r="G577" s="92">
        <v>88.4</v>
      </c>
      <c r="H577" s="92">
        <v>56.4</v>
      </c>
      <c r="I577" s="92">
        <v>79.5</v>
      </c>
      <c r="J577" s="126">
        <v>471</v>
      </c>
      <c r="K577" s="269">
        <f t="shared" si="41"/>
        <v>2060.9000000000005</v>
      </c>
    </row>
    <row r="578" spans="1:11" ht="22.5" customHeight="1" x14ac:dyDescent="0.2">
      <c r="A578" s="138" t="s">
        <v>429</v>
      </c>
      <c r="B578" s="122"/>
      <c r="C578" s="230" t="s">
        <v>6</v>
      </c>
      <c r="D578" s="127">
        <v>808</v>
      </c>
      <c r="E578" s="128">
        <v>0</v>
      </c>
      <c r="F578" s="92">
        <v>0</v>
      </c>
      <c r="G578" s="92">
        <v>0</v>
      </c>
      <c r="H578" s="92">
        <v>0</v>
      </c>
      <c r="I578" s="92">
        <v>0</v>
      </c>
      <c r="J578" s="126">
        <v>0</v>
      </c>
      <c r="K578" s="269">
        <f t="shared" si="41"/>
        <v>808</v>
      </c>
    </row>
    <row r="579" spans="1:11" ht="22.5" customHeight="1" x14ac:dyDescent="0.2">
      <c r="A579" s="138" t="s">
        <v>496</v>
      </c>
      <c r="B579" s="122"/>
      <c r="C579" s="230" t="s">
        <v>6</v>
      </c>
      <c r="D579" s="127">
        <v>687.9</v>
      </c>
      <c r="E579" s="128">
        <v>0</v>
      </c>
      <c r="F579" s="92">
        <v>0</v>
      </c>
      <c r="G579" s="92">
        <v>0</v>
      </c>
      <c r="H579" s="92">
        <v>0</v>
      </c>
      <c r="I579" s="92">
        <v>0</v>
      </c>
      <c r="J579" s="126">
        <v>0</v>
      </c>
      <c r="K579" s="269">
        <f t="shared" si="41"/>
        <v>687.9</v>
      </c>
    </row>
    <row r="580" spans="1:11" ht="22.5" customHeight="1" x14ac:dyDescent="0.2">
      <c r="A580" s="138" t="s">
        <v>169</v>
      </c>
      <c r="B580" s="122"/>
      <c r="C580" s="230" t="s">
        <v>6</v>
      </c>
      <c r="D580" s="127">
        <v>73.5</v>
      </c>
      <c r="E580" s="128">
        <v>0</v>
      </c>
      <c r="F580" s="92">
        <v>0</v>
      </c>
      <c r="G580" s="92">
        <v>0</v>
      </c>
      <c r="H580" s="92">
        <v>0</v>
      </c>
      <c r="I580" s="92">
        <v>0</v>
      </c>
      <c r="J580" s="126">
        <v>0</v>
      </c>
      <c r="K580" s="269">
        <f t="shared" si="41"/>
        <v>73.5</v>
      </c>
    </row>
    <row r="581" spans="1:11" ht="22.5" customHeight="1" x14ac:dyDescent="0.2">
      <c r="A581" s="138" t="s">
        <v>171</v>
      </c>
      <c r="B581" s="122"/>
      <c r="C581" s="230" t="s">
        <v>6</v>
      </c>
      <c r="D581" s="127">
        <v>261</v>
      </c>
      <c r="E581" s="128">
        <v>0</v>
      </c>
      <c r="F581" s="92">
        <v>278.60000000000002</v>
      </c>
      <c r="G581" s="92">
        <v>0</v>
      </c>
      <c r="H581" s="92">
        <v>0</v>
      </c>
      <c r="I581" s="92">
        <v>0</v>
      </c>
      <c r="J581" s="126">
        <v>0</v>
      </c>
      <c r="K581" s="269">
        <f t="shared" si="41"/>
        <v>539.6</v>
      </c>
    </row>
    <row r="582" spans="1:11" ht="22.5" customHeight="1" x14ac:dyDescent="0.2">
      <c r="A582" s="138" t="s">
        <v>172</v>
      </c>
      <c r="B582" s="122"/>
      <c r="C582" s="230" t="s">
        <v>6</v>
      </c>
      <c r="D582" s="127">
        <v>141.19999999999999</v>
      </c>
      <c r="E582" s="128">
        <v>0</v>
      </c>
      <c r="F582" s="92">
        <v>0</v>
      </c>
      <c r="G582" s="92">
        <v>0</v>
      </c>
      <c r="H582" s="92">
        <v>0</v>
      </c>
      <c r="I582" s="92">
        <v>0</v>
      </c>
      <c r="J582" s="126">
        <v>0</v>
      </c>
      <c r="K582" s="269">
        <f t="shared" si="41"/>
        <v>141.19999999999999</v>
      </c>
    </row>
    <row r="583" spans="1:11" ht="22.5" customHeight="1" x14ac:dyDescent="0.2">
      <c r="A583" s="138" t="s">
        <v>173</v>
      </c>
      <c r="B583" s="122"/>
      <c r="C583" s="230" t="s">
        <v>6</v>
      </c>
      <c r="D583" s="127">
        <v>46.9</v>
      </c>
      <c r="E583" s="128">
        <v>0</v>
      </c>
      <c r="F583" s="92">
        <v>0</v>
      </c>
      <c r="G583" s="92">
        <v>0</v>
      </c>
      <c r="H583" s="92">
        <v>0</v>
      </c>
      <c r="I583" s="92">
        <v>0</v>
      </c>
      <c r="J583" s="126">
        <v>0</v>
      </c>
      <c r="K583" s="269">
        <f t="shared" si="41"/>
        <v>46.9</v>
      </c>
    </row>
    <row r="584" spans="1:11" ht="22.5" customHeight="1" x14ac:dyDescent="0.2">
      <c r="A584" s="138" t="s">
        <v>336</v>
      </c>
      <c r="B584" s="122"/>
      <c r="C584" s="230" t="s">
        <v>6</v>
      </c>
      <c r="D584" s="127">
        <v>6967</v>
      </c>
      <c r="E584" s="128">
        <v>450.20000000000005</v>
      </c>
      <c r="F584" s="92">
        <v>0</v>
      </c>
      <c r="G584" s="92">
        <v>0</v>
      </c>
      <c r="H584" s="92">
        <v>0</v>
      </c>
      <c r="I584" s="92">
        <v>658.5</v>
      </c>
      <c r="J584" s="126">
        <v>0</v>
      </c>
      <c r="K584" s="269">
        <f t="shared" si="41"/>
        <v>8075.7</v>
      </c>
    </row>
    <row r="585" spans="1:11" ht="22.5" customHeight="1" x14ac:dyDescent="0.2">
      <c r="A585" s="143" t="s">
        <v>532</v>
      </c>
      <c r="B585" s="122"/>
      <c r="C585" s="230" t="s">
        <v>6</v>
      </c>
      <c r="D585" s="127">
        <v>13135.7</v>
      </c>
      <c r="E585" s="128">
        <v>236.3</v>
      </c>
      <c r="F585" s="92">
        <v>2877.45</v>
      </c>
      <c r="G585" s="92">
        <v>3981.3000000000006</v>
      </c>
      <c r="H585" s="92">
        <v>902.2</v>
      </c>
      <c r="I585" s="92">
        <v>10.4</v>
      </c>
      <c r="J585" s="126">
        <v>950.9</v>
      </c>
      <c r="K585" s="269">
        <f t="shared" si="41"/>
        <v>22094.250000000004</v>
      </c>
    </row>
    <row r="586" spans="1:11" ht="22.5" customHeight="1" x14ac:dyDescent="0.2">
      <c r="A586" s="138" t="s">
        <v>337</v>
      </c>
      <c r="B586" s="122"/>
      <c r="C586" s="230" t="s">
        <v>6</v>
      </c>
      <c r="D586" s="127">
        <v>11.5</v>
      </c>
      <c r="E586" s="128">
        <v>0</v>
      </c>
      <c r="F586" s="92">
        <v>0</v>
      </c>
      <c r="G586" s="92">
        <v>0</v>
      </c>
      <c r="H586" s="92">
        <v>0</v>
      </c>
      <c r="I586" s="92">
        <v>0</v>
      </c>
      <c r="J586" s="126">
        <v>0</v>
      </c>
      <c r="K586" s="269">
        <f t="shared" si="41"/>
        <v>11.5</v>
      </c>
    </row>
    <row r="587" spans="1:11" ht="22.5" customHeight="1" x14ac:dyDescent="0.2">
      <c r="A587" s="144" t="s">
        <v>497</v>
      </c>
      <c r="B587" s="131"/>
      <c r="C587" s="230" t="s">
        <v>6</v>
      </c>
      <c r="D587" s="127">
        <v>3793.4999999999995</v>
      </c>
      <c r="E587" s="128">
        <v>0</v>
      </c>
      <c r="F587" s="92">
        <v>0</v>
      </c>
      <c r="G587" s="92">
        <v>0</v>
      </c>
      <c r="H587" s="92">
        <v>0</v>
      </c>
      <c r="I587" s="92">
        <v>0</v>
      </c>
      <c r="J587" s="126">
        <v>0</v>
      </c>
      <c r="K587" s="269">
        <f t="shared" si="41"/>
        <v>3793.4999999999995</v>
      </c>
    </row>
    <row r="588" spans="1:11" ht="22.5" customHeight="1" thickBot="1" x14ac:dyDescent="0.25">
      <c r="A588" s="140" t="s">
        <v>430</v>
      </c>
      <c r="B588" s="123"/>
      <c r="C588" s="230" t="s">
        <v>6</v>
      </c>
      <c r="D588" s="127">
        <v>660</v>
      </c>
      <c r="E588" s="195">
        <v>0</v>
      </c>
      <c r="F588" s="92">
        <v>0</v>
      </c>
      <c r="G588" s="92">
        <v>0</v>
      </c>
      <c r="H588" s="92">
        <v>0</v>
      </c>
      <c r="I588" s="92">
        <v>0</v>
      </c>
      <c r="J588" s="126">
        <v>0</v>
      </c>
      <c r="K588" s="269">
        <f t="shared" si="41"/>
        <v>660</v>
      </c>
    </row>
    <row r="589" spans="1:11" ht="39" customHeight="1" thickTop="1" thickBot="1" x14ac:dyDescent="0.25">
      <c r="A589" s="513" t="s">
        <v>461</v>
      </c>
      <c r="B589" s="514"/>
      <c r="C589" s="94" t="s">
        <v>6</v>
      </c>
      <c r="D589" s="157">
        <f>SUM(D468:D588)</f>
        <v>165955.07000000004</v>
      </c>
      <c r="E589" s="71">
        <f>SUM(E468:E588)</f>
        <v>24927.620000000003</v>
      </c>
      <c r="F589" s="71">
        <f>SUM(F468:F588)</f>
        <v>12096.869999999999</v>
      </c>
      <c r="G589" s="71">
        <f>SUM(G468:G588)</f>
        <v>15974.300000000001</v>
      </c>
      <c r="H589" s="71">
        <f t="shared" ref="H589" si="42">SUM(H468:H588)</f>
        <v>9539.4</v>
      </c>
      <c r="I589" s="71">
        <f>SUM(I468:I588)</f>
        <v>10366.599999999999</v>
      </c>
      <c r="J589" s="71">
        <f>SUM(J468:J588)</f>
        <v>22534.350000000002</v>
      </c>
      <c r="K589" s="72">
        <f>SUM(K468:K588)</f>
        <v>261394.21000000002</v>
      </c>
    </row>
    <row r="590" spans="1:11" ht="32.25" customHeight="1" thickBot="1" x14ac:dyDescent="0.25">
      <c r="A590" s="468" t="s">
        <v>122</v>
      </c>
      <c r="B590" s="469"/>
      <c r="C590" s="87" t="s">
        <v>6</v>
      </c>
      <c r="D590" s="158">
        <f>SUM(D589,D464)</f>
        <v>516158.92000000004</v>
      </c>
      <c r="E590" s="158">
        <f t="shared" ref="E590" si="43">SUM(E589,E464)</f>
        <v>122401.72000000003</v>
      </c>
      <c r="F590" s="20">
        <f>SUM(F589,F464)</f>
        <v>103076.03000000001</v>
      </c>
      <c r="G590" s="20">
        <f>SUM(G589,G464)</f>
        <v>104803.43000000002</v>
      </c>
      <c r="H590" s="20">
        <f t="shared" ref="H590:J590" si="44">SUM(H589,H464)</f>
        <v>101428.04</v>
      </c>
      <c r="I590" s="20">
        <f>SUM(I589,I464)</f>
        <v>92220.579999999987</v>
      </c>
      <c r="J590" s="20">
        <f t="shared" si="44"/>
        <v>109624.52000000002</v>
      </c>
      <c r="K590" s="21">
        <f>SUM(K589,K464)</f>
        <v>1149713.24</v>
      </c>
    </row>
    <row r="591" spans="1:11" ht="21.75" customHeight="1" thickTop="1" thickBot="1" x14ac:dyDescent="0.25">
      <c r="A591" s="475" t="s">
        <v>345</v>
      </c>
      <c r="B591" s="476"/>
      <c r="C591" s="476"/>
      <c r="D591" s="476"/>
      <c r="E591" s="476"/>
      <c r="F591" s="476"/>
      <c r="G591" s="476"/>
      <c r="H591" s="476"/>
      <c r="I591" s="476"/>
      <c r="J591" s="476"/>
      <c r="K591" s="477"/>
    </row>
    <row r="592" spans="1:11" ht="24.75" customHeight="1" thickTop="1" thickBot="1" x14ac:dyDescent="0.25">
      <c r="A592" s="480" t="s">
        <v>280</v>
      </c>
      <c r="B592" s="481"/>
      <c r="C592" s="481"/>
      <c r="D592" s="481"/>
      <c r="E592" s="481"/>
      <c r="F592" s="481"/>
      <c r="G592" s="481"/>
      <c r="H592" s="481"/>
      <c r="I592" s="481"/>
      <c r="J592" s="481"/>
      <c r="K592" s="482"/>
    </row>
    <row r="593" spans="1:11" ht="25.5" customHeight="1" thickTop="1" thickBot="1" x14ac:dyDescent="0.25">
      <c r="A593" s="470" t="s">
        <v>281</v>
      </c>
      <c r="B593" s="471"/>
      <c r="C593" s="471"/>
      <c r="D593" s="471"/>
      <c r="E593" s="471"/>
      <c r="F593" s="471"/>
      <c r="G593" s="471"/>
      <c r="H593" s="471"/>
      <c r="I593" s="471"/>
      <c r="J593" s="471"/>
      <c r="K593" s="472"/>
    </row>
    <row r="594" spans="1:11" ht="179.25" customHeight="1" thickTop="1" x14ac:dyDescent="0.2">
      <c r="A594" s="507" t="s">
        <v>672</v>
      </c>
      <c r="B594" s="508"/>
      <c r="C594" s="508"/>
      <c r="D594" s="508"/>
      <c r="E594" s="508"/>
      <c r="F594" s="508"/>
      <c r="G594" s="508"/>
      <c r="H594" s="508"/>
      <c r="I594" s="508"/>
      <c r="J594" s="508"/>
      <c r="K594" s="509"/>
    </row>
    <row r="595" spans="1:11" ht="66" customHeight="1" x14ac:dyDescent="0.2">
      <c r="A595" s="459" t="s">
        <v>663</v>
      </c>
      <c r="B595" s="460"/>
      <c r="C595" s="460"/>
      <c r="D595" s="460"/>
      <c r="E595" s="460"/>
      <c r="F595" s="460"/>
      <c r="G595" s="460"/>
      <c r="H595" s="460"/>
      <c r="I595" s="460"/>
      <c r="J595" s="460"/>
      <c r="K595" s="461"/>
    </row>
    <row r="596" spans="1:11" ht="89.25" customHeight="1" thickBot="1" x14ac:dyDescent="0.25">
      <c r="A596" s="459" t="s">
        <v>664</v>
      </c>
      <c r="B596" s="460"/>
      <c r="C596" s="460"/>
      <c r="D596" s="460"/>
      <c r="E596" s="460"/>
      <c r="F596" s="460"/>
      <c r="G596" s="460"/>
      <c r="H596" s="460"/>
      <c r="I596" s="460"/>
      <c r="J596" s="460"/>
      <c r="K596" s="461"/>
    </row>
    <row r="597" spans="1:11" ht="26.25" customHeight="1" thickTop="1" thickBot="1" x14ac:dyDescent="0.25">
      <c r="A597" s="470" t="s">
        <v>282</v>
      </c>
      <c r="B597" s="471"/>
      <c r="C597" s="471"/>
      <c r="D597" s="471"/>
      <c r="E597" s="471"/>
      <c r="F597" s="471"/>
      <c r="G597" s="471"/>
      <c r="H597" s="471"/>
      <c r="I597" s="471"/>
      <c r="J597" s="471"/>
      <c r="K597" s="472"/>
    </row>
    <row r="598" spans="1:11" ht="87.75" customHeight="1" thickTop="1" x14ac:dyDescent="0.2">
      <c r="A598" s="530" t="s">
        <v>665</v>
      </c>
      <c r="B598" s="531"/>
      <c r="C598" s="531"/>
      <c r="D598" s="531"/>
      <c r="E598" s="531"/>
      <c r="F598" s="531"/>
      <c r="G598" s="531"/>
      <c r="H598" s="531"/>
      <c r="I598" s="531"/>
      <c r="J598" s="531"/>
      <c r="K598" s="532"/>
    </row>
    <row r="599" spans="1:11" ht="90.75" customHeight="1" x14ac:dyDescent="0.2">
      <c r="A599" s="486" t="s">
        <v>666</v>
      </c>
      <c r="B599" s="487"/>
      <c r="C599" s="487"/>
      <c r="D599" s="487"/>
      <c r="E599" s="487"/>
      <c r="F599" s="487"/>
      <c r="G599" s="487"/>
      <c r="H599" s="487"/>
      <c r="I599" s="487"/>
      <c r="J599" s="487"/>
      <c r="K599" s="488"/>
    </row>
    <row r="600" spans="1:11" ht="109.5" customHeight="1" thickBot="1" x14ac:dyDescent="0.25">
      <c r="A600" s="459" t="s">
        <v>670</v>
      </c>
      <c r="B600" s="460"/>
      <c r="C600" s="460"/>
      <c r="D600" s="460"/>
      <c r="E600" s="460"/>
      <c r="F600" s="460"/>
      <c r="G600" s="460"/>
      <c r="H600" s="460"/>
      <c r="I600" s="460"/>
      <c r="J600" s="460"/>
      <c r="K600" s="461"/>
    </row>
    <row r="601" spans="1:11" ht="15.75" thickTop="1" thickBot="1" x14ac:dyDescent="0.25">
      <c r="A601" s="112"/>
      <c r="B601" s="113"/>
      <c r="C601" s="113"/>
      <c r="D601" s="113"/>
      <c r="E601" s="113"/>
      <c r="F601" s="113"/>
      <c r="G601" s="113"/>
      <c r="H601" s="113"/>
      <c r="I601" s="113"/>
      <c r="J601" s="113"/>
      <c r="K601" s="145"/>
    </row>
    <row r="602" spans="1:11" ht="18.75" customHeight="1" thickTop="1" thickBot="1" x14ac:dyDescent="0.25">
      <c r="A602" s="526" t="s">
        <v>121</v>
      </c>
      <c r="B602" s="527"/>
      <c r="C602" s="527"/>
      <c r="D602" s="527"/>
      <c r="E602" s="527"/>
      <c r="F602" s="527"/>
      <c r="G602" s="527"/>
      <c r="H602" s="527"/>
      <c r="I602" s="527"/>
      <c r="J602" s="527"/>
      <c r="K602" s="528"/>
    </row>
    <row r="603" spans="1:11" ht="27.75" customHeight="1" thickTop="1" thickBot="1" x14ac:dyDescent="0.25">
      <c r="A603" s="593" t="s">
        <v>645</v>
      </c>
      <c r="B603" s="594"/>
      <c r="C603" s="594"/>
      <c r="D603" s="594"/>
      <c r="E603" s="594"/>
      <c r="F603" s="594"/>
      <c r="G603" s="594"/>
      <c r="H603" s="594"/>
      <c r="I603" s="594"/>
      <c r="J603" s="594"/>
      <c r="K603" s="595"/>
    </row>
    <row r="604" spans="1:11" s="119" customFormat="1" ht="16.5" thickTop="1" x14ac:dyDescent="0.25">
      <c r="A604" s="135"/>
      <c r="B604" s="118"/>
      <c r="C604" s="118"/>
      <c r="D604" s="118"/>
      <c r="E604" s="118"/>
      <c r="F604" s="118"/>
      <c r="G604" s="118"/>
      <c r="H604" s="118"/>
      <c r="I604" s="118"/>
      <c r="J604" s="118"/>
      <c r="K604" s="146"/>
    </row>
    <row r="605" spans="1:11" s="119" customFormat="1" ht="63" customHeight="1" x14ac:dyDescent="0.25">
      <c r="A605" s="135"/>
      <c r="B605" s="118"/>
      <c r="C605" s="118"/>
      <c r="D605" s="118"/>
      <c r="E605" s="118"/>
      <c r="F605" s="118"/>
      <c r="G605" s="118"/>
      <c r="H605" s="118"/>
      <c r="I605" s="118"/>
      <c r="J605" s="118"/>
      <c r="K605" s="146"/>
    </row>
    <row r="606" spans="1:11" ht="20.25" x14ac:dyDescent="0.3">
      <c r="A606" s="494" t="s">
        <v>28</v>
      </c>
      <c r="B606" s="495"/>
      <c r="C606" s="495"/>
      <c r="D606" s="495"/>
      <c r="E606" s="495"/>
      <c r="F606" s="495"/>
      <c r="G606" s="495"/>
      <c r="H606" s="495"/>
      <c r="I606" s="495"/>
      <c r="J606" s="495"/>
      <c r="K606" s="496"/>
    </row>
    <row r="607" spans="1:11" ht="20.25" x14ac:dyDescent="0.3">
      <c r="A607" s="515" t="s">
        <v>29</v>
      </c>
      <c r="B607" s="516"/>
      <c r="C607" s="516"/>
      <c r="D607" s="516"/>
      <c r="E607" s="516"/>
      <c r="F607" s="516"/>
      <c r="G607" s="516"/>
      <c r="H607" s="516"/>
      <c r="I607" s="516"/>
      <c r="J607" s="516"/>
      <c r="K607" s="517"/>
    </row>
    <row r="608" spans="1:11" ht="15" thickBot="1" x14ac:dyDescent="0.25">
      <c r="A608" s="108"/>
      <c r="B608" s="109"/>
      <c r="C608" s="110"/>
      <c r="D608" s="110"/>
      <c r="E608" s="110"/>
      <c r="F608" s="110"/>
      <c r="G608" s="110"/>
      <c r="H608" s="110"/>
      <c r="I608" s="110"/>
      <c r="J608" s="110"/>
      <c r="K608" s="147"/>
    </row>
  </sheetData>
  <sortState xmlns:xlrd2="http://schemas.microsoft.com/office/spreadsheetml/2017/richdata2" ref="A227:K305">
    <sortCondition ref="B227:B305"/>
  </sortState>
  <mergeCells count="94">
    <mergeCell ref="A603:K603"/>
    <mergeCell ref="A24:C24"/>
    <mergeCell ref="B93:C93"/>
    <mergeCell ref="A19:B19"/>
    <mergeCell ref="A20:B20"/>
    <mergeCell ref="A34:C34"/>
    <mergeCell ref="A37:K37"/>
    <mergeCell ref="A27:K27"/>
    <mergeCell ref="A21:B21"/>
    <mergeCell ref="A23:K23"/>
    <mergeCell ref="A22:K22"/>
    <mergeCell ref="A92:K92"/>
    <mergeCell ref="A35:B35"/>
    <mergeCell ref="A36:B36"/>
    <mergeCell ref="A90:B90"/>
    <mergeCell ref="A91:B91"/>
    <mergeCell ref="B39:C39"/>
    <mergeCell ref="A8:K8"/>
    <mergeCell ref="A9:K9"/>
    <mergeCell ref="A10:C10"/>
    <mergeCell ref="A11:B13"/>
    <mergeCell ref="A18:C18"/>
    <mergeCell ref="A14:B16"/>
    <mergeCell ref="A17:B17"/>
    <mergeCell ref="A28:C28"/>
    <mergeCell ref="A25:B25"/>
    <mergeCell ref="A26:B26"/>
    <mergeCell ref="A1:K1"/>
    <mergeCell ref="A2:K2"/>
    <mergeCell ref="A3:K3"/>
    <mergeCell ref="A6:K6"/>
    <mergeCell ref="A7:K7"/>
    <mergeCell ref="A4:K4"/>
    <mergeCell ref="A5:K5"/>
    <mergeCell ref="A123:B123"/>
    <mergeCell ref="A124:B124"/>
    <mergeCell ref="A125:K125"/>
    <mergeCell ref="A372:C372"/>
    <mergeCell ref="A363:B363"/>
    <mergeCell ref="A195:B195"/>
    <mergeCell ref="A364:B365"/>
    <mergeCell ref="A369:K369"/>
    <mergeCell ref="A306:B306"/>
    <mergeCell ref="A353:A361"/>
    <mergeCell ref="A315:A327"/>
    <mergeCell ref="A328:A335"/>
    <mergeCell ref="A607:K607"/>
    <mergeCell ref="A197:K197"/>
    <mergeCell ref="A224:B224"/>
    <mergeCell ref="A225:B225"/>
    <mergeCell ref="A212:B212"/>
    <mergeCell ref="A213:B213"/>
    <mergeCell ref="A349:A352"/>
    <mergeCell ref="B309:C309"/>
    <mergeCell ref="A308:K308"/>
    <mergeCell ref="B226:C226"/>
    <mergeCell ref="B198:C198"/>
    <mergeCell ref="B214:C214"/>
    <mergeCell ref="A467:C467"/>
    <mergeCell ref="A602:K602"/>
    <mergeCell ref="A310:A312"/>
    <mergeCell ref="A598:K598"/>
    <mergeCell ref="A606:K606"/>
    <mergeCell ref="A196:K196"/>
    <mergeCell ref="A597:K597"/>
    <mergeCell ref="B126:C126"/>
    <mergeCell ref="A592:K592"/>
    <mergeCell ref="A371:K371"/>
    <mergeCell ref="A362:B362"/>
    <mergeCell ref="A366:B366"/>
    <mergeCell ref="A367:B367"/>
    <mergeCell ref="A466:K466"/>
    <mergeCell ref="A370:K370"/>
    <mergeCell ref="A368:B368"/>
    <mergeCell ref="A594:K594"/>
    <mergeCell ref="A596:K596"/>
    <mergeCell ref="A465:K465"/>
    <mergeCell ref="A589:B589"/>
    <mergeCell ref="A600:K600"/>
    <mergeCell ref="A29:B29"/>
    <mergeCell ref="A30:B30"/>
    <mergeCell ref="A31:B31"/>
    <mergeCell ref="A590:B590"/>
    <mergeCell ref="A593:K593"/>
    <mergeCell ref="A464:B464"/>
    <mergeCell ref="A591:K591"/>
    <mergeCell ref="A307:B307"/>
    <mergeCell ref="A38:K38"/>
    <mergeCell ref="A33:K33"/>
    <mergeCell ref="A595:K595"/>
    <mergeCell ref="A599:K599"/>
    <mergeCell ref="A32:K32"/>
    <mergeCell ref="A194:B194"/>
    <mergeCell ref="A313:A314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53" fitToHeight="13" orientation="portrait" r:id="rId1"/>
  <headerFooter>
    <oddFooter>&amp;R&amp;P /&amp;N</oddFooter>
  </headerFooter>
  <rowBreaks count="1" manualBreakCount="1">
    <brk id="124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Capa</vt:lpstr>
      <vt:lpstr>Relatório Sintético</vt:lpstr>
      <vt:lpstr>Relatório Analítico 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Joelice Rosa de Oliverira Coelho</cp:lastModifiedBy>
  <cp:lastPrinted>2020-10-13T12:32:50Z</cp:lastPrinted>
  <dcterms:created xsi:type="dcterms:W3CDTF">2019-08-19T14:05:31Z</dcterms:created>
  <dcterms:modified xsi:type="dcterms:W3CDTF">2020-10-13T19:20:38Z</dcterms:modified>
</cp:coreProperties>
</file>