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10.237.1.1\gepg\BANCO DE ALIMENTOS\Relatório Gerencial\2020\9-Setembro\"/>
    </mc:Choice>
  </mc:AlternateContent>
  <xr:revisionPtr revIDLastSave="0" documentId="13_ncr:1_{C73FE92B-AF1E-4D22-BEA1-41FE4F6A4912}" xr6:coauthVersionLast="45" xr6:coauthVersionMax="45" xr10:uidLastSave="{00000000-0000-0000-0000-000000000000}"/>
  <bookViews>
    <workbookView xWindow="-120" yWindow="-120" windowWidth="24240" windowHeight="13140" activeTab="1" xr2:uid="{817751F3-E3AA-484C-99B2-AB0897DCEE72}"/>
  </bookViews>
  <sheets>
    <sheet name="Capa" sheetId="10" r:id="rId1"/>
    <sheet name="Relatório Sintético" sheetId="6" r:id="rId2"/>
    <sheet name="Relatório Analítico " sheetId="3" r:id="rId3"/>
    <sheet name="Anexo Fotos" sheetId="12" r:id="rId4"/>
  </sheets>
  <definedNames>
    <definedName name="__shared_1_0_0">#REF!-#REF!</definedName>
    <definedName name="__shared_2_0_0">#REF!-#REF!</definedName>
    <definedName name="_xlnm._FilterDatabase" localSheetId="2" hidden="1">'Relatório Analítico '!$A$30:$J$30</definedName>
    <definedName name="_xlnm.Print_Area" localSheetId="3">'Anexo Fotos'!$A$1:$S$52</definedName>
    <definedName name="_xlnm.Print_Area" localSheetId="2">'Relatório Analítico '!$A$1:$J$520</definedName>
    <definedName name="_xlnm.Print_Area" localSheetId="1">'Relatório Sintético'!$A$1:$L$34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01" i="3" l="1"/>
  <c r="F368" i="3"/>
  <c r="D502" i="3"/>
  <c r="J502" i="3"/>
  <c r="J501" i="3"/>
  <c r="J373" i="3"/>
  <c r="J270" i="3"/>
  <c r="J368" i="3"/>
  <c r="J275" i="3"/>
  <c r="J265" i="3"/>
  <c r="J264" i="3"/>
  <c r="J263" i="3"/>
  <c r="J172" i="3"/>
  <c r="J169" i="3"/>
  <c r="J168" i="3"/>
  <c r="J31" i="3"/>
  <c r="J21" i="3"/>
  <c r="J16" i="3" l="1"/>
  <c r="J17" i="3"/>
  <c r="F270" i="3" l="1"/>
  <c r="J262" i="3"/>
  <c r="J261" i="3"/>
  <c r="J260" i="3"/>
  <c r="J259" i="3"/>
  <c r="J258" i="3"/>
  <c r="J257" i="3"/>
  <c r="J256" i="3"/>
  <c r="J255" i="3"/>
  <c r="J254" i="3"/>
  <c r="J253" i="3"/>
  <c r="J252" i="3"/>
  <c r="J251" i="3"/>
  <c r="J250" i="3"/>
  <c r="J249" i="3"/>
  <c r="J248" i="3"/>
  <c r="J247" i="3"/>
  <c r="J245" i="3"/>
  <c r="J244" i="3"/>
  <c r="J243" i="3"/>
  <c r="J242" i="3"/>
  <c r="J241" i="3"/>
  <c r="J240" i="3"/>
  <c r="J239" i="3"/>
  <c r="J238" i="3"/>
  <c r="J237" i="3"/>
  <c r="J236" i="3"/>
  <c r="J235" i="3"/>
  <c r="J234" i="3"/>
  <c r="J233" i="3"/>
  <c r="J232" i="3"/>
  <c r="J231" i="3"/>
  <c r="J230" i="3"/>
  <c r="J229" i="3"/>
  <c r="J228" i="3"/>
  <c r="J227" i="3"/>
  <c r="J226" i="3"/>
  <c r="J225" i="3"/>
  <c r="J224" i="3"/>
  <c r="J223"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69" i="3"/>
  <c r="J68" i="3"/>
  <c r="J67" i="3"/>
  <c r="J65" i="3"/>
  <c r="J64" i="3"/>
  <c r="J63" i="3"/>
  <c r="J62" i="3"/>
  <c r="J61" i="3"/>
  <c r="J60" i="3"/>
  <c r="J59" i="3"/>
  <c r="J58" i="3"/>
  <c r="J57" i="3"/>
  <c r="J55" i="3"/>
  <c r="J56" i="3"/>
  <c r="J54" i="3"/>
  <c r="J53" i="3"/>
  <c r="J52" i="3"/>
  <c r="J51" i="3"/>
  <c r="J50" i="3"/>
  <c r="J48" i="3"/>
  <c r="J47" i="3"/>
  <c r="J46" i="3"/>
  <c r="J45" i="3"/>
  <c r="J44" i="3"/>
  <c r="J43" i="3"/>
  <c r="J42" i="3"/>
  <c r="J41" i="3"/>
  <c r="J40" i="3"/>
  <c r="J39" i="3"/>
  <c r="J38" i="3"/>
  <c r="J36" i="3"/>
  <c r="J35" i="3"/>
  <c r="J34" i="3"/>
  <c r="J33" i="3"/>
  <c r="J32" i="3"/>
  <c r="F12" i="3" l="1"/>
  <c r="F11" i="3"/>
  <c r="F169" i="3"/>
  <c r="F268" i="3"/>
  <c r="F265" i="3"/>
  <c r="F264" i="3"/>
  <c r="J343" i="3" l="1"/>
  <c r="D368" i="3" l="1"/>
  <c r="J26" i="3"/>
  <c r="J269" i="3" l="1"/>
  <c r="J267" i="3"/>
  <c r="J367" i="3"/>
  <c r="D501" i="3"/>
  <c r="E368" i="3"/>
  <c r="E168" i="3"/>
  <c r="D168" i="3"/>
  <c r="J27" i="3"/>
  <c r="D264" i="3" l="1"/>
  <c r="D270" i="3" s="1"/>
  <c r="D265" i="3" l="1"/>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4" i="3"/>
  <c r="J345" i="3"/>
  <c r="J346" i="3"/>
  <c r="J347" i="3"/>
  <c r="J348" i="3"/>
  <c r="J349" i="3"/>
  <c r="J350" i="3"/>
  <c r="J351" i="3"/>
  <c r="J352" i="3"/>
  <c r="J353" i="3"/>
  <c r="J354" i="3"/>
  <c r="J355" i="3"/>
  <c r="J356" i="3"/>
  <c r="J357" i="3"/>
  <c r="J358" i="3"/>
  <c r="J359" i="3"/>
  <c r="J360" i="3"/>
  <c r="J361" i="3"/>
  <c r="J362" i="3"/>
  <c r="J363" i="3"/>
  <c r="J364" i="3"/>
  <c r="J365" i="3"/>
  <c r="J366" i="3"/>
  <c r="D20" i="3"/>
  <c r="E501" i="3"/>
  <c r="E502" i="3" s="1"/>
  <c r="G501" i="3"/>
  <c r="G368" i="3"/>
  <c r="H501" i="3"/>
  <c r="H368" i="3"/>
  <c r="I501" i="3"/>
  <c r="I368" i="3"/>
  <c r="E265" i="3"/>
  <c r="D169" i="3"/>
  <c r="G265" i="3"/>
  <c r="H265" i="3"/>
  <c r="I265" i="3"/>
  <c r="E264" i="3"/>
  <c r="G264" i="3"/>
  <c r="H264" i="3"/>
  <c r="I264" i="3"/>
  <c r="E12" i="3"/>
  <c r="E169" i="3"/>
  <c r="E268" i="3"/>
  <c r="J268" i="3" s="1"/>
  <c r="F168" i="3"/>
  <c r="G168" i="3"/>
  <c r="H168" i="3"/>
  <c r="I168" i="3"/>
  <c r="G169" i="3"/>
  <c r="H169" i="3"/>
  <c r="H11" i="3" s="1"/>
  <c r="I169" i="3"/>
  <c r="J222" i="3"/>
  <c r="J246" i="3"/>
  <c r="J49" i="3"/>
  <c r="J66" i="3"/>
  <c r="J70" i="3"/>
  <c r="J37" i="3"/>
  <c r="G11" i="3" l="1"/>
  <c r="I502" i="3"/>
  <c r="I20" i="3" s="1"/>
  <c r="H502" i="3"/>
  <c r="H20" i="3" s="1"/>
  <c r="F502" i="3"/>
  <c r="F20" i="3" s="1"/>
  <c r="E20" i="3"/>
  <c r="E11" i="3"/>
  <c r="G502" i="3"/>
  <c r="G20" i="3" s="1"/>
  <c r="I270" i="3"/>
  <c r="I11" i="3"/>
  <c r="H270" i="3"/>
  <c r="G270" i="3"/>
  <c r="D21" i="3"/>
  <c r="D11" i="3"/>
  <c r="E270" i="3"/>
  <c r="E21" i="3" s="1"/>
  <c r="F22" i="3" l="1"/>
  <c r="J22" i="3" s="1"/>
  <c r="J16" i="6"/>
  <c r="J20" i="3"/>
  <c r="G21" i="3"/>
  <c r="G16" i="3"/>
  <c r="H21" i="3"/>
  <c r="H16" i="3"/>
  <c r="I21" i="3"/>
  <c r="I16" i="3"/>
  <c r="F21" i="3"/>
  <c r="J14" i="6" l="1"/>
</calcChain>
</file>

<file path=xl/sharedStrings.xml><?xml version="1.0" encoding="utf-8"?>
<sst xmlns="http://schemas.openxmlformats.org/spreadsheetml/2006/main" count="1250" uniqueCount="676">
  <si>
    <t>ORGANIZAÇÃO DAS VOLUNTÁRIAS DE GOIÁS</t>
  </si>
  <si>
    <t>RELATÓRIO GERENCIAL MENSAL DE EXECUÇÃO</t>
  </si>
  <si>
    <t>BANCO DE ALIMENTOS</t>
  </si>
  <si>
    <t>PROTEÇÃO SOCIAL A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</si>
  <si>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</si>
  <si>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</si>
  <si>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</si>
  <si>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</si>
  <si>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</si>
  <si>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</si>
  <si>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</si>
  <si>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</si>
  <si>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</si>
  <si>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</si>
  <si>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</si>
  <si>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</si>
  <si>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</si>
  <si>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</si>
  <si>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</si>
  <si>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</si>
  <si>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</si>
  <si>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 xml:space="preserve">Prazo para tratar a causa: </t>
    </r>
    <r>
      <rPr>
        <sz val="12"/>
        <rFont val="Calibri"/>
        <family val="2"/>
        <scheme val="minor"/>
      </rPr>
      <t>Não há prazo, pois enquanto durar a pandemia as capacitações precisam ser on-line.</t>
    </r>
  </si>
  <si>
    <t>Ações desenvolvidas</t>
  </si>
  <si>
    <t>Isadora de Fátima Lopes</t>
  </si>
  <si>
    <t>Gerente de Nutrição Social e Sustentável</t>
  </si>
  <si>
    <t>Gerente Estratégica de Planejamento e Governança</t>
  </si>
  <si>
    <t>Wellington Matos de Lima</t>
  </si>
  <si>
    <t>Jeane de Cássia Dias Abdala Maia</t>
  </si>
  <si>
    <t>Diretor Administrativo e Financeiro</t>
  </si>
  <si>
    <t>Diretora de Ações Sociais</t>
  </si>
  <si>
    <t>Adryanna Leonor Melo de Oliveira Caiado</t>
  </si>
  <si>
    <t>Diretora Geral</t>
  </si>
  <si>
    <t>PROTEÇÃO SOCIAL BÁSICA</t>
  </si>
  <si>
    <t xml:space="preserve">OPERACIONALIZAÇÃO DAS AÇÕES DE PROTEÇÃO SOCIAL                      </t>
  </si>
  <si>
    <t>AGO</t>
  </si>
  <si>
    <t>SET</t>
  </si>
  <si>
    <t>OUT</t>
  </si>
  <si>
    <t>NOV</t>
  </si>
  <si>
    <t>DEZ</t>
  </si>
  <si>
    <t>TOTAL SEM REPETIÇÃO</t>
  </si>
  <si>
    <t>RZ</t>
  </si>
  <si>
    <t>TOTAL</t>
  </si>
  <si>
    <t>Quantidade de alimentos descartados (distribuídos a instituições para alimentação animal)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</si>
  <si>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</si>
  <si>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</si>
  <si>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</si>
  <si>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</si>
  <si>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</si>
  <si>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</si>
  <si>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</si>
  <si>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</si>
  <si>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</si>
  <si>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</si>
  <si>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</si>
  <si>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</si>
  <si>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</si>
  <si>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</si>
  <si>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</si>
  <si>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</si>
  <si>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</si>
  <si>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</si>
  <si>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</si>
  <si>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</si>
  <si>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</si>
  <si>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</si>
  <si>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</si>
  <si>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</si>
  <si>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</si>
  <si>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</si>
  <si>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</si>
  <si>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</si>
  <si>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</si>
  <si>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</si>
  <si>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</si>
  <si>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Associação Servo de Deus</t>
  </si>
  <si>
    <t>Vila Jardim Pompéia</t>
  </si>
  <si>
    <t>Associação Universo Sem Fome</t>
  </si>
  <si>
    <t>Jardim Liberdade</t>
  </si>
  <si>
    <t>Caps Noroeste</t>
  </si>
  <si>
    <t>Setor Marechal Rondon</t>
  </si>
  <si>
    <t>Casa de Apoio Anjo Gabriel (antiga liga da solidariedade)</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</si>
  <si>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</si>
  <si>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</si>
  <si>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</si>
  <si>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</si>
  <si>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</si>
  <si>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</si>
  <si>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</si>
  <si>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</si>
  <si>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</si>
  <si>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</si>
  <si>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</si>
  <si>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</si>
  <si>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</si>
  <si>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</si>
  <si>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</si>
  <si>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</si>
  <si>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</si>
  <si>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</si>
  <si>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</si>
  <si>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</si>
  <si>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</si>
  <si>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</si>
  <si>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</si>
  <si>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</si>
  <si>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</si>
  <si>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</si>
  <si>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</si>
  <si>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</si>
  <si>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</si>
  <si>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</si>
  <si>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</si>
  <si>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</si>
  <si>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</si>
  <si>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</si>
  <si>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</si>
  <si>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</si>
  <si>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</si>
  <si>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</si>
  <si>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</si>
  <si>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</si>
  <si>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</si>
  <si>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</si>
  <si>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</si>
  <si>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</si>
  <si>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</si>
  <si>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</si>
  <si>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</si>
  <si>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</si>
  <si>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</si>
  <si>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</si>
  <si>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</si>
  <si>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</si>
  <si>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</si>
  <si>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</si>
  <si>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</si>
  <si>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</si>
  <si>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</si>
  <si>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</si>
  <si>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</si>
  <si>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</si>
  <si>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</si>
  <si>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</si>
  <si>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</si>
  <si>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</si>
  <si>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</si>
  <si>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</si>
  <si>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</si>
  <si>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</si>
  <si>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</si>
  <si>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</si>
  <si>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</si>
  <si>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</si>
  <si>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</si>
  <si>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</si>
  <si>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</si>
  <si>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</si>
  <si>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</si>
  <si>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</si>
  <si>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</si>
  <si>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</si>
  <si>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</si>
  <si>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</si>
  <si>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</si>
  <si>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</si>
  <si>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</si>
  <si>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</si>
  <si>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</si>
  <si>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</si>
  <si>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</si>
  <si>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</si>
  <si>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</si>
  <si>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</si>
  <si>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</si>
  <si>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</si>
  <si>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</si>
  <si>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</si>
  <si>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</si>
  <si>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Vitória Área III</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</si>
  <si>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</si>
  <si>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</si>
  <si>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</si>
  <si>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</si>
  <si>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</si>
  <si>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</si>
  <si>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</si>
  <si>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</si>
  <si>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</si>
  <si>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</si>
  <si>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</si>
  <si>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</si>
  <si>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</si>
  <si>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</si>
  <si>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</si>
  <si>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</si>
  <si>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</si>
  <si>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</si>
  <si>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</si>
  <si>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</si>
  <si>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</si>
  <si>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</si>
  <si>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</si>
  <si>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</si>
  <si>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</si>
  <si>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</si>
  <si>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</si>
  <si>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</si>
  <si>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</si>
  <si>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</si>
  <si>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</si>
  <si>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</si>
  <si>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</si>
  <si>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</si>
  <si>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</si>
  <si>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</si>
  <si>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</si>
  <si>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</si>
  <si>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</si>
  <si>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Associação Maçônica de Assistência Social do Estado de Goiás (AMEM-GO)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</si>
  <si>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</si>
  <si>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</si>
  <si>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</si>
  <si>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</si>
  <si>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</si>
  <si>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</si>
  <si>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</si>
  <si>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</si>
  <si>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</si>
  <si>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</si>
  <si>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</si>
  <si>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</si>
  <si>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</si>
  <si>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</si>
  <si>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</si>
  <si>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</si>
  <si>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</si>
  <si>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</si>
  <si>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</si>
  <si>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</si>
  <si>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</si>
  <si>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</si>
  <si>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</si>
  <si>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</si>
  <si>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Setor Central</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</si>
  <si>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</si>
  <si>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</si>
  <si>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</si>
  <si>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</si>
  <si>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</si>
  <si>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</si>
  <si>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</si>
  <si>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</si>
  <si>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</si>
  <si>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</si>
  <si>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</si>
  <si>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</si>
  <si>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</si>
  <si>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</si>
  <si>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</si>
  <si>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</si>
  <si>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</si>
  <si>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Vila Mutirão</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</si>
  <si>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</si>
  <si>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</si>
  <si>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</si>
  <si>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</si>
  <si>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</si>
  <si>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</si>
  <si>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</si>
  <si>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</si>
  <si>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</si>
  <si>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</si>
  <si>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</si>
  <si>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</si>
  <si>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</si>
  <si>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</si>
  <si>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</si>
  <si>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</si>
  <si>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</si>
  <si>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r>
      <t xml:space="preserve">Instituição / Entidade </t>
    </r>
    <r>
      <rPr>
        <sz val="12"/>
        <color rgb="FF000000"/>
        <rFont val="Arial"/>
        <family val="2"/>
      </rPr>
      <t>A</t>
    </r>
    <r>
      <rPr>
        <b/>
        <sz val="12"/>
        <color rgb="FF000000"/>
        <rFont val="Arial"/>
        <family val="2"/>
      </rPr>
      <t>TENDIDA NOS DEMAIS MUNICÍPIOS</t>
    </r>
  </si>
  <si>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</si>
  <si>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</si>
  <si>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</si>
  <si>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</si>
  <si>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</si>
  <si>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</si>
  <si>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</si>
  <si>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</si>
  <si>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</si>
  <si>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</si>
  <si>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</si>
  <si>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</si>
  <si>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</si>
  <si>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</si>
  <si>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CEIJ - Comunidade Espírita Irmão Jacob</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</si>
  <si>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</si>
  <si>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</si>
  <si>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</si>
  <si>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</si>
  <si>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</si>
  <si>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</si>
  <si>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</si>
  <si>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</si>
  <si>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</si>
  <si>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</si>
  <si>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</si>
  <si>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</si>
  <si>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</si>
  <si>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</si>
  <si>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</si>
  <si>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</si>
  <si>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</si>
  <si>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</si>
  <si>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</si>
  <si>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</si>
  <si>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</si>
  <si>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</si>
  <si>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dos Servidores e Usuarios nas Estrategias Saúde da Família - Asusfego</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</si>
  <si>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</si>
  <si>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</si>
  <si>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</si>
  <si>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</si>
  <si>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</si>
  <si>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</si>
  <si>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</si>
  <si>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</si>
  <si>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</si>
  <si>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</si>
  <si>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</si>
  <si>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</si>
  <si>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</si>
  <si>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</si>
  <si>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</si>
  <si>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</si>
  <si>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</si>
  <si>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</si>
  <si>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</si>
  <si>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</si>
  <si>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</si>
  <si>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</si>
  <si>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</si>
  <si>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</si>
  <si>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</si>
  <si>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</si>
  <si>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</si>
  <si>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</si>
  <si>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</si>
  <si>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</si>
  <si>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Instituto de Longa Permanência para Idosos Mais Saúde</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</si>
  <si>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</si>
  <si>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</si>
  <si>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</si>
  <si>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</si>
  <si>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</si>
  <si>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</si>
  <si>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</si>
  <si>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</si>
  <si>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</si>
  <si>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</si>
  <si>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</si>
  <si>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</si>
  <si>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</si>
  <si>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</si>
  <si>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</si>
  <si>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</si>
  <si>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</si>
  <si>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</si>
  <si>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</si>
  <si>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</si>
  <si>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</si>
  <si>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</si>
  <si>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</si>
  <si>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</si>
  <si>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</si>
  <si>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</si>
  <si>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</si>
  <si>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</si>
  <si>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</si>
  <si>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</si>
  <si>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</si>
  <si>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</si>
  <si>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</si>
  <si>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</si>
  <si>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</si>
  <si>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</si>
  <si>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</si>
  <si>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</si>
  <si>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</si>
  <si>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</si>
  <si>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</si>
  <si>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</si>
  <si>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</si>
  <si>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</si>
  <si>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</si>
  <si>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</si>
  <si>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</si>
  <si>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</si>
  <si>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</si>
  <si>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</si>
  <si>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</si>
  <si>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</si>
  <si>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</si>
  <si>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</si>
  <si>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</si>
  <si>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</si>
  <si>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</si>
  <si>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</si>
  <si>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</si>
  <si>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</si>
  <si>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</si>
  <si>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</si>
  <si>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</si>
  <si>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</si>
  <si>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</si>
  <si>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</si>
  <si>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</si>
  <si>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</si>
  <si>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</si>
  <si>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</si>
  <si>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</si>
  <si>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</si>
  <si>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</si>
  <si>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</si>
  <si>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</si>
  <si>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</si>
  <si>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</si>
  <si>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</si>
  <si>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</si>
  <si>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</si>
  <si>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</si>
  <si>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</si>
  <si>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</si>
  <si>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</si>
  <si>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</si>
  <si>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</si>
  <si>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</si>
  <si>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</si>
  <si>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</si>
  <si>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</si>
  <si>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</si>
  <si>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</si>
  <si>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</si>
  <si>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</si>
  <si>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</si>
  <si>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</si>
  <si>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</si>
  <si>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</si>
  <si>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</si>
  <si>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</si>
  <si>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</si>
  <si>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</si>
  <si>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</si>
  <si>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</si>
  <si>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</si>
  <si>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</si>
  <si>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</si>
  <si>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</si>
  <si>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</si>
  <si>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</si>
  <si>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</si>
  <si>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</si>
  <si>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</si>
  <si>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</si>
  <si>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</si>
  <si>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</si>
  <si>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</si>
  <si>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</si>
  <si>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</si>
  <si>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</si>
  <si>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</si>
  <si>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</si>
  <si>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</si>
  <si>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</si>
  <si>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</si>
  <si>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</si>
  <si>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</si>
  <si>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</si>
  <si>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</si>
  <si>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</si>
  <si>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</si>
  <si>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</si>
  <si>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</si>
  <si>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</si>
  <si>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</si>
  <si>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</si>
  <si>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</si>
  <si>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</si>
  <si>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</si>
  <si>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</si>
  <si>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</si>
  <si>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</si>
  <si>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</si>
  <si>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</si>
  <si>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</si>
  <si>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</si>
  <si>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</si>
  <si>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</si>
  <si>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</si>
  <si>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</si>
  <si>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</si>
  <si>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</si>
  <si>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</si>
  <si>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</si>
  <si>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</si>
  <si>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de Assis Ferreira</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</si>
  <si>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</si>
  <si>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</si>
  <si>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</si>
  <si>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</si>
  <si>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</si>
  <si>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</si>
  <si>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</si>
  <si>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</si>
  <si>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</si>
  <si>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</si>
  <si>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</si>
  <si>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</si>
  <si>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</si>
  <si>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</si>
  <si>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</si>
  <si>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</si>
  <si>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</si>
  <si>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</si>
  <si>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</si>
  <si>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</si>
  <si>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</si>
  <si>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</si>
  <si>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</si>
  <si>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</si>
  <si>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</si>
  <si>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</si>
  <si>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</si>
  <si>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</si>
  <si>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</si>
  <si>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</si>
  <si>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</si>
  <si>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</si>
  <si>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</si>
  <si>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</si>
  <si>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</si>
  <si>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</si>
  <si>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</si>
  <si>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</si>
  <si>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</si>
  <si>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</si>
  <si>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</si>
  <si>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</si>
  <si>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</si>
  <si>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</si>
  <si>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</si>
  <si>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</si>
  <si>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</si>
  <si>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</si>
  <si>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</si>
  <si>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</si>
  <si>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</si>
  <si>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</si>
  <si>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</si>
  <si>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</si>
  <si>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</si>
  <si>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</si>
  <si>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</si>
  <si>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</si>
  <si>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</si>
  <si>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</si>
  <si>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</si>
  <si>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</si>
  <si>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</si>
  <si>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</si>
  <si>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</si>
  <si>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</si>
  <si>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</si>
  <si>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</si>
  <si>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</si>
  <si>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</si>
  <si>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</si>
  <si>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</si>
  <si>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</si>
  <si>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</si>
  <si>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</si>
  <si>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</si>
  <si>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</si>
  <si>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</si>
  <si>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</si>
  <si>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</si>
  <si>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</si>
  <si>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</si>
  <si>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</si>
  <si>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</si>
  <si>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</si>
  <si>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</si>
  <si>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</si>
  <si>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</si>
  <si>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</si>
  <si>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</si>
  <si>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</si>
  <si>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</si>
  <si>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</si>
  <si>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</si>
  <si>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</si>
  <si>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</si>
  <si>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</si>
  <si>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</si>
  <si>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</si>
  <si>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</si>
  <si>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</si>
  <si>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</si>
  <si>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</si>
  <si>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</si>
  <si>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Alimentos distribuídos para as entidades.</t>
  </si>
  <si>
    <t xml:space="preserve"> 1.ATENDIMENTOS/MÊS</t>
  </si>
  <si>
    <r>
      <t>Causa:</t>
    </r>
    <r>
      <rPr>
        <sz val="12"/>
        <rFont val="Calibri"/>
        <family val="2"/>
        <scheme val="minor"/>
      </rPr>
      <t xml:space="preserve"> As atividades de coleta e distribuição de alimentos estão sendo desenvolvidas conforme previsto no Plano de Trabalho. As capacitações presenciais com entidades sociais e famílias estão suspensas temporariamente devido às medidas de combate a propagação da Covid-19. </t>
    </r>
  </si>
  <si>
    <t>JUL/2019 A JUL/2020</t>
  </si>
  <si>
    <t>Associação Grupo Vida a Vida</t>
  </si>
  <si>
    <r>
      <t>Número de entidades atendidas</t>
    </r>
    <r>
      <rPr>
        <b/>
        <sz val="12"/>
        <color rgb="FF000000"/>
        <rFont val="Calibri"/>
        <family val="2"/>
      </rPr>
      <t>¹</t>
    </r>
  </si>
  <si>
    <t>Item Meta TF: 15.1   /   Item Meta PT: 9.6.1</t>
  </si>
  <si>
    <t>Item Meta TF: 15.3   /   Item Meta PT: 9.6.3</t>
  </si>
  <si>
    <r>
      <rPr>
        <b/>
        <sz val="12"/>
        <color rgb="FF000000"/>
        <rFont val="Calibri"/>
        <family val="2"/>
      </rPr>
      <t>¹</t>
    </r>
    <r>
      <rPr>
        <sz val="12"/>
        <color rgb="FF000000"/>
        <rFont val="Arial"/>
        <family val="2"/>
      </rPr>
      <t xml:space="preserve"> </t>
    </r>
    <r>
      <rPr>
        <b/>
        <sz val="12"/>
        <color rgb="FF000000"/>
        <rFont val="Arial"/>
        <family val="2"/>
      </rPr>
      <t>RETIFICAÇÃO</t>
    </r>
    <r>
      <rPr>
        <sz val="12"/>
        <color rgb="FF000000"/>
        <rFont val="Arial"/>
        <family val="2"/>
      </rPr>
      <t xml:space="preserve">: Ao fazer a conferência das entidades atendidas sem repetição no período vigente do Termo de Fomento nº 001/2019 para consolidação dos dados na coluna JUL/2019 A JUL/2020, verificamos que o número correto é </t>
    </r>
    <r>
      <rPr>
        <b/>
        <sz val="12"/>
        <color rgb="FF000000"/>
        <rFont val="Arial"/>
        <family val="2"/>
      </rPr>
      <t>224 entidades atendidas</t>
    </r>
    <r>
      <rPr>
        <sz val="12"/>
        <color rgb="FF000000"/>
        <rFont val="Arial"/>
        <family val="2"/>
      </rPr>
      <t>, diferente do total informado no Relatório Analítico do mês de julho, de 215 entidades.</t>
    </r>
  </si>
  <si>
    <t>Item Meta TF: 15.4   /   Item Meta PT: 9.6.4</t>
  </si>
  <si>
    <t>Adriano Rodrigues dos Santos</t>
  </si>
  <si>
    <t>Residencial Paulo Pacheco</t>
  </si>
  <si>
    <t xml:space="preserve"> Associação dos Moto-taxistas</t>
  </si>
  <si>
    <t>Conjunto Cachoeira Dourada</t>
  </si>
  <si>
    <t>1º TERMO ADITIVO AO TERMO DE FOMENTO Nº 001/2019 - CEASA/OVG</t>
  </si>
  <si>
    <t xml:space="preserve">     1º TERMO ADITIVO AO TERMO DE FOMENTO Nº 001/2019 - CEASA/OVG</t>
  </si>
  <si>
    <t>Quantidade de alimentos coletados/arrecadados</t>
  </si>
  <si>
    <r>
      <rPr>
        <b/>
        <vertAlign val="superscript"/>
        <sz val="12"/>
        <color rgb="FF000000"/>
        <rFont val="Arial"/>
        <family val="2"/>
      </rPr>
      <t>2</t>
    </r>
    <r>
      <rPr>
        <sz val="12"/>
        <color rgb="FF000000"/>
        <rFont val="Arial"/>
        <family val="2"/>
      </rPr>
      <t xml:space="preserve"> No mês de agosto, como foram adquiridas cestas de frutas e hortaliças, a quantidade de alimentos doados é maior que a quantidade de alimentos coletados/arrecadados.</t>
    </r>
  </si>
  <si>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</si>
  <si>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</si>
  <si>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</si>
  <si>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</si>
  <si>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</si>
  <si>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</si>
  <si>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</si>
  <si>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</si>
  <si>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</si>
  <si>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</si>
  <si>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</si>
  <si>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Conselho das Associações Moradores de Aparecida - Camap</t>
  </si>
  <si>
    <t>Lar São de Paulo do Centro Espírita Luz e Caridade</t>
  </si>
  <si>
    <t>Centro de Apoio ao Mais Carente de Trindade - CAMCAT</t>
  </si>
  <si>
    <r>
      <t>SUB-TOTAL ARRECADAÇÕES CONCESSIONÁRIOS (KG)</t>
    </r>
    <r>
      <rPr>
        <sz val="12"/>
        <rFont val="Calibri"/>
        <family val="2"/>
      </rPr>
      <t>³</t>
    </r>
  </si>
  <si>
    <r>
      <rPr>
        <b/>
        <sz val="12"/>
        <color rgb="FF000000"/>
        <rFont val="Calibri"/>
        <family val="2"/>
      </rPr>
      <t>³</t>
    </r>
    <r>
      <rPr>
        <b/>
        <sz val="12"/>
        <color rgb="FF000000"/>
        <rFont val="Arial"/>
        <family val="2"/>
      </rPr>
      <t xml:space="preserve"> RETIFICAÇÃO</t>
    </r>
    <r>
      <rPr>
        <sz val="12"/>
        <color rgb="FF000000"/>
        <rFont val="Arial"/>
        <family val="2"/>
      </rPr>
      <t xml:space="preserve">: Ao fazer a conferência da quantidade em kg de alimentos coletados / arrecadados pelo Banco de Alimentos por Doador Pessoa Jurídica no período vigente do Termo de Fomento nº 001/2019 para consolidação dos dados na coluna JUL/2019 A JUL/2020, verificamos que no Relatório Analítico do mês de junho, houve um equívoco nos lançamentos do mês de maio, o que gerou um quantitativo maior do que o informado no mês correspondente, ou seja, no relatório de maio foram informados 81.853,98 kg de alimentos coletados / arrecados de PJ. Já no mês de junho, os dados referentes a maio, equivocadamente,  vieram registrados como 82.822,50 kg. Diante disso, esclarecemos que </t>
    </r>
    <r>
      <rPr>
        <b/>
        <sz val="12"/>
        <color rgb="FF000000"/>
        <rFont val="Arial"/>
        <family val="2"/>
      </rPr>
      <t>o valor total correto de alimentos arrecados de PJ no período de julho de 2019 a julho de 2020 é de</t>
    </r>
    <r>
      <rPr>
        <sz val="12"/>
        <color rgb="FF000000"/>
        <rFont val="Arial"/>
        <family val="2"/>
      </rPr>
      <t xml:space="preserve"> </t>
    </r>
    <r>
      <rPr>
        <b/>
        <sz val="12"/>
        <color rgb="FF000000"/>
        <rFont val="Arial"/>
        <family val="2"/>
      </rPr>
      <t>1.018.875 kg</t>
    </r>
    <r>
      <rPr>
        <sz val="12"/>
        <color rgb="FF000000"/>
        <rFont val="Arial"/>
        <family val="2"/>
      </rPr>
      <t>, diferente do total informado no Relatório Analítico do mês de julho, 1.019.843,52 kg.</t>
    </r>
  </si>
  <si>
    <t>Item Meta TF: -   /   Item Meta PT: 9.6</t>
  </si>
  <si>
    <t>Item Meta TF: 15.1   /   Item Meta PT: 9.6.2</t>
  </si>
  <si>
    <t xml:space="preserve"> 2.CADASTRAMENTOS/MÊS</t>
  </si>
  <si>
    <t>Novos indivíduos/famílias cadastrados</t>
  </si>
  <si>
    <t>Novas entidades cadastradas</t>
  </si>
  <si>
    <t>3.VOLUME DE DOAÇÕES (KG)/MÊS</t>
  </si>
  <si>
    <t xml:space="preserve"> 4.AÇÕES SOCIAIS</t>
  </si>
  <si>
    <t>5. DISTRIBUIÇÃO DE ALIMENTOS POR INSTITUIÇÃO/ENTIDADE E FAMÍLIA (KG)</t>
  </si>
  <si>
    <t>6. RELAÇÃO DE DOADORES</t>
  </si>
  <si>
    <t>7. DESCRITIVO DAS DEMAIS ATIVIDADES</t>
  </si>
  <si>
    <t>Águas Lindas de Goiás</t>
  </si>
  <si>
    <t>Associação de Apoio a Saúde da Pessoa Carente</t>
  </si>
  <si>
    <t>Movimento Assistencial Essencial a Família - M.A.E</t>
  </si>
  <si>
    <t>Goiânia, setembro de 2020.</t>
  </si>
  <si>
    <t>Marília Araújo Silva</t>
  </si>
  <si>
    <t>REFERÊNCIA: SETEMBRO / 2020</t>
  </si>
  <si>
    <t>Capacitações à distância com o tema "Atividades de Educação Alimentar e Nutricional"</t>
  </si>
  <si>
    <t>AGO²</t>
  </si>
  <si>
    <t>MÊS DE REFERÊNCIA: SETEMBRO / 2020</t>
  </si>
  <si>
    <t>FOTOS - SETEMBRO 2020</t>
  </si>
  <si>
    <r>
      <t xml:space="preserve">Medidas implementadas/a implementar: </t>
    </r>
    <r>
      <rPr>
        <sz val="12"/>
        <rFont val="Calibri"/>
        <family val="2"/>
        <scheme val="minor"/>
      </rPr>
      <t>Continuação das capacitações on-line com as entidades sociais pela plataforma Zoom. Também foi dada continuidade ao mapeamento das famílias que estavam coletando alimentos nos containers de lixo no interior da CEASA. Foram elaborados materiais didáticos sobre "Classificação dos alimentos" e "Alimentação saudável" para desenvolver ações diretas com as famílias/entidades.</t>
    </r>
  </si>
  <si>
    <t>RELATÓRIO ANALÍTICO: OPERACIONAL E METAS</t>
  </si>
  <si>
    <t>Quantidade de alimentos doados²</t>
  </si>
  <si>
    <t>Associação das Mulheres Deficientes Auditivas e Surdas do Estado de Goiás</t>
  </si>
  <si>
    <t>JM Distribuidora de Bananas</t>
  </si>
  <si>
    <r>
      <t>7.3</t>
    </r>
    <r>
      <rPr>
        <sz val="14"/>
        <color rgb="FF000000"/>
        <rFont val="Arial"/>
        <family val="2"/>
      </rPr>
      <t xml:space="preserve"> Continuidade do mapeamento das famílias que estavam coletando alimentos nos containers de lixo no interior da CEASA. </t>
    </r>
  </si>
  <si>
    <r>
      <t xml:space="preserve">7.2 </t>
    </r>
    <r>
      <rPr>
        <sz val="14"/>
        <color rgb="FF000000"/>
        <rFont val="Arial"/>
        <family val="2"/>
      </rPr>
      <t>Segue o recadastramento das entidades sociais atendidas, por sistema on-line desenvolvido pela Gerência de Tecnologia da Informação da OVG. De acordo com a Resolução OVG n° 002/2019, "as instituições deverão realizar a atualização de cadastro anualmente".</t>
    </r>
  </si>
  <si>
    <r>
      <t xml:space="preserve">7.3 </t>
    </r>
    <r>
      <rPr>
        <sz val="14"/>
        <color rgb="FF000000"/>
        <rFont val="Arial"/>
        <family val="2"/>
      </rPr>
      <t>O Banco de Alimentos deu continuidade à promoção da segurança alimentar e nutricional ao atender famílias vulneráveis que coletam alimentos impróprios para o consumo nos conteiners de lixo da CEASA. Além de receber os alimentos, elas foram encaminhadas para atendimento e avaliação pela assistente social.</t>
    </r>
  </si>
  <si>
    <t>As capacitações para entidades sociais continuam de forma virtual. Neste mês, o tema foi Atividades de Educação Alimentar e Nutricional (EAN), mostrando que o campo de EAN é uma ação de Segurança Alimentar e Nutricional e da Promoção da Saúde e têm sido considerada uma estratégia para prevenção e controle dos problemas alimentares e nutricionais. Além disso, as capacitações promovem o fortalecimento das entidades e qualificam o atendimento direto junto às famílias em situação de vulnerabilidade. O recadastramento on-line das entidades sociais, por um sistema desenvolvido pela Gerência de Tecnologia da Informação da OVG, também segue acontecendo. Todas as ações buscam apoiar e fortalecer a rede socioassistencial. A partir de setembro, começou a ser desenvolvido em Goiás o Programa de Aquisição de Alimentos Estadual (PAA), na modalidade Compra com Doação Simultânea, que, em conformidade com a Portaria nº 396, de 05/06/2020, do Ministério da Cidadania, permite a aquisição de alimentos in natura ou processados, enriquecendo os cardápios dos beneficiários consumidores. O Banco de Alimentos faz parte da Coordenação do Programa. Ainda neste mês, iniciou-se a busca ativa de entidades que se enquadram no cadastro pelo Ministério da Cidadania.</t>
  </si>
  <si>
    <r>
      <t xml:space="preserve">7.1 </t>
    </r>
    <r>
      <rPr>
        <sz val="14"/>
        <color rgb="FF000000"/>
        <rFont val="Arial"/>
        <family val="2"/>
      </rPr>
      <t>Capacitação, via aplicativo Zoom, para as entidades sociais cadastradas no Banco de Alimentos. Em setembro, o tema foi "Atividades de Educação Alimentar e Nutricional". Foi trabalhada a Educação Alimentar e Nutricional (EAN) como um campo de conhecimento e de prática contínua e permanente, transdisciplinar, intersetorial e multiprofissional, que visa promover a prática autônoma e voluntária de hábitos alimentares saudáveis, no contexto da realização do Direito Humano à Alimentação Adequada e da garantia da Segurança Alimentar e Nutricional. No momento, foram propostas atividades conforme faixa etária para que a entidades possam realizar dentro da realidade social do seu público-alvo.</t>
    </r>
  </si>
  <si>
    <r>
      <t xml:space="preserve">7.2 </t>
    </r>
    <r>
      <rPr>
        <sz val="14"/>
        <rFont val="Arial"/>
        <family val="2"/>
      </rPr>
      <t>O recadastramento on-line, com a implementação do sistema de gestão, trouxe muitos benefícios para o melhor controle das informações das entidades sociais. Além disso, foi possível reduzir o risco de contaminação da Covid-19 ao não utilizar papel e por não ser feito de forma presencial.</t>
    </r>
    <r>
      <rPr>
        <b/>
        <sz val="14"/>
        <rFont val="Arial"/>
        <family val="2"/>
      </rPr>
      <t xml:space="preserve"> </t>
    </r>
    <r>
      <rPr>
        <sz val="14"/>
        <rFont val="Arial"/>
        <family val="2"/>
      </rPr>
      <t>Todas as ações buscam apoiar e fortalecer a rede socioassistencial.</t>
    </r>
  </si>
  <si>
    <r>
      <t xml:space="preserve">7.1 </t>
    </r>
    <r>
      <rPr>
        <sz val="14"/>
        <rFont val="Arial"/>
        <family val="2"/>
      </rPr>
      <t xml:space="preserve">O tema "Atividades de Educação Alimentar e Nutricional" está sendo divulgado nas ações do Banco de Alimentos por se tratar de uma estratégia eficaz para a promoção e a proteção da saúde, através de uma alimentação adequada e saudável, desempenhando seu crescimento e desenvolvimento humano conforme as políticas públicas em alimentação e nutrição. As capacitações promovem o fortalecimento das entidades e qualificam o atendimento direto junto às famílias em situação de vulnerabilidade. Além da parte teórica, foi elaborado um material de apoio para ser entregue às entidades, que poderão utilizá-lo de maneira sustentável conforme seu planejamento de trabalho. </t>
    </r>
  </si>
  <si>
    <t xml:space="preserve">                                                     Trindade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</si>
</sst>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b/>
      <sz val="11"/>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b/>
      <sz val="16"/>
      <color rgb="FF000000"/>
      <name val="Arial"/>
      <family val="2"/>
    </font>
    <font>
      <sz val="16"/>
      <color rgb="FF00000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6"/>
      <color theme="1"/>
      <name val="Calibri"/>
      <family val="2"/>
      <scheme val="minor"/>
    </font>
    <font>
      <b/>
      <sz val="10"/>
      <color theme="0"/>
      <name val="Arial"/>
      <family val="2"/>
    </font>
    <font>
      <sz val="14"/>
      <color theme="1"/>
      <name val="Calibri"/>
      <family val="2"/>
      <scheme val="minor"/>
    </font>
    <font>
      <b/>
      <vertAlign val="superscript"/>
      <sz val="12"/>
      <color rgb="FF000000"/>
      <name val="Arial"/>
      <family val="2"/>
    </font>
    <font>
      <b/>
      <sz val="12"/>
      <color rgb="FF000000"/>
      <name val="Calibri"/>
      <family val="2"/>
    </font>
    <font>
      <sz val="12"/>
      <name val="Calibri"/>
      <family val="2"/>
    </font>
    <font>
      <sz val="11"/>
      <color rgb="FFFF0000"/>
      <name val="Arial"/>
      <family val="2"/>
    </font>
  </fonts>
  <fills count="21">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s>
  <borders count="124">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auto="1"/>
      </left>
      <right style="thin">
        <color auto="1"/>
      </right>
      <top/>
      <bottom/>
      <diagonal/>
    </border>
    <border>
      <left style="double">
        <color auto="1"/>
      </left>
      <right style="medium">
        <color indexed="64"/>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style="medium">
        <color auto="1"/>
      </left>
      <right style="thin">
        <color auto="1"/>
      </right>
      <top style="thin">
        <color auto="1"/>
      </top>
      <bottom style="medium">
        <color auto="1"/>
      </bottom>
      <diagonal/>
    </border>
    <border>
      <left style="double">
        <color auto="1"/>
      </left>
      <right style="thin">
        <color auto="1"/>
      </right>
      <top style="thin">
        <color auto="1"/>
      </top>
      <bottom style="medium">
        <color auto="1"/>
      </bottom>
      <diagonal/>
    </border>
    <border>
      <left style="medium">
        <color indexed="64"/>
      </left>
      <right style="thin">
        <color indexed="64"/>
      </right>
      <top style="medium">
        <color indexed="64"/>
      </top>
      <bottom style="thin">
        <color auto="1"/>
      </bottom>
      <diagonal/>
    </border>
    <border>
      <left/>
      <right style="double">
        <color indexed="64"/>
      </right>
      <top style="medium">
        <color indexed="64"/>
      </top>
      <bottom style="thin">
        <color auto="1"/>
      </bottom>
      <diagonal/>
    </border>
    <border>
      <left style="double">
        <color auto="1"/>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double">
        <color auto="1"/>
      </left>
      <right style="medium">
        <color indexed="64"/>
      </right>
      <top style="medium">
        <color indexed="64"/>
      </top>
      <bottom style="thin">
        <color auto="1"/>
      </bottom>
      <diagonal/>
    </border>
    <border>
      <left style="thin">
        <color indexed="64"/>
      </left>
      <right style="double">
        <color auto="1"/>
      </right>
      <top style="thin">
        <color auto="1"/>
      </top>
      <bottom style="medium">
        <color auto="1"/>
      </bottom>
      <diagonal/>
    </border>
    <border>
      <left style="medium">
        <color indexed="64"/>
      </left>
      <right style="thin">
        <color indexed="64"/>
      </right>
      <top style="medium">
        <color indexed="64"/>
      </top>
      <bottom/>
      <diagonal/>
    </border>
    <border>
      <left style="thin">
        <color indexed="64"/>
      </left>
      <right style="double">
        <color auto="1"/>
      </right>
      <top style="medium">
        <color indexed="64"/>
      </top>
      <bottom style="thin">
        <color indexed="64"/>
      </bottom>
      <diagonal/>
    </border>
    <border>
      <left style="double">
        <color auto="1"/>
      </left>
      <right style="double">
        <color auto="1"/>
      </right>
      <top style="medium">
        <color indexed="64"/>
      </top>
      <bottom style="thin">
        <color auto="1"/>
      </bottom>
      <diagonal/>
    </border>
    <border>
      <left/>
      <right style="thin">
        <color auto="1"/>
      </right>
      <top style="thin">
        <color auto="1"/>
      </top>
      <bottom style="medium">
        <color auto="1"/>
      </bottom>
      <diagonal/>
    </border>
    <border>
      <left/>
      <right style="thin">
        <color auto="1"/>
      </right>
      <top style="medium">
        <color indexed="64"/>
      </top>
      <bottom style="thin">
        <color auto="1"/>
      </bottom>
      <diagonal/>
    </border>
    <border>
      <left/>
      <right/>
      <top style="thin">
        <color auto="1"/>
      </top>
      <bottom style="medium">
        <color auto="1"/>
      </bottom>
      <diagonal/>
    </border>
    <border>
      <left style="medium">
        <color auto="1"/>
      </left>
      <right style="thin">
        <color indexed="64"/>
      </right>
      <top/>
      <bottom style="medium">
        <color auto="1"/>
      </bottom>
      <diagonal/>
    </border>
    <border>
      <left style="thin">
        <color auto="1"/>
      </left>
      <right style="thin">
        <color auto="1"/>
      </right>
      <top/>
      <bottom style="medium">
        <color auto="1"/>
      </bottom>
      <diagonal/>
    </border>
    <border>
      <left/>
      <right style="thin">
        <color auto="1"/>
      </right>
      <top/>
      <bottom style="double">
        <color indexed="64"/>
      </bottom>
      <diagonal/>
    </border>
  </borders>
  <cellStyleXfs count="4">
    <xf numFmtId="0" fontId="0" fillId="0" borderId="0"/>
    <xf numFmtId="0" fontId="2" fillId="0" borderId="0"/>
    <xf numFmtId="0" fontId="1" fillId="0" borderId="0"/>
    <xf numFmtId="0" fontId="3" fillId="0" borderId="0"/>
  </cellStyleXfs>
  <cellXfs count="449">
    <xf numFmtId="0" fontId="0" fillId="0" borderId="0" xfId="0"/>
    <xf numFmtId="0" fontId="5" fillId="0" borderId="0" xfId="0" applyFont="1" applyProtection="1">
      <protection locked="0"/>
    </xf>
    <xf numFmtId="0" fontId="13"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5" fillId="0" borderId="0" xfId="0" applyFont="1" applyAlignment="1" applyProtection="1">
      <alignment vertical="center"/>
      <protection locked="0"/>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5" borderId="51" xfId="3" applyFont="1" applyFill="1" applyBorder="1" applyAlignment="1">
      <alignment horizontal="center" vertical="center"/>
    </xf>
    <xf numFmtId="0" fontId="12" fillId="15" borderId="67" xfId="3" applyFont="1" applyFill="1" applyBorder="1" applyAlignment="1">
      <alignment horizontal="center" vertical="center"/>
    </xf>
    <xf numFmtId="0" fontId="12" fillId="15" borderId="68" xfId="3" applyFont="1" applyFill="1" applyBorder="1" applyAlignment="1">
      <alignment horizontal="center" vertical="center"/>
    </xf>
    <xf numFmtId="0" fontId="20" fillId="16" borderId="72" xfId="3" applyFont="1" applyFill="1" applyBorder="1" applyAlignment="1">
      <alignment horizontal="center" vertical="center"/>
    </xf>
    <xf numFmtId="4" fontId="27" fillId="18" borderId="20" xfId="3" applyNumberFormat="1" applyFont="1" applyFill="1" applyBorder="1" applyAlignment="1">
      <alignment horizontal="center" vertical="center"/>
    </xf>
    <xf numFmtId="4" fontId="27" fillId="18"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1" fillId="0" borderId="27" xfId="0" applyFont="1" applyBorder="1" applyAlignment="1">
      <alignment vertical="center" wrapText="1"/>
    </xf>
    <xf numFmtId="0" fontId="20" fillId="17" borderId="18" xfId="3" applyFont="1" applyFill="1" applyBorder="1" applyAlignment="1">
      <alignment horizontal="center" vertical="center"/>
    </xf>
    <xf numFmtId="0" fontId="20" fillId="17" borderId="66" xfId="3" applyFont="1" applyFill="1" applyBorder="1" applyAlignment="1">
      <alignment horizontal="center" vertical="center"/>
    </xf>
    <xf numFmtId="0" fontId="12" fillId="15" borderId="80"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7" borderId="42" xfId="3" applyNumberFormat="1" applyFont="1" applyFill="1" applyBorder="1" applyAlignment="1">
      <alignment horizontal="center" vertical="center"/>
    </xf>
    <xf numFmtId="4" fontId="14" fillId="16" borderId="43" xfId="3" applyNumberFormat="1" applyFont="1" applyFill="1" applyBorder="1" applyAlignment="1">
      <alignment horizontal="center" vertical="center"/>
    </xf>
    <xf numFmtId="3" fontId="12" fillId="17" borderId="59" xfId="3" applyNumberFormat="1" applyFont="1" applyFill="1" applyBorder="1" applyAlignment="1">
      <alignment horizontal="center" vertical="center"/>
    </xf>
    <xf numFmtId="2" fontId="12" fillId="0" borderId="17" xfId="3" applyNumberFormat="1" applyFont="1" applyBorder="1" applyAlignment="1">
      <alignment horizontal="center" vertical="center"/>
    </xf>
    <xf numFmtId="4" fontId="12" fillId="16" borderId="17" xfId="3" applyNumberFormat="1" applyFont="1" applyFill="1" applyBorder="1" applyAlignment="1">
      <alignment horizontal="center" vertical="center"/>
    </xf>
    <xf numFmtId="0" fontId="12" fillId="16" borderId="20" xfId="3" applyFont="1" applyFill="1" applyBorder="1" applyAlignment="1">
      <alignment horizontal="center" vertical="center"/>
    </xf>
    <xf numFmtId="0" fontId="14" fillId="16" borderId="44" xfId="3" applyFont="1" applyFill="1" applyBorder="1" applyAlignment="1">
      <alignment horizontal="center" vertical="center"/>
    </xf>
    <xf numFmtId="4" fontId="12" fillId="16" borderId="71" xfId="3" applyNumberFormat="1" applyFont="1" applyFill="1" applyBorder="1" applyAlignment="1">
      <alignment horizontal="center" vertical="center"/>
    </xf>
    <xf numFmtId="4" fontId="14" fillId="16" borderId="69" xfId="3" applyNumberFormat="1" applyFont="1" applyFill="1" applyBorder="1" applyAlignment="1">
      <alignment horizontal="center" vertical="center"/>
    </xf>
    <xf numFmtId="1" fontId="12" fillId="16" borderId="31" xfId="3" applyNumberFormat="1" applyFont="1" applyFill="1" applyBorder="1" applyAlignment="1">
      <alignment horizontal="center" vertical="center"/>
    </xf>
    <xf numFmtId="1" fontId="12" fillId="16" borderId="71"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7" fillId="18" borderId="31" xfId="3" applyNumberFormat="1" applyFont="1" applyFill="1" applyBorder="1" applyAlignment="1">
      <alignment horizontal="center" vertical="center"/>
    </xf>
    <xf numFmtId="4" fontId="12" fillId="18" borderId="51" xfId="3" applyNumberFormat="1" applyFont="1" applyFill="1" applyBorder="1" applyAlignment="1">
      <alignment horizontal="center" vertical="center"/>
    </xf>
    <xf numFmtId="0" fontId="27" fillId="18" borderId="60" xfId="3" applyFont="1" applyFill="1" applyBorder="1" applyAlignment="1">
      <alignment horizontal="center" vertical="center"/>
    </xf>
    <xf numFmtId="0" fontId="18" fillId="0" borderId="0" xfId="3" applyFont="1" applyAlignment="1"/>
    <xf numFmtId="4" fontId="12" fillId="4" borderId="22" xfId="3" applyNumberFormat="1" applyFont="1" applyFill="1" applyBorder="1" applyAlignment="1">
      <alignment horizontal="center" vertical="center"/>
    </xf>
    <xf numFmtId="0" fontId="12" fillId="16" borderId="85" xfId="3" applyFont="1" applyFill="1" applyBorder="1" applyAlignment="1">
      <alignment horizontal="center" vertical="center" wrapText="1"/>
    </xf>
    <xf numFmtId="0" fontId="12" fillId="15" borderId="20" xfId="3" applyFont="1" applyFill="1" applyBorder="1" applyAlignment="1">
      <alignment horizontal="center" vertical="center"/>
    </xf>
    <xf numFmtId="0" fontId="12" fillId="15" borderId="49" xfId="3" applyFont="1" applyFill="1" applyBorder="1" applyAlignment="1">
      <alignment horizontal="center" vertical="center"/>
    </xf>
    <xf numFmtId="0" fontId="20" fillId="17"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2" fillId="16" borderId="52" xfId="3" applyFont="1" applyFill="1" applyBorder="1" applyAlignment="1">
      <alignment horizontal="center" vertical="center"/>
    </xf>
    <xf numFmtId="0" fontId="18" fillId="0" borderId="37" xfId="3" applyFont="1" applyBorder="1" applyAlignment="1">
      <alignment horizontal="center"/>
    </xf>
    <xf numFmtId="0" fontId="18" fillId="0" borderId="38" xfId="3" applyFont="1" applyBorder="1" applyAlignment="1"/>
    <xf numFmtId="0" fontId="18" fillId="0" borderId="38" xfId="3" applyFont="1" applyBorder="1" applyAlignment="1">
      <alignment horizontal="center"/>
    </xf>
    <xf numFmtId="0" fontId="18" fillId="0" borderId="62" xfId="3" applyFont="1" applyBorder="1" applyAlignment="1">
      <alignment horizontal="center" vertical="center" wrapText="1"/>
    </xf>
    <xf numFmtId="0" fontId="18" fillId="0" borderId="10" xfId="3" applyFont="1" applyBorder="1" applyAlignment="1">
      <alignment horizontal="center" vertical="center" wrapText="1"/>
    </xf>
    <xf numFmtId="0" fontId="15" fillId="0" borderId="0" xfId="3" applyFont="1" applyBorder="1" applyAlignment="1"/>
    <xf numFmtId="0" fontId="18" fillId="0" borderId="0" xfId="3" applyFont="1" applyBorder="1"/>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83"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6" borderId="51" xfId="3" applyNumberFormat="1" applyFont="1" applyFill="1" applyBorder="1" applyAlignment="1">
      <alignment horizontal="center" vertical="center"/>
    </xf>
    <xf numFmtId="0" fontId="14" fillId="0" borderId="1" xfId="3" applyFont="1" applyBorder="1" applyAlignment="1">
      <alignment vertical="center"/>
    </xf>
    <xf numFmtId="0" fontId="11" fillId="0" borderId="6" xfId="0" applyFont="1" applyBorder="1" applyAlignment="1">
      <alignment vertical="center"/>
    </xf>
    <xf numFmtId="0" fontId="11" fillId="0" borderId="11" xfId="0" applyFont="1" applyBorder="1" applyAlignment="1">
      <alignment vertical="center"/>
    </xf>
    <xf numFmtId="0" fontId="11" fillId="0" borderId="11" xfId="0" applyFont="1" applyBorder="1" applyAlignment="1">
      <alignment horizontal="left" vertical="center"/>
    </xf>
    <xf numFmtId="0" fontId="11" fillId="0" borderId="48" xfId="0" applyFont="1" applyBorder="1" applyAlignment="1">
      <alignment vertical="center"/>
    </xf>
    <xf numFmtId="0" fontId="11" fillId="0" borderId="11" xfId="3" applyFont="1" applyBorder="1" applyAlignment="1">
      <alignment horizontal="left" vertical="center"/>
    </xf>
    <xf numFmtId="0" fontId="11" fillId="0" borderId="11" xfId="3" applyFont="1" applyFill="1" applyBorder="1" applyAlignment="1">
      <alignment horizontal="left" vertical="center"/>
    </xf>
    <xf numFmtId="0" fontId="26" fillId="0" borderId="11" xfId="0" applyFont="1" applyBorder="1" applyAlignment="1">
      <alignment horizontal="left" vertical="center"/>
    </xf>
    <xf numFmtId="0" fontId="11" fillId="0" borderId="24" xfId="0" applyFont="1" applyBorder="1" applyAlignment="1">
      <alignment vertical="center"/>
    </xf>
    <xf numFmtId="0" fontId="18" fillId="0" borderId="40" xfId="3" applyFont="1" applyBorder="1" applyAlignment="1">
      <alignment horizontal="center" vertical="center" wrapText="1"/>
    </xf>
    <xf numFmtId="0" fontId="18" fillId="0" borderId="2" xfId="3" applyFont="1" applyBorder="1" applyAlignment="1">
      <alignment horizontal="center"/>
    </xf>
    <xf numFmtId="0" fontId="18" fillId="0" borderId="39" xfId="3" applyFont="1" applyBorder="1" applyAlignment="1">
      <alignment horizontal="center"/>
    </xf>
    <xf numFmtId="0" fontId="19" fillId="3" borderId="64" xfId="3" applyFont="1" applyFill="1" applyBorder="1" applyAlignment="1">
      <alignment horizontal="center" vertical="center"/>
    </xf>
    <xf numFmtId="0" fontId="27" fillId="18" borderId="52" xfId="3" applyFont="1" applyFill="1" applyBorder="1" applyAlignment="1">
      <alignment horizontal="center" vertical="center"/>
    </xf>
    <xf numFmtId="4" fontId="12" fillId="16" borderId="70" xfId="3" applyNumberFormat="1" applyFont="1" applyFill="1" applyBorder="1" applyAlignment="1">
      <alignment horizontal="center" vertical="center"/>
    </xf>
    <xf numFmtId="4" fontId="27" fillId="18" borderId="19" xfId="3" applyNumberFormat="1" applyFont="1" applyFill="1" applyBorder="1" applyAlignment="1">
      <alignment horizontal="center" vertical="center"/>
    </xf>
    <xf numFmtId="0" fontId="11" fillId="0" borderId="46" xfId="0" applyFont="1" applyBorder="1" applyAlignment="1">
      <alignment vertical="center"/>
    </xf>
    <xf numFmtId="0" fontId="11" fillId="0" borderId="90" xfId="3" applyFont="1" applyBorder="1" applyAlignment="1">
      <alignment vertical="center"/>
    </xf>
    <xf numFmtId="0" fontId="16" fillId="0" borderId="11" xfId="0" applyFont="1" applyBorder="1" applyAlignment="1">
      <alignment vertical="center"/>
    </xf>
    <xf numFmtId="1" fontId="14" fillId="16" borderId="91" xfId="3" applyNumberFormat="1" applyFont="1" applyFill="1" applyBorder="1" applyAlignment="1">
      <alignment horizontal="center" vertical="center"/>
    </xf>
    <xf numFmtId="1" fontId="12" fillId="3" borderId="20" xfId="3" applyNumberFormat="1" applyFont="1" applyFill="1" applyBorder="1" applyAlignment="1">
      <alignment horizontal="center" vertical="center"/>
    </xf>
    <xf numFmtId="0" fontId="11" fillId="0" borderId="11" xfId="0" applyFont="1" applyFill="1" applyBorder="1" applyAlignment="1">
      <alignment vertical="center"/>
    </xf>
    <xf numFmtId="0" fontId="35" fillId="0" borderId="0" xfId="0" applyFont="1"/>
    <xf numFmtId="0" fontId="36" fillId="0" borderId="0" xfId="0" applyFont="1" applyAlignment="1">
      <alignment horizontal="centerContinuous"/>
    </xf>
    <xf numFmtId="0" fontId="37" fillId="0" borderId="0" xfId="0" applyFont="1" applyAlignment="1">
      <alignment horizontal="centerContinuous"/>
    </xf>
    <xf numFmtId="0" fontId="38" fillId="0" borderId="0" xfId="0" applyFont="1" applyAlignment="1">
      <alignment horizontal="centerContinuous"/>
    </xf>
    <xf numFmtId="0" fontId="37" fillId="0" borderId="0" xfId="0" applyFont="1"/>
    <xf numFmtId="4" fontId="12" fillId="16"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3" fontId="12" fillId="16" borderId="79" xfId="3" applyNumberFormat="1" applyFont="1" applyFill="1" applyBorder="1" applyAlignment="1">
      <alignment horizontal="center" vertical="center"/>
    </xf>
    <xf numFmtId="0" fontId="39" fillId="9" borderId="44" xfId="3" applyFont="1" applyFill="1" applyBorder="1" applyAlignment="1">
      <alignment horizontal="center" vertical="center" wrapText="1"/>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4" xfId="3" applyFont="1" applyFill="1" applyBorder="1" applyAlignment="1">
      <alignment horizontal="center" vertical="center"/>
    </xf>
    <xf numFmtId="0" fontId="12" fillId="5" borderId="18" xfId="3" applyFont="1" applyFill="1" applyBorder="1" applyAlignment="1">
      <alignment horizontal="center" vertical="center"/>
    </xf>
    <xf numFmtId="0" fontId="36" fillId="0" borderId="0" xfId="0" applyFont="1" applyAlignment="1"/>
    <xf numFmtId="4" fontId="14" fillId="7" borderId="43" xfId="3" applyNumberFormat="1" applyFont="1" applyFill="1" applyBorder="1" applyAlignment="1">
      <alignment horizontal="center" vertical="center"/>
    </xf>
    <xf numFmtId="4" fontId="14" fillId="7" borderId="47" xfId="3" applyNumberFormat="1" applyFont="1" applyFill="1" applyBorder="1" applyAlignment="1">
      <alignment horizontal="center" vertical="center"/>
    </xf>
    <xf numFmtId="0" fontId="0" fillId="0" borderId="0" xfId="0"/>
    <xf numFmtId="2" fontId="12" fillId="4" borderId="17" xfId="3" applyNumberFormat="1" applyFont="1" applyFill="1" applyBorder="1" applyAlignment="1">
      <alignment horizontal="center" vertical="center"/>
    </xf>
    <xf numFmtId="0" fontId="11"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2" fillId="3" borderId="20" xfId="3" applyNumberFormat="1" applyFont="1" applyFill="1" applyBorder="1" applyAlignment="1">
      <alignment horizontal="center" vertical="center"/>
    </xf>
    <xf numFmtId="4" fontId="12" fillId="3" borderId="44" xfId="3" applyNumberFormat="1" applyFont="1" applyFill="1" applyBorder="1" applyAlignment="1">
      <alignment horizontal="center" vertical="center"/>
    </xf>
    <xf numFmtId="4" fontId="18" fillId="0" borderId="0" xfId="3" applyNumberFormat="1" applyFont="1"/>
    <xf numFmtId="0" fontId="40" fillId="0" borderId="0" xfId="0" applyFont="1" applyAlignment="1">
      <alignment horizontal="center" vertical="center"/>
    </xf>
    <xf numFmtId="0" fontId="17" fillId="9" borderId="20" xfId="3" applyFont="1" applyFill="1" applyBorder="1" applyAlignment="1">
      <alignment horizontal="center" vertical="center" wrapText="1"/>
    </xf>
    <xf numFmtId="4" fontId="14" fillId="7" borderId="92" xfId="3" applyNumberFormat="1" applyFont="1" applyFill="1" applyBorder="1" applyAlignment="1">
      <alignment horizontal="center" vertical="center"/>
    </xf>
    <xf numFmtId="0" fontId="12" fillId="15" borderId="96" xfId="3" applyFont="1" applyFill="1" applyBorder="1" applyAlignment="1">
      <alignment horizontal="center" vertical="center"/>
    </xf>
    <xf numFmtId="0" fontId="12" fillId="15" borderId="13" xfId="3" applyFont="1" applyFill="1" applyBorder="1" applyAlignment="1">
      <alignment horizontal="center" vertical="center"/>
    </xf>
    <xf numFmtId="0" fontId="12" fillId="15" borderId="97" xfId="3" applyFont="1" applyFill="1" applyBorder="1" applyAlignment="1">
      <alignment horizontal="center" vertical="center"/>
    </xf>
    <xf numFmtId="2" fontId="12" fillId="4" borderId="96" xfId="3" applyNumberFormat="1" applyFont="1" applyFill="1" applyBorder="1" applyAlignment="1">
      <alignment horizontal="center" vertical="center"/>
    </xf>
    <xf numFmtId="2" fontId="12" fillId="4" borderId="13"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2" fillId="0" borderId="32" xfId="3" applyNumberFormat="1" applyFont="1" applyBorder="1" applyAlignment="1">
      <alignment horizontal="center" vertical="center"/>
    </xf>
    <xf numFmtId="4" fontId="12" fillId="0" borderId="26" xfId="3" applyNumberFormat="1" applyFont="1" applyBorder="1" applyAlignment="1">
      <alignment horizontal="center" vertical="center"/>
    </xf>
    <xf numFmtId="4" fontId="14" fillId="7" borderId="29" xfId="3" applyNumberFormat="1" applyFont="1" applyFill="1" applyBorder="1" applyAlignment="1">
      <alignment horizontal="center" vertical="center"/>
    </xf>
    <xf numFmtId="4" fontId="12" fillId="0" borderId="29" xfId="3" applyNumberFormat="1" applyFont="1" applyBorder="1" applyAlignment="1">
      <alignment horizontal="center" vertical="center"/>
    </xf>
    <xf numFmtId="2" fontId="12" fillId="4" borderId="22" xfId="3" applyNumberFormat="1" applyFont="1" applyFill="1" applyBorder="1" applyAlignment="1">
      <alignment horizontal="center" vertical="center"/>
    </xf>
    <xf numFmtId="2" fontId="12" fillId="4" borderId="22" xfId="3" quotePrefix="1" applyNumberFormat="1" applyFont="1" applyFill="1" applyBorder="1" applyAlignment="1">
      <alignment horizontal="center" vertical="center"/>
    </xf>
    <xf numFmtId="1" fontId="12" fillId="3" borderId="67" xfId="3" applyNumberFormat="1" applyFont="1" applyFill="1" applyBorder="1" applyAlignment="1">
      <alignment horizontal="center" vertical="center"/>
    </xf>
    <xf numFmtId="1" fontId="12" fillId="3" borderId="14" xfId="3" applyNumberFormat="1" applyFont="1" applyFill="1" applyBorder="1" applyAlignment="1">
      <alignment horizontal="center" vertical="center"/>
    </xf>
    <xf numFmtId="1" fontId="12" fillId="3" borderId="98" xfId="3" applyNumberFormat="1" applyFont="1" applyFill="1" applyBorder="1" applyAlignment="1">
      <alignment horizontal="center" vertical="center"/>
    </xf>
    <xf numFmtId="3" fontId="12" fillId="3" borderId="81" xfId="3" applyNumberFormat="1" applyFont="1" applyFill="1" applyBorder="1" applyAlignment="1">
      <alignment horizontal="center" vertical="center"/>
    </xf>
    <xf numFmtId="0" fontId="36" fillId="0" borderId="0" xfId="0" applyFont="1" applyAlignment="1">
      <alignment horizontal="center" vertical="center"/>
    </xf>
    <xf numFmtId="4" fontId="12" fillId="17" borderId="17" xfId="3" applyNumberFormat="1" applyFont="1" applyFill="1" applyBorder="1" applyAlignment="1">
      <alignment horizontal="center" vertical="center"/>
    </xf>
    <xf numFmtId="4" fontId="12" fillId="17" borderId="99"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7" borderId="29" xfId="3" applyNumberFormat="1" applyFont="1" applyFill="1" applyBorder="1" applyAlignment="1">
      <alignment horizontal="center" vertical="center"/>
    </xf>
    <xf numFmtId="4" fontId="12" fillId="16"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6" fillId="0" borderId="94" xfId="3" applyFont="1" applyBorder="1" applyAlignment="1">
      <alignment horizontal="center" vertical="center" wrapText="1"/>
    </xf>
    <xf numFmtId="0" fontId="16" fillId="0" borderId="93" xfId="3" applyFont="1" applyBorder="1" applyAlignment="1">
      <alignment horizontal="center" vertical="center" wrapText="1"/>
    </xf>
    <xf numFmtId="0" fontId="11" fillId="7" borderId="11" xfId="0" applyFont="1" applyFill="1" applyBorder="1" applyAlignment="1">
      <alignment vertical="center"/>
    </xf>
    <xf numFmtId="0" fontId="12" fillId="15" borderId="67" xfId="3" applyFont="1" applyFill="1" applyBorder="1" applyAlignment="1">
      <alignment horizontal="center" vertical="center" wrapText="1"/>
    </xf>
    <xf numFmtId="0" fontId="12" fillId="15" borderId="96" xfId="3" applyFont="1" applyFill="1" applyBorder="1" applyAlignment="1">
      <alignment horizontal="center" vertical="center" wrapText="1"/>
    </xf>
    <xf numFmtId="0" fontId="11" fillId="0" borderId="58" xfId="0" applyFont="1" applyBorder="1" applyAlignment="1">
      <alignment horizontal="center" vertical="center" wrapText="1"/>
    </xf>
    <xf numFmtId="0" fontId="11" fillId="0" borderId="30" xfId="0" applyFont="1" applyFill="1" applyBorder="1" applyAlignment="1">
      <alignment horizontal="center" vertical="center" wrapText="1"/>
    </xf>
    <xf numFmtId="0" fontId="11" fillId="0" borderId="11"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7" xfId="0" applyFont="1" applyFill="1" applyBorder="1" applyAlignment="1">
      <alignment horizontal="center" vertical="center" wrapText="1"/>
    </xf>
    <xf numFmtId="0" fontId="11" fillId="0" borderId="99" xfId="0" applyFont="1" applyBorder="1" applyAlignment="1">
      <alignment horizontal="center" vertical="center" wrapText="1"/>
    </xf>
    <xf numFmtId="0" fontId="11" fillId="0" borderId="98" xfId="0" applyFont="1" applyBorder="1" applyAlignment="1">
      <alignment horizontal="center" vertical="center" wrapText="1"/>
    </xf>
    <xf numFmtId="0" fontId="11" fillId="0" borderId="100" xfId="0" applyFont="1" applyFill="1" applyBorder="1" applyAlignment="1">
      <alignment horizontal="center" vertical="center" wrapText="1"/>
    </xf>
    <xf numFmtId="0" fontId="11" fillId="0" borderId="99" xfId="0" applyFont="1" applyFill="1" applyBorder="1" applyAlignment="1">
      <alignment horizontal="center" vertical="center" wrapText="1"/>
    </xf>
    <xf numFmtId="0" fontId="16" fillId="0" borderId="99" xfId="3" applyFont="1" applyBorder="1" applyAlignment="1">
      <alignment horizontal="center" vertical="center" wrapText="1"/>
    </xf>
    <xf numFmtId="0" fontId="11" fillId="0" borderId="90" xfId="0" applyFont="1" applyFill="1" applyBorder="1" applyAlignment="1">
      <alignment horizontal="center" vertical="center" wrapText="1"/>
    </xf>
    <xf numFmtId="4" fontId="27" fillId="0" borderId="21" xfId="0" applyNumberFormat="1" applyFont="1" applyBorder="1" applyAlignment="1">
      <alignment horizontal="center" vertical="center"/>
    </xf>
    <xf numFmtId="4" fontId="14" fillId="7" borderId="104" xfId="3" applyNumberFormat="1" applyFont="1" applyFill="1" applyBorder="1" applyAlignment="1">
      <alignment horizontal="center" vertical="center"/>
    </xf>
    <xf numFmtId="4" fontId="14" fillId="7" borderId="105" xfId="3" applyNumberFormat="1" applyFont="1" applyFill="1" applyBorder="1" applyAlignment="1">
      <alignment horizontal="center" vertical="center"/>
    </xf>
    <xf numFmtId="4" fontId="14" fillId="7" borderId="106" xfId="3" applyNumberFormat="1" applyFont="1" applyFill="1" applyBorder="1" applyAlignment="1">
      <alignment horizontal="center" vertical="center"/>
    </xf>
    <xf numFmtId="0" fontId="12" fillId="15" borderId="57" xfId="3" applyFont="1" applyFill="1" applyBorder="1" applyAlignment="1">
      <alignment horizontal="center" vertical="center"/>
    </xf>
    <xf numFmtId="0" fontId="12" fillId="15" borderId="44" xfId="3" applyFont="1" applyFill="1" applyBorder="1" applyAlignment="1">
      <alignment horizontal="center" vertical="center"/>
    </xf>
    <xf numFmtId="0" fontId="20" fillId="5" borderId="90" xfId="3" applyFont="1" applyFill="1" applyBorder="1" applyAlignment="1">
      <alignment horizontal="center" vertical="center"/>
    </xf>
    <xf numFmtId="4" fontId="14" fillId="7" borderId="21" xfId="3" applyNumberFormat="1" applyFont="1" applyFill="1" applyBorder="1" applyAlignment="1">
      <alignment horizontal="center" vertical="center"/>
    </xf>
    <xf numFmtId="2" fontId="12" fillId="0" borderId="22" xfId="3" applyNumberFormat="1" applyFont="1" applyBorder="1" applyAlignment="1">
      <alignment horizontal="center" vertical="center"/>
    </xf>
    <xf numFmtId="0" fontId="12" fillId="15" borderId="17" xfId="3" applyFont="1" applyFill="1" applyBorder="1" applyAlignment="1">
      <alignment horizontal="center" vertical="center"/>
    </xf>
    <xf numFmtId="0" fontId="11" fillId="0" borderId="90" xfId="0" applyFont="1" applyBorder="1" applyAlignment="1">
      <alignment horizontal="center" vertical="center" wrapText="1"/>
    </xf>
    <xf numFmtId="3" fontId="14" fillId="16" borderId="69" xfId="3" applyNumberFormat="1" applyFont="1" applyFill="1" applyBorder="1" applyAlignment="1">
      <alignment horizontal="center" vertical="center"/>
    </xf>
    <xf numFmtId="0" fontId="44" fillId="0" borderId="0" xfId="3" applyFont="1" applyAlignment="1">
      <alignment wrapText="1"/>
    </xf>
    <xf numFmtId="0" fontId="11" fillId="0" borderId="107" xfId="0" applyFont="1" applyBorder="1" applyAlignment="1">
      <alignment horizontal="center" vertical="center" wrapText="1"/>
    </xf>
    <xf numFmtId="0" fontId="11" fillId="0" borderId="89" xfId="0" applyFont="1" applyBorder="1" applyAlignment="1">
      <alignment horizontal="center" vertical="center" wrapText="1"/>
    </xf>
    <xf numFmtId="0" fontId="20" fillId="5" borderId="89" xfId="3" applyFont="1" applyFill="1" applyBorder="1" applyAlignment="1">
      <alignment horizontal="center" vertical="center"/>
    </xf>
    <xf numFmtId="4" fontId="14" fillId="7" borderId="108" xfId="3" applyNumberFormat="1" applyFont="1" applyFill="1" applyBorder="1" applyAlignment="1">
      <alignment horizontal="center" vertical="center"/>
    </xf>
    <xf numFmtId="2" fontId="12" fillId="4" borderId="59" xfId="3" applyNumberFormat="1" applyFont="1" applyFill="1" applyBorder="1" applyAlignment="1">
      <alignment horizontal="center" vertical="center"/>
    </xf>
    <xf numFmtId="4" fontId="14" fillId="7" borderId="79" xfId="3" applyNumberFormat="1" applyFont="1" applyFill="1" applyBorder="1" applyAlignment="1">
      <alignment horizontal="center" vertical="center"/>
    </xf>
    <xf numFmtId="0" fontId="11" fillId="0" borderId="109" xfId="0" applyFont="1" applyFill="1" applyBorder="1" applyAlignment="1">
      <alignment horizontal="center" vertical="center" wrapText="1"/>
    </xf>
    <xf numFmtId="0" fontId="11" fillId="0" borderId="110" xfId="0" applyFont="1" applyBorder="1" applyAlignment="1">
      <alignment horizontal="center" vertical="center" wrapText="1"/>
    </xf>
    <xf numFmtId="0" fontId="20" fillId="5" borderId="110" xfId="3" applyFont="1" applyFill="1" applyBorder="1" applyAlignment="1">
      <alignment horizontal="center" vertical="center"/>
    </xf>
    <xf numFmtId="4" fontId="12" fillId="0" borderId="111" xfId="3" applyNumberFormat="1" applyFont="1" applyBorder="1" applyAlignment="1">
      <alignment horizontal="center" vertical="center"/>
    </xf>
    <xf numFmtId="2" fontId="12" fillId="4" borderId="112" xfId="3" applyNumberFormat="1" applyFont="1" applyFill="1" applyBorder="1" applyAlignment="1">
      <alignment horizontal="center" vertical="center"/>
    </xf>
    <xf numFmtId="4" fontId="14" fillId="7" borderId="113" xfId="3" applyNumberFormat="1" applyFont="1" applyFill="1" applyBorder="1" applyAlignment="1">
      <alignment horizontal="center" vertical="center"/>
    </xf>
    <xf numFmtId="0" fontId="11" fillId="0" borderId="109" xfId="0" applyFont="1" applyBorder="1" applyAlignment="1">
      <alignment horizontal="center" vertical="center" wrapText="1"/>
    </xf>
    <xf numFmtId="4" fontId="14" fillId="7" borderId="111" xfId="3" applyNumberFormat="1" applyFont="1" applyFill="1" applyBorder="1" applyAlignment="1">
      <alignment horizontal="center" vertical="center"/>
    </xf>
    <xf numFmtId="0" fontId="16" fillId="0" borderId="107" xfId="3" applyFont="1" applyBorder="1" applyAlignment="1">
      <alignment horizontal="center" vertical="center" wrapText="1"/>
    </xf>
    <xf numFmtId="0" fontId="16" fillId="0" borderId="109" xfId="3" applyFont="1" applyBorder="1" applyAlignment="1">
      <alignment horizontal="center" vertical="center" wrapText="1"/>
    </xf>
    <xf numFmtId="0" fontId="11" fillId="0" borderId="114" xfId="0" applyFont="1" applyBorder="1" applyAlignment="1">
      <alignment horizontal="center" vertical="center" wrapText="1"/>
    </xf>
    <xf numFmtId="0" fontId="20" fillId="5" borderId="66" xfId="3" applyFont="1" applyFill="1" applyBorder="1" applyAlignment="1">
      <alignment horizontal="center" vertical="center"/>
    </xf>
    <xf numFmtId="2" fontId="12" fillId="0" borderId="59" xfId="3" applyNumberFormat="1" applyFont="1" applyBorder="1" applyAlignment="1">
      <alignment horizontal="center" vertical="center"/>
    </xf>
    <xf numFmtId="0" fontId="11" fillId="0" borderId="116" xfId="0" applyFont="1" applyBorder="1" applyAlignment="1">
      <alignment horizontal="center" vertical="center" wrapText="1"/>
    </xf>
    <xf numFmtId="0" fontId="20" fillId="5" borderId="117" xfId="3" applyFont="1" applyFill="1" applyBorder="1" applyAlignment="1">
      <alignment horizontal="center" vertical="center"/>
    </xf>
    <xf numFmtId="2" fontId="12" fillId="0" borderId="112" xfId="3" applyNumberFormat="1" applyFont="1" applyBorder="1" applyAlignment="1">
      <alignment horizontal="center" vertical="center"/>
    </xf>
    <xf numFmtId="0" fontId="11" fillId="0" borderId="78" xfId="0" applyFont="1" applyFill="1" applyBorder="1" applyAlignment="1">
      <alignment vertical="center"/>
    </xf>
    <xf numFmtId="0" fontId="11" fillId="0" borderId="89" xfId="3" applyFont="1" applyBorder="1" applyAlignment="1">
      <alignment vertical="center"/>
    </xf>
    <xf numFmtId="0" fontId="12" fillId="5" borderId="66" xfId="3" applyFont="1" applyFill="1" applyBorder="1" applyAlignment="1">
      <alignment horizontal="center" vertical="center"/>
    </xf>
    <xf numFmtId="4" fontId="27" fillId="0" borderId="118" xfId="0" applyNumberFormat="1" applyFont="1" applyBorder="1" applyAlignment="1">
      <alignment horizontal="center" vertical="center"/>
    </xf>
    <xf numFmtId="4" fontId="12" fillId="4" borderId="59" xfId="3" applyNumberFormat="1" applyFont="1" applyFill="1" applyBorder="1" applyAlignment="1">
      <alignment horizontal="center" vertical="center"/>
    </xf>
    <xf numFmtId="0" fontId="11" fillId="0" borderId="88" xfId="0" applyFont="1" applyFill="1" applyBorder="1" applyAlignment="1">
      <alignment vertical="center"/>
    </xf>
    <xf numFmtId="0" fontId="11" fillId="0" borderId="110" xfId="3" applyFont="1" applyBorder="1" applyAlignment="1">
      <alignment vertical="center"/>
    </xf>
    <xf numFmtId="0" fontId="12" fillId="5" borderId="117" xfId="3" applyFont="1" applyFill="1" applyBorder="1" applyAlignment="1">
      <alignment horizontal="center" vertical="center"/>
    </xf>
    <xf numFmtId="4" fontId="27" fillId="0" borderId="119" xfId="0" applyNumberFormat="1" applyFont="1" applyBorder="1" applyAlignment="1">
      <alignment horizontal="center" vertical="center"/>
    </xf>
    <xf numFmtId="4" fontId="12" fillId="4" borderId="112" xfId="3" applyNumberFormat="1" applyFont="1" applyFill="1" applyBorder="1" applyAlignment="1">
      <alignment horizontal="center" vertical="center"/>
    </xf>
    <xf numFmtId="0" fontId="11" fillId="0" borderId="78" xfId="0" applyFont="1" applyBorder="1" applyAlignment="1">
      <alignment vertical="center"/>
    </xf>
    <xf numFmtId="0" fontId="11" fillId="0" borderId="88" xfId="0" applyFont="1" applyBorder="1" applyAlignment="1">
      <alignment vertical="center"/>
    </xf>
    <xf numFmtId="0" fontId="11" fillId="0" borderId="120" xfId="3" applyFont="1" applyBorder="1" applyAlignment="1">
      <alignment vertical="center"/>
    </xf>
    <xf numFmtId="0" fontId="11" fillId="0" borderId="86" xfId="3" applyFont="1" applyBorder="1" applyAlignment="1">
      <alignment vertical="center"/>
    </xf>
    <xf numFmtId="0" fontId="14" fillId="0" borderId="45" xfId="3" applyFont="1" applyBorder="1" applyAlignment="1">
      <alignment vertical="center"/>
    </xf>
    <xf numFmtId="0" fontId="15" fillId="0" borderId="28" xfId="3" applyFont="1" applyBorder="1" applyAlignment="1"/>
    <xf numFmtId="0" fontId="18" fillId="0" borderId="41" xfId="3" applyFont="1" applyBorder="1" applyAlignment="1">
      <alignment horizontal="center"/>
    </xf>
    <xf numFmtId="2" fontId="12" fillId="4" borderId="122" xfId="3" applyNumberFormat="1" applyFont="1" applyFill="1" applyBorder="1" applyAlignment="1">
      <alignment horizontal="center" vertical="center"/>
    </xf>
    <xf numFmtId="0" fontId="11" fillId="0" borderId="89" xfId="0" applyFont="1" applyFill="1" applyBorder="1" applyAlignment="1">
      <alignment horizontal="center" vertical="center" wrapText="1"/>
    </xf>
    <xf numFmtId="4" fontId="12" fillId="0" borderId="108" xfId="3" applyNumberFormat="1" applyFont="1" applyBorder="1" applyAlignment="1">
      <alignment horizontal="center" vertical="center"/>
    </xf>
    <xf numFmtId="0" fontId="20" fillId="3" borderId="60" xfId="3" applyFont="1" applyFill="1" applyBorder="1" applyAlignment="1">
      <alignment horizontal="center" vertical="center"/>
    </xf>
    <xf numFmtId="0" fontId="12" fillId="3" borderId="123" xfId="3" applyFont="1" applyFill="1" applyBorder="1" applyAlignment="1">
      <alignment horizontal="center" vertical="center"/>
    </xf>
    <xf numFmtId="0" fontId="12" fillId="3" borderId="67" xfId="3" applyFont="1" applyFill="1" applyBorder="1" applyAlignment="1">
      <alignment horizontal="center" vertical="center"/>
    </xf>
    <xf numFmtId="3" fontId="12"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6" fillId="7" borderId="17" xfId="0" applyFont="1" applyFill="1" applyBorder="1" applyAlignment="1" applyProtection="1">
      <alignment horizontal="center" vertical="center" wrapText="1"/>
      <protection locked="0"/>
    </xf>
    <xf numFmtId="3" fontId="6" fillId="0" borderId="23" xfId="0" applyNumberFormat="1" applyFont="1" applyFill="1" applyBorder="1" applyAlignment="1" applyProtection="1">
      <alignment horizontal="center" vertical="center"/>
      <protection locked="0"/>
    </xf>
    <xf numFmtId="3" fontId="6" fillId="0" borderId="26" xfId="0" applyNumberFormat="1" applyFont="1" applyFill="1" applyBorder="1" applyAlignment="1" applyProtection="1">
      <alignment horizontal="center" vertical="center"/>
      <protection locked="0"/>
    </xf>
    <xf numFmtId="3" fontId="6" fillId="0" borderId="36" xfId="0" applyNumberFormat="1" applyFont="1" applyFill="1" applyBorder="1" applyAlignment="1" applyProtection="1">
      <alignment horizontal="center" vertical="center"/>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0" fontId="6" fillId="14" borderId="62" xfId="0" applyFont="1" applyFill="1" applyBorder="1" applyAlignment="1" applyProtection="1">
      <alignment horizontal="center" vertical="center" wrapText="1"/>
      <protection locked="0"/>
    </xf>
    <xf numFmtId="0" fontId="6" fillId="14" borderId="10" xfId="0" applyFont="1" applyFill="1" applyBorder="1" applyAlignment="1" applyProtection="1">
      <alignment horizontal="center" vertical="center" wrapText="1"/>
      <protection locked="0"/>
    </xf>
    <xf numFmtId="0" fontId="6" fillId="14" borderId="40" xfId="0" applyFont="1" applyFill="1" applyBorder="1" applyAlignment="1" applyProtection="1">
      <alignment horizontal="center" vertical="center" wrapText="1"/>
      <protection locked="0"/>
    </xf>
    <xf numFmtId="0" fontId="8" fillId="7" borderId="61" xfId="0" applyFont="1" applyFill="1" applyBorder="1" applyAlignment="1" applyProtection="1">
      <alignment horizontal="left" vertical="center"/>
      <protection locked="0"/>
    </xf>
    <xf numFmtId="0" fontId="8" fillId="7" borderId="31" xfId="0" applyFont="1" applyFill="1" applyBorder="1" applyAlignment="1" applyProtection="1">
      <alignment horizontal="left" vertical="center"/>
      <protection locked="0"/>
    </xf>
    <xf numFmtId="0" fontId="8" fillId="7" borderId="82" xfId="0" applyFont="1" applyFill="1" applyBorder="1" applyAlignment="1" applyProtection="1">
      <alignment horizontal="left" vertical="center"/>
      <protection locked="0"/>
    </xf>
    <xf numFmtId="0" fontId="34" fillId="11" borderId="62" xfId="0" quotePrefix="1" applyFont="1" applyFill="1" applyBorder="1" applyAlignment="1" applyProtection="1">
      <alignment horizontal="center" vertical="center" wrapText="1"/>
      <protection locked="0"/>
    </xf>
    <xf numFmtId="0" fontId="34" fillId="11" borderId="10" xfId="0" quotePrefix="1" applyFont="1" applyFill="1" applyBorder="1" applyAlignment="1" applyProtection="1">
      <alignment horizontal="center" vertical="center" wrapText="1"/>
      <protection locked="0"/>
    </xf>
    <xf numFmtId="0" fontId="34" fillId="11" borderId="40" xfId="0" quotePrefix="1" applyFont="1" applyFill="1" applyBorder="1" applyAlignment="1" applyProtection="1">
      <alignment horizontal="center" vertical="center" wrapText="1"/>
      <protection locked="0"/>
    </xf>
    <xf numFmtId="0" fontId="33" fillId="7" borderId="48" xfId="1" applyFont="1" applyFill="1" applyBorder="1" applyAlignment="1" applyProtection="1">
      <alignment horizontal="left" vertical="center"/>
      <protection locked="0"/>
    </xf>
    <xf numFmtId="0" fontId="33" fillId="7" borderId="9" xfId="1" applyFont="1" applyFill="1" applyBorder="1" applyAlignment="1" applyProtection="1">
      <alignment horizontal="left" vertical="center"/>
      <protection locked="0"/>
    </xf>
    <xf numFmtId="0" fontId="33" fillId="7" borderId="49" xfId="1" applyFont="1" applyFill="1" applyBorder="1" applyAlignment="1" applyProtection="1">
      <alignment horizontal="left" vertical="center"/>
      <protection locked="0"/>
    </xf>
    <xf numFmtId="0" fontId="6" fillId="13" borderId="14" xfId="0" applyFont="1" applyFill="1" applyBorder="1" applyAlignment="1" applyProtection="1">
      <alignment horizontal="center" vertical="center" wrapText="1"/>
      <protection locked="0"/>
    </xf>
    <xf numFmtId="0" fontId="6" fillId="13" borderId="56" xfId="0" applyFont="1" applyFill="1" applyBorder="1" applyAlignment="1" applyProtection="1">
      <alignment horizontal="center" vertical="center" wrapText="1"/>
      <protection locked="0"/>
    </xf>
    <xf numFmtId="0" fontId="6" fillId="13" borderId="23" xfId="1" applyFont="1" applyFill="1" applyBorder="1" applyAlignment="1" applyProtection="1">
      <alignment horizontal="center" vertical="center" wrapText="1"/>
      <protection locked="0"/>
    </xf>
    <xf numFmtId="0" fontId="6" fillId="13" borderId="26" xfId="1" applyFont="1" applyFill="1" applyBorder="1" applyAlignment="1" applyProtection="1">
      <alignment horizontal="center" vertical="center" wrapText="1"/>
      <protection locked="0"/>
    </xf>
    <xf numFmtId="0" fontId="6" fillId="13" borderId="36" xfId="1" applyFont="1" applyFill="1" applyBorder="1" applyAlignment="1" applyProtection="1">
      <alignment horizontal="center" vertical="center" wrapText="1"/>
      <protection locked="0"/>
    </xf>
    <xf numFmtId="0" fontId="6" fillId="13" borderId="73" xfId="0" applyFont="1" applyFill="1" applyBorder="1" applyAlignment="1" applyProtection="1">
      <alignment horizontal="center" vertical="center" wrapText="1"/>
      <protection locked="0"/>
    </xf>
    <xf numFmtId="0" fontId="6" fillId="13" borderId="28" xfId="0" applyFont="1" applyFill="1" applyBorder="1" applyAlignment="1" applyProtection="1">
      <alignment horizontal="center" vertical="center" wrapText="1"/>
      <protection locked="0"/>
    </xf>
    <xf numFmtId="0" fontId="6" fillId="13" borderId="55" xfId="0" applyFont="1" applyFill="1" applyBorder="1" applyAlignment="1" applyProtection="1">
      <alignment horizontal="center" vertical="center" wrapText="1"/>
      <protection locked="0"/>
    </xf>
    <xf numFmtId="0" fontId="6" fillId="13" borderId="65" xfId="0" applyFont="1" applyFill="1" applyBorder="1" applyAlignment="1" applyProtection="1">
      <alignment horizontal="center" vertical="center" wrapText="1"/>
      <protection locked="0"/>
    </xf>
    <xf numFmtId="0" fontId="6" fillId="13" borderId="0" xfId="0" applyFont="1" applyFill="1" applyBorder="1" applyAlignment="1" applyProtection="1">
      <alignment horizontal="center" vertical="center" wrapText="1"/>
      <protection locked="0"/>
    </xf>
    <xf numFmtId="0" fontId="6" fillId="13" borderId="54"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wrapText="1"/>
      <protection locked="0"/>
    </xf>
    <xf numFmtId="0" fontId="6" fillId="7" borderId="54" xfId="0" applyFont="1" applyFill="1" applyBorder="1" applyAlignment="1" applyProtection="1">
      <alignment horizontal="center" vertical="center" wrapText="1"/>
      <protection locked="0"/>
    </xf>
    <xf numFmtId="0" fontId="6" fillId="13" borderId="45" xfId="0" applyFont="1" applyFill="1" applyBorder="1" applyAlignment="1" applyProtection="1">
      <alignment horizontal="center" vertical="center" wrapText="1"/>
      <protection locked="0"/>
    </xf>
    <xf numFmtId="0" fontId="6" fillId="13" borderId="46" xfId="0" applyFont="1" applyFill="1" applyBorder="1" applyAlignment="1" applyProtection="1">
      <alignment horizontal="center" vertical="center" wrapText="1"/>
      <protection locked="0"/>
    </xf>
    <xf numFmtId="0" fontId="6" fillId="13" borderId="32" xfId="0" applyFont="1" applyFill="1" applyBorder="1" applyAlignment="1" applyProtection="1">
      <alignment horizontal="center" vertical="center" wrapText="1"/>
      <protection locked="0"/>
    </xf>
    <xf numFmtId="0" fontId="6" fillId="13" borderId="21" xfId="0" applyFont="1" applyFill="1" applyBorder="1" applyAlignment="1" applyProtection="1">
      <alignment horizontal="center" vertical="center" wrapText="1"/>
      <protection locked="0"/>
    </xf>
    <xf numFmtId="3" fontId="6" fillId="7" borderId="23" xfId="0" applyNumberFormat="1" applyFont="1" applyFill="1" applyBorder="1" applyAlignment="1" applyProtection="1">
      <alignment horizontal="center" vertical="center"/>
      <protection locked="0"/>
    </xf>
    <xf numFmtId="3" fontId="6" fillId="7" borderId="26" xfId="0" applyNumberFormat="1" applyFont="1" applyFill="1" applyBorder="1" applyAlignment="1" applyProtection="1">
      <alignment horizontal="center" vertical="center"/>
      <protection locked="0"/>
    </xf>
    <xf numFmtId="3" fontId="6" fillId="7" borderId="36" xfId="0" applyNumberFormat="1" applyFont="1" applyFill="1" applyBorder="1" applyAlignment="1" applyProtection="1">
      <alignment horizontal="center" vertical="center"/>
      <protection locked="0"/>
    </xf>
    <xf numFmtId="0" fontId="6" fillId="0" borderId="17" xfId="0" applyFont="1" applyFill="1" applyBorder="1" applyAlignment="1" applyProtection="1">
      <alignment horizontal="center" vertical="center" wrapText="1"/>
      <protection locked="0"/>
    </xf>
    <xf numFmtId="0" fontId="6" fillId="7" borderId="23" xfId="0" applyFont="1" applyFill="1" applyBorder="1" applyAlignment="1" applyProtection="1">
      <alignment horizontal="center" vertical="center" wrapText="1"/>
      <protection locked="0"/>
    </xf>
    <xf numFmtId="0" fontId="6" fillId="7" borderId="26" xfId="0" applyFont="1" applyFill="1" applyBorder="1" applyAlignment="1" applyProtection="1">
      <alignment horizontal="center" vertical="center" wrapText="1"/>
      <protection locked="0"/>
    </xf>
    <xf numFmtId="0" fontId="6" fillId="7" borderId="16" xfId="0" applyFont="1" applyFill="1" applyBorder="1" applyAlignment="1" applyProtection="1">
      <alignment horizontal="center" vertical="center" wrapText="1"/>
      <protection locked="0"/>
    </xf>
    <xf numFmtId="4" fontId="7" fillId="7" borderId="23" xfId="0" applyNumberFormat="1" applyFont="1" applyFill="1" applyBorder="1" applyAlignment="1" applyProtection="1">
      <alignment horizontal="center" vertical="center"/>
      <protection locked="0"/>
    </xf>
    <xf numFmtId="4" fontId="7" fillId="7" borderId="26" xfId="0" applyNumberFormat="1" applyFont="1" applyFill="1" applyBorder="1" applyAlignment="1" applyProtection="1">
      <alignment horizontal="center" vertical="center"/>
      <protection locked="0"/>
    </xf>
    <xf numFmtId="4" fontId="7" fillId="7" borderId="36" xfId="0" applyNumberFormat="1" applyFont="1" applyFill="1" applyBorder="1" applyAlignment="1" applyProtection="1">
      <alignment horizontal="center" vertical="center"/>
      <protection locked="0"/>
    </xf>
    <xf numFmtId="0" fontId="4" fillId="7" borderId="33" xfId="1" applyFont="1" applyFill="1" applyBorder="1" applyAlignment="1" applyProtection="1">
      <alignment horizontal="center" vertical="center"/>
      <protection locked="0"/>
    </xf>
    <xf numFmtId="0" fontId="4" fillId="7" borderId="34" xfId="1" applyFont="1" applyFill="1" applyBorder="1" applyAlignment="1" applyProtection="1">
      <alignment horizontal="center" vertical="center"/>
      <protection locked="0"/>
    </xf>
    <xf numFmtId="0" fontId="4" fillId="7" borderId="35" xfId="1" applyFont="1" applyFill="1" applyBorder="1" applyAlignment="1" applyProtection="1">
      <alignment horizontal="center" vertical="center"/>
      <protection locked="0"/>
    </xf>
    <xf numFmtId="0" fontId="4" fillId="7" borderId="1" xfId="1" applyFont="1" applyFill="1" applyBorder="1" applyAlignment="1" applyProtection="1">
      <alignment horizontal="center" vertical="center"/>
      <protection locked="0"/>
    </xf>
    <xf numFmtId="0" fontId="4" fillId="7" borderId="0" xfId="1" applyFont="1" applyFill="1" applyBorder="1" applyAlignment="1" applyProtection="1">
      <alignment horizontal="center" vertical="center"/>
      <protection locked="0"/>
    </xf>
    <xf numFmtId="0" fontId="4" fillId="7" borderId="2" xfId="1" applyFont="1" applyFill="1" applyBorder="1" applyAlignment="1" applyProtection="1">
      <alignment horizontal="center" vertical="center"/>
      <protection locked="0"/>
    </xf>
    <xf numFmtId="0" fontId="33" fillId="7" borderId="62" xfId="1" applyFont="1" applyFill="1" applyBorder="1" applyAlignment="1" applyProtection="1">
      <alignment horizontal="left" vertical="center"/>
      <protection locked="0"/>
    </xf>
    <xf numFmtId="0" fontId="33" fillId="7" borderId="10" xfId="1" applyFont="1" applyFill="1" applyBorder="1" applyAlignment="1" applyProtection="1">
      <alignment horizontal="left" vertical="center"/>
      <protection locked="0"/>
    </xf>
    <xf numFmtId="0" fontId="33" fillId="7" borderId="40" xfId="1" applyFont="1" applyFill="1" applyBorder="1" applyAlignment="1" applyProtection="1">
      <alignment horizontal="left" vertical="center"/>
      <protection locked="0"/>
    </xf>
    <xf numFmtId="0" fontId="33" fillId="12" borderId="45" xfId="1" applyFont="1" applyFill="1" applyBorder="1" applyAlignment="1" applyProtection="1">
      <alignment horizontal="center"/>
      <protection locked="0"/>
    </xf>
    <xf numFmtId="0" fontId="33" fillId="12" borderId="28" xfId="1" applyFont="1" applyFill="1" applyBorder="1" applyAlignment="1" applyProtection="1">
      <alignment horizontal="center"/>
      <protection locked="0"/>
    </xf>
    <xf numFmtId="0" fontId="33" fillId="12" borderId="41" xfId="1" applyFont="1" applyFill="1" applyBorder="1" applyAlignment="1" applyProtection="1">
      <alignment horizontal="center"/>
      <protection locked="0"/>
    </xf>
    <xf numFmtId="0" fontId="32" fillId="7" borderId="1" xfId="1" applyFont="1" applyFill="1" applyBorder="1" applyAlignment="1" applyProtection="1">
      <alignment horizontal="center" vertical="center"/>
      <protection locked="0"/>
    </xf>
    <xf numFmtId="0" fontId="32" fillId="7" borderId="0" xfId="1" applyFont="1" applyFill="1" applyBorder="1" applyAlignment="1" applyProtection="1">
      <alignment horizontal="center" vertical="center"/>
      <protection locked="0"/>
    </xf>
    <xf numFmtId="0" fontId="32" fillId="7" borderId="2" xfId="1" applyFont="1" applyFill="1" applyBorder="1" applyAlignment="1" applyProtection="1">
      <alignment horizontal="center" vertical="center"/>
      <protection locked="0"/>
    </xf>
    <xf numFmtId="0" fontId="6" fillId="7" borderId="13" xfId="0" applyFont="1" applyFill="1" applyBorder="1" applyAlignment="1" applyProtection="1">
      <alignment horizontal="center" vertical="center" wrapText="1"/>
      <protection locked="0"/>
    </xf>
    <xf numFmtId="3" fontId="7" fillId="7" borderId="63" xfId="0" applyNumberFormat="1" applyFont="1" applyFill="1" applyBorder="1" applyAlignment="1" applyProtection="1">
      <alignment horizontal="center" vertical="center" wrapText="1"/>
      <protection locked="0"/>
    </xf>
    <xf numFmtId="3" fontId="7" fillId="7" borderId="12" xfId="0" applyNumberFormat="1" applyFont="1" applyFill="1" applyBorder="1" applyAlignment="1" applyProtection="1">
      <alignment horizontal="center" vertical="center" wrapText="1"/>
      <protection locked="0"/>
    </xf>
    <xf numFmtId="3" fontId="7" fillId="7" borderId="77" xfId="0" applyNumberFormat="1" applyFont="1" applyFill="1" applyBorder="1" applyAlignment="1" applyProtection="1">
      <alignment horizontal="center" vertical="center" wrapText="1"/>
      <protection locked="0"/>
    </xf>
    <xf numFmtId="0" fontId="8" fillId="7" borderId="62" xfId="0" applyFont="1" applyFill="1" applyBorder="1" applyAlignment="1" applyProtection="1">
      <alignment horizontal="justify" vertical="center" wrapText="1"/>
      <protection locked="0"/>
    </xf>
    <xf numFmtId="0" fontId="8" fillId="7" borderId="10" xfId="0" applyFont="1" applyFill="1" applyBorder="1" applyAlignment="1" applyProtection="1">
      <alignment horizontal="justify" vertical="center" wrapText="1"/>
      <protection locked="0"/>
    </xf>
    <xf numFmtId="0" fontId="8" fillId="7" borderId="40" xfId="0" applyFont="1" applyFill="1" applyBorder="1" applyAlignment="1" applyProtection="1">
      <alignment horizontal="justify" vertical="center" wrapText="1"/>
      <protection locked="0"/>
    </xf>
    <xf numFmtId="0" fontId="6" fillId="7" borderId="6" xfId="0" applyFont="1" applyFill="1" applyBorder="1" applyAlignment="1" applyProtection="1">
      <alignment horizontal="justify" vertical="center" wrapText="1"/>
      <protection locked="0"/>
    </xf>
    <xf numFmtId="0" fontId="6" fillId="7" borderId="7" xfId="0" applyFont="1" applyFill="1" applyBorder="1" applyAlignment="1" applyProtection="1">
      <alignment horizontal="justify" vertical="center" wrapText="1"/>
      <protection locked="0"/>
    </xf>
    <xf numFmtId="0" fontId="6" fillId="7" borderId="8" xfId="0" applyFont="1" applyFill="1" applyBorder="1" applyAlignment="1" applyProtection="1">
      <alignment horizontal="justify" vertical="center" wrapText="1"/>
      <protection locked="0"/>
    </xf>
    <xf numFmtId="0" fontId="9" fillId="0" borderId="37" xfId="0" applyFont="1" applyBorder="1" applyAlignment="1">
      <alignment horizontal="center" vertical="top"/>
    </xf>
    <xf numFmtId="0" fontId="9" fillId="0" borderId="38" xfId="0" applyFont="1" applyBorder="1" applyAlignment="1">
      <alignment horizontal="center" vertical="top"/>
    </xf>
    <xf numFmtId="0" fontId="9" fillId="0" borderId="39" xfId="0" applyFont="1" applyBorder="1" applyAlignment="1">
      <alignment horizontal="center" vertical="top"/>
    </xf>
    <xf numFmtId="0" fontId="6" fillId="7" borderId="48" xfId="0" applyFont="1" applyFill="1" applyBorder="1" applyAlignment="1" applyProtection="1">
      <alignment horizontal="left" vertical="center" wrapText="1"/>
      <protection locked="0"/>
    </xf>
    <xf numFmtId="0" fontId="6" fillId="7" borderId="9" xfId="0" applyFont="1" applyFill="1" applyBorder="1" applyAlignment="1" applyProtection="1">
      <alignment horizontal="left" vertical="center" wrapText="1"/>
      <protection locked="0"/>
    </xf>
    <xf numFmtId="0" fontId="6" fillId="7" borderId="49" xfId="0" applyFont="1" applyFill="1" applyBorder="1" applyAlignment="1" applyProtection="1">
      <alignment horizontal="left" vertical="center" wrapText="1"/>
      <protection locked="0"/>
    </xf>
    <xf numFmtId="0" fontId="8" fillId="7" borderId="62" xfId="0" applyFont="1" applyFill="1" applyBorder="1" applyAlignment="1" applyProtection="1">
      <alignment horizontal="left" vertical="center" wrapText="1"/>
      <protection locked="0"/>
    </xf>
    <xf numFmtId="0" fontId="8" fillId="7" borderId="10" xfId="0" applyFont="1" applyFill="1" applyBorder="1" applyAlignment="1" applyProtection="1">
      <alignment horizontal="left" vertical="center" wrapText="1"/>
      <protection locked="0"/>
    </xf>
    <xf numFmtId="0" fontId="8" fillId="7" borderId="40" xfId="0" applyFont="1" applyFill="1" applyBorder="1" applyAlignment="1" applyProtection="1">
      <alignment horizontal="left" vertical="center" wrapText="1"/>
      <protection locked="0"/>
    </xf>
    <xf numFmtId="0" fontId="10" fillId="0" borderId="1" xfId="0" applyFont="1" applyBorder="1" applyAlignment="1">
      <alignment horizontal="center"/>
    </xf>
    <xf numFmtId="0" fontId="10" fillId="0" borderId="0" xfId="0" applyFont="1" applyBorder="1" applyAlignment="1">
      <alignment horizontal="center"/>
    </xf>
    <xf numFmtId="0" fontId="10" fillId="0" borderId="2" xfId="0" applyFont="1" applyBorder="1" applyAlignment="1">
      <alignment horizontal="center"/>
    </xf>
    <xf numFmtId="0" fontId="9" fillId="0" borderId="1" xfId="0" applyFont="1" applyBorder="1" applyAlignment="1">
      <alignment horizontal="center" vertical="top" wrapText="1"/>
    </xf>
    <xf numFmtId="0" fontId="9" fillId="0" borderId="0" xfId="0" applyFont="1" applyBorder="1" applyAlignment="1">
      <alignment horizontal="center" vertical="top" wrapText="1"/>
    </xf>
    <xf numFmtId="0" fontId="9" fillId="0" borderId="2" xfId="0" applyFont="1" applyBorder="1" applyAlignment="1">
      <alignment horizontal="center" vertical="top" wrapText="1"/>
    </xf>
    <xf numFmtId="0" fontId="10" fillId="6" borderId="1" xfId="0" applyFont="1" applyFill="1" applyBorder="1" applyAlignment="1">
      <alignment horizontal="center" wrapText="1"/>
    </xf>
    <xf numFmtId="0" fontId="10" fillId="6" borderId="0" xfId="0" applyFont="1" applyFill="1" applyBorder="1" applyAlignment="1">
      <alignment horizontal="center" wrapText="1"/>
    </xf>
    <xf numFmtId="0" fontId="10" fillId="0" borderId="0" xfId="0" applyFont="1" applyBorder="1" applyAlignment="1">
      <alignment horizontal="center" wrapText="1"/>
    </xf>
    <xf numFmtId="0" fontId="10" fillId="0" borderId="2" xfId="0" applyFont="1" applyBorder="1" applyAlignment="1">
      <alignment horizontal="center" wrapText="1"/>
    </xf>
    <xf numFmtId="0" fontId="9" fillId="6" borderId="1" xfId="0" applyFont="1" applyFill="1" applyBorder="1" applyAlignment="1">
      <alignment horizontal="center" vertical="top" wrapText="1"/>
    </xf>
    <xf numFmtId="0" fontId="9" fillId="6" borderId="0" xfId="0" applyFont="1" applyFill="1" applyBorder="1" applyAlignment="1">
      <alignment horizontal="center" vertical="top" wrapText="1"/>
    </xf>
    <xf numFmtId="0" fontId="9" fillId="6" borderId="2" xfId="0" applyFont="1" applyFill="1" applyBorder="1" applyAlignment="1">
      <alignment horizontal="center" vertical="top" wrapText="1"/>
    </xf>
    <xf numFmtId="0" fontId="6" fillId="7" borderId="11" xfId="0" applyFont="1" applyFill="1" applyBorder="1" applyAlignment="1" applyProtection="1">
      <alignment horizontal="justify" vertical="center" wrapText="1"/>
      <protection locked="0"/>
    </xf>
    <xf numFmtId="0" fontId="6" fillId="7" borderId="26" xfId="0" applyFont="1" applyFill="1" applyBorder="1" applyAlignment="1" applyProtection="1">
      <alignment horizontal="justify" vertical="center" wrapText="1"/>
      <protection locked="0"/>
    </xf>
    <xf numFmtId="0" fontId="6" fillId="7" borderId="36" xfId="0" applyFont="1" applyFill="1" applyBorder="1" applyAlignment="1" applyProtection="1">
      <alignment horizontal="justify" vertical="center" wrapText="1"/>
      <protection locked="0"/>
    </xf>
    <xf numFmtId="0" fontId="6" fillId="0" borderId="24" xfId="0" applyFont="1" applyFill="1" applyBorder="1" applyAlignment="1" applyProtection="1">
      <alignment horizontal="justify" vertical="center" wrapText="1"/>
      <protection locked="0"/>
    </xf>
    <xf numFmtId="0" fontId="6" fillId="0" borderId="12" xfId="0" applyFont="1" applyFill="1" applyBorder="1" applyAlignment="1" applyProtection="1">
      <alignment horizontal="justify" vertical="center" wrapText="1"/>
      <protection locked="0"/>
    </xf>
    <xf numFmtId="0" fontId="6" fillId="0" borderId="77" xfId="0" applyFont="1" applyFill="1" applyBorder="1" applyAlignment="1" applyProtection="1">
      <alignment horizontal="justify" vertical="center" wrapText="1"/>
      <protection locked="0"/>
    </xf>
    <xf numFmtId="0" fontId="11" fillId="0" borderId="115" xfId="0" applyFont="1" applyBorder="1" applyAlignment="1">
      <alignment horizontal="center" vertical="center" wrapText="1"/>
    </xf>
    <xf numFmtId="0" fontId="11" fillId="0" borderId="95" xfId="0" applyFont="1" applyBorder="1" applyAlignment="1">
      <alignment horizontal="center" vertical="center" wrapText="1"/>
    </xf>
    <xf numFmtId="0" fontId="11" fillId="0" borderId="93" xfId="0" applyFont="1" applyBorder="1" applyAlignment="1">
      <alignment horizontal="center" vertical="center" wrapText="1"/>
    </xf>
    <xf numFmtId="0" fontId="11" fillId="0" borderId="94" xfId="0" applyFont="1" applyBorder="1" applyAlignment="1">
      <alignment horizontal="center" vertical="center" wrapText="1"/>
    </xf>
    <xf numFmtId="0" fontId="11" fillId="0" borderId="121" xfId="0" applyFont="1" applyBorder="1" applyAlignment="1">
      <alignment horizontal="center" vertical="center" wrapText="1"/>
    </xf>
    <xf numFmtId="0" fontId="23" fillId="0" borderId="11" xfId="3" applyFont="1" applyBorder="1" applyAlignment="1">
      <alignment horizontal="justify" vertical="center" wrapText="1"/>
    </xf>
    <xf numFmtId="0" fontId="23" fillId="0" borderId="26" xfId="3" applyFont="1" applyBorder="1" applyAlignment="1">
      <alignment horizontal="justify" vertical="center" wrapText="1"/>
    </xf>
    <xf numFmtId="0" fontId="23" fillId="0" borderId="36" xfId="3" applyFont="1" applyBorder="1" applyAlignment="1">
      <alignment horizontal="justify" vertical="center" wrapText="1"/>
    </xf>
    <xf numFmtId="0" fontId="23" fillId="0" borderId="6" xfId="3" applyFont="1" applyBorder="1" applyAlignment="1">
      <alignment horizontal="justify" vertical="center" wrapText="1"/>
    </xf>
    <xf numFmtId="0" fontId="23" fillId="0" borderId="7" xfId="3" applyFont="1" applyBorder="1" applyAlignment="1">
      <alignment horizontal="justify" vertical="center" wrapText="1"/>
    </xf>
    <xf numFmtId="0" fontId="23" fillId="0" borderId="8" xfId="3" applyFont="1" applyBorder="1" applyAlignment="1">
      <alignment horizontal="justify" vertical="center" wrapText="1"/>
    </xf>
    <xf numFmtId="0" fontId="4" fillId="0" borderId="48" xfId="3" applyFont="1" applyFill="1" applyBorder="1" applyAlignment="1">
      <alignment horizontal="justify" vertical="center" wrapText="1"/>
    </xf>
    <xf numFmtId="0" fontId="4" fillId="0" borderId="9" xfId="3" applyFont="1" applyFill="1" applyBorder="1" applyAlignment="1">
      <alignment horizontal="justify" vertical="center" wrapText="1"/>
    </xf>
    <xf numFmtId="0" fontId="4" fillId="0" borderId="49" xfId="3" applyFont="1" applyFill="1" applyBorder="1" applyAlignment="1">
      <alignment horizontal="justify" vertical="center" wrapText="1"/>
    </xf>
    <xf numFmtId="0" fontId="12" fillId="20" borderId="62" xfId="0" applyFont="1" applyFill="1" applyBorder="1" applyAlignment="1">
      <alignment horizontal="center" vertical="center" wrapText="1"/>
    </xf>
    <xf numFmtId="0" fontId="12" fillId="20" borderId="10" xfId="0" applyFont="1" applyFill="1" applyBorder="1" applyAlignment="1">
      <alignment horizontal="center" vertical="center" wrapText="1"/>
    </xf>
    <xf numFmtId="0" fontId="12" fillId="20" borderId="40" xfId="0" applyFont="1" applyFill="1" applyBorder="1" applyAlignment="1">
      <alignment horizontal="center" vertical="center" wrapText="1"/>
    </xf>
    <xf numFmtId="0" fontId="12" fillId="19" borderId="62" xfId="0" applyFont="1" applyFill="1" applyBorder="1" applyAlignment="1">
      <alignment horizontal="left" vertical="center" wrapText="1"/>
    </xf>
    <xf numFmtId="0" fontId="12" fillId="19" borderId="10" xfId="0" applyFont="1" applyFill="1" applyBorder="1" applyAlignment="1">
      <alignment horizontal="left" vertical="center" wrapText="1"/>
    </xf>
    <xf numFmtId="0" fontId="12" fillId="19" borderId="40" xfId="0" applyFont="1" applyFill="1" applyBorder="1" applyAlignment="1">
      <alignment horizontal="left" vertical="center" wrapText="1"/>
    </xf>
    <xf numFmtId="0" fontId="16" fillId="0" borderId="94" xfId="3" applyFont="1" applyBorder="1" applyAlignment="1">
      <alignment horizontal="center" vertical="center" wrapText="1"/>
    </xf>
    <xf numFmtId="0" fontId="16" fillId="0" borderId="95" xfId="3" applyFont="1" applyBorder="1" applyAlignment="1">
      <alignment horizontal="center" vertical="center" wrapText="1"/>
    </xf>
    <xf numFmtId="0" fontId="16" fillId="0" borderId="93" xfId="3" applyFont="1" applyBorder="1" applyAlignment="1">
      <alignment horizontal="center" vertical="center" wrapText="1"/>
    </xf>
    <xf numFmtId="0" fontId="11" fillId="16" borderId="62" xfId="0" applyFont="1" applyFill="1" applyBorder="1" applyAlignment="1">
      <alignment horizontal="center" vertical="center" wrapText="1"/>
    </xf>
    <xf numFmtId="0" fontId="11" fillId="16" borderId="74" xfId="0" applyFont="1" applyFill="1" applyBorder="1" applyAlignment="1">
      <alignment horizontal="center" vertical="center" wrapText="1"/>
    </xf>
    <xf numFmtId="0" fontId="27" fillId="18" borderId="102" xfId="3" applyFont="1" applyFill="1" applyBorder="1" applyAlignment="1">
      <alignment horizontal="center" vertical="center"/>
    </xf>
    <xf numFmtId="0" fontId="27" fillId="18" borderId="103" xfId="3" applyFont="1" applyFill="1" applyBorder="1" applyAlignment="1">
      <alignment horizontal="center" vertical="center"/>
    </xf>
    <xf numFmtId="0" fontId="16" fillId="16" borderId="62" xfId="3" applyFont="1" applyFill="1" applyBorder="1" applyAlignment="1">
      <alignment horizontal="center" vertical="center" wrapText="1"/>
    </xf>
    <xf numFmtId="0" fontId="16" fillId="16" borderId="74" xfId="3" applyFont="1" applyFill="1" applyBorder="1" applyAlignment="1">
      <alignment horizontal="center" vertical="center" wrapText="1"/>
    </xf>
    <xf numFmtId="0" fontId="31" fillId="0" borderId="1" xfId="3" applyFont="1" applyBorder="1" applyAlignment="1">
      <alignment horizontal="center"/>
    </xf>
    <xf numFmtId="0" fontId="31" fillId="0" borderId="0" xfId="3" applyFont="1" applyBorder="1" applyAlignment="1">
      <alignment horizontal="center"/>
    </xf>
    <xf numFmtId="0" fontId="31" fillId="0" borderId="2" xfId="3" applyFont="1" applyBorder="1" applyAlignment="1">
      <alignment horizontal="center"/>
    </xf>
    <xf numFmtId="0" fontId="30" fillId="0" borderId="1" xfId="3" applyFont="1" applyBorder="1" applyAlignment="1">
      <alignment horizontal="center"/>
    </xf>
    <xf numFmtId="0" fontId="30" fillId="0" borderId="0" xfId="3" applyFont="1" applyBorder="1" applyAlignment="1">
      <alignment horizontal="center"/>
    </xf>
    <xf numFmtId="0" fontId="30" fillId="0" borderId="2" xfId="3" applyFont="1" applyBorder="1" applyAlignment="1">
      <alignment horizontal="center"/>
    </xf>
    <xf numFmtId="0" fontId="32" fillId="0" borderId="62" xfId="3" applyFont="1" applyBorder="1" applyAlignment="1">
      <alignment horizontal="justify" vertical="center" wrapText="1"/>
    </xf>
    <xf numFmtId="0" fontId="32" fillId="0" borderId="10" xfId="3" applyFont="1" applyBorder="1" applyAlignment="1">
      <alignment horizontal="justify" vertical="center" wrapText="1"/>
    </xf>
    <xf numFmtId="0" fontId="32" fillId="0" borderId="40" xfId="3" applyFont="1" applyBorder="1" applyAlignment="1">
      <alignment horizontal="justify" vertical="center" wrapText="1"/>
    </xf>
    <xf numFmtId="0" fontId="22" fillId="0" borderId="62"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11" fillId="0" borderId="101" xfId="0" applyFont="1" applyBorder="1" applyAlignment="1">
      <alignment horizontal="center" vertical="center" wrapText="1"/>
    </xf>
    <xf numFmtId="0" fontId="29" fillId="11" borderId="62"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0" fontId="4" fillId="0" borderId="6" xfId="3" applyFont="1" applyBorder="1" applyAlignment="1">
      <alignment horizontal="justify" vertical="center" wrapText="1"/>
    </xf>
    <xf numFmtId="0" fontId="4" fillId="0" borderId="7" xfId="3" applyFont="1" applyBorder="1" applyAlignment="1">
      <alignment horizontal="justify" vertical="center" wrapText="1"/>
    </xf>
    <xf numFmtId="0" fontId="4" fillId="0" borderId="8" xfId="3" applyFont="1" applyBorder="1" applyAlignment="1">
      <alignment horizontal="justify" vertical="center" wrapText="1"/>
    </xf>
    <xf numFmtId="0" fontId="4" fillId="0" borderId="11" xfId="3" applyFont="1" applyBorder="1" applyAlignment="1">
      <alignment horizontal="justify" vertical="center" wrapText="1"/>
    </xf>
    <xf numFmtId="0" fontId="4" fillId="0" borderId="26" xfId="3" applyFont="1" applyBorder="1" applyAlignment="1">
      <alignment horizontal="justify" vertical="center" wrapText="1"/>
    </xf>
    <xf numFmtId="0" fontId="4" fillId="0" borderId="36" xfId="3" applyFont="1" applyBorder="1" applyAlignment="1">
      <alignment horizontal="justify" vertical="center" wrapText="1"/>
    </xf>
    <xf numFmtId="0" fontId="27" fillId="18" borderId="62" xfId="3" applyFont="1" applyFill="1" applyBorder="1" applyAlignment="1">
      <alignment horizontal="center" vertical="center"/>
    </xf>
    <xf numFmtId="0" fontId="27" fillId="18" borderId="74" xfId="3" applyFont="1" applyFill="1" applyBorder="1" applyAlignment="1">
      <alignment horizontal="center" vertical="center"/>
    </xf>
    <xf numFmtId="0" fontId="11" fillId="16" borderId="11" xfId="0" applyFont="1" applyFill="1" applyBorder="1" applyAlignment="1">
      <alignment horizontal="center" vertical="center" wrapText="1"/>
    </xf>
    <xf numFmtId="0" fontId="11" fillId="16" borderId="27" xfId="0" applyFont="1" applyFill="1" applyBorder="1" applyAlignment="1">
      <alignment horizontal="center" vertical="center" wrapText="1"/>
    </xf>
    <xf numFmtId="0" fontId="11" fillId="16" borderId="48" xfId="0" applyFont="1" applyFill="1" applyBorder="1" applyAlignment="1">
      <alignment horizontal="center" vertical="center" wrapText="1"/>
    </xf>
    <xf numFmtId="0" fontId="11" fillId="16" borderId="83" xfId="0" applyFont="1" applyFill="1" applyBorder="1" applyAlignment="1">
      <alignment horizontal="center"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83" xfId="3" applyFont="1" applyFill="1" applyBorder="1" applyAlignment="1">
      <alignment horizontal="center" vertical="center"/>
    </xf>
    <xf numFmtId="0" fontId="14" fillId="10" borderId="45" xfId="0" applyFont="1" applyFill="1" applyBorder="1" applyAlignment="1">
      <alignment horizontal="center" vertical="center" wrapText="1"/>
    </xf>
    <xf numFmtId="0" fontId="14" fillId="10" borderId="75"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6" xfId="0" applyFont="1" applyFill="1" applyBorder="1" applyAlignment="1">
      <alignment horizontal="center"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40" xfId="3" applyFont="1" applyFill="1" applyBorder="1" applyAlignment="1">
      <alignment horizontal="center" vertical="center"/>
    </xf>
    <xf numFmtId="0" fontId="12" fillId="20" borderId="6" xfId="0" applyFont="1" applyFill="1" applyBorder="1" applyAlignment="1">
      <alignment horizontal="center" vertical="center" wrapText="1"/>
    </xf>
    <xf numFmtId="0" fontId="12" fillId="20" borderId="7" xfId="0" applyFont="1" applyFill="1" applyBorder="1" applyAlignment="1">
      <alignment horizontal="center" vertical="center" wrapText="1"/>
    </xf>
    <xf numFmtId="0" fontId="12" fillId="20" borderId="8" xfId="0" applyFont="1" applyFill="1" applyBorder="1" applyAlignment="1">
      <alignment horizontal="center" vertical="center" wrapText="1"/>
    </xf>
    <xf numFmtId="0" fontId="12" fillId="19" borderId="11" xfId="0" applyFont="1" applyFill="1" applyBorder="1" applyAlignment="1">
      <alignment horizontal="left" vertical="center" wrapText="1"/>
    </xf>
    <xf numFmtId="0" fontId="12" fillId="19" borderId="26" xfId="0" applyFont="1" applyFill="1" applyBorder="1" applyAlignment="1">
      <alignment horizontal="left" vertical="center" wrapText="1"/>
    </xf>
    <xf numFmtId="0" fontId="12" fillId="19" borderId="36" xfId="0" applyFont="1" applyFill="1" applyBorder="1" applyAlignment="1">
      <alignment horizontal="left" vertical="center" wrapText="1"/>
    </xf>
    <xf numFmtId="0" fontId="14" fillId="10" borderId="57" xfId="0" applyFont="1" applyFill="1" applyBorder="1" applyAlignment="1">
      <alignment horizontal="center" vertical="center" wrapText="1"/>
    </xf>
    <xf numFmtId="0" fontId="14" fillId="10" borderId="83" xfId="0" applyFont="1" applyFill="1" applyBorder="1" applyAlignment="1">
      <alignment horizontal="center" vertical="center" wrapText="1"/>
    </xf>
    <xf numFmtId="0" fontId="29" fillId="9" borderId="50" xfId="3" applyFont="1" applyFill="1" applyBorder="1" applyAlignment="1">
      <alignment horizontal="center" vertical="center"/>
    </xf>
    <xf numFmtId="0" fontId="12" fillId="19" borderId="88" xfId="0" applyFont="1" applyFill="1" applyBorder="1" applyAlignment="1">
      <alignment horizontal="left" vertical="center" wrapText="1"/>
    </xf>
    <xf numFmtId="0" fontId="12" fillId="19" borderId="86" xfId="0" applyFont="1" applyFill="1" applyBorder="1" applyAlignment="1">
      <alignment horizontal="left" vertical="center" wrapText="1"/>
    </xf>
    <xf numFmtId="0" fontId="12" fillId="19" borderId="87" xfId="0" applyFont="1" applyFill="1" applyBorder="1" applyAlignment="1">
      <alignment horizontal="left" vertical="center" wrapText="1"/>
    </xf>
    <xf numFmtId="0" fontId="12" fillId="0" borderId="6"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4" fillId="0" borderId="3" xfId="3" applyFont="1" applyFill="1" applyBorder="1" applyAlignment="1">
      <alignment horizontal="center" vertical="center" wrapText="1"/>
    </xf>
    <xf numFmtId="0" fontId="14" fillId="0" borderId="76" xfId="3" applyFont="1" applyFill="1" applyBorder="1" applyAlignment="1">
      <alignment horizontal="center" vertical="center" wrapText="1"/>
    </xf>
    <xf numFmtId="0" fontId="11" fillId="16" borderId="78" xfId="0" applyFont="1" applyFill="1" applyBorder="1" applyAlignment="1">
      <alignment horizontal="center" vertical="center" wrapText="1"/>
    </xf>
    <xf numFmtId="0" fontId="11" fillId="16" borderId="89" xfId="0" applyFont="1" applyFill="1" applyBorder="1" applyAlignment="1">
      <alignment horizontal="center" vertical="center" wrapText="1"/>
    </xf>
    <xf numFmtId="0" fontId="4" fillId="10" borderId="57" xfId="0" applyFont="1" applyFill="1" applyBorder="1" applyAlignment="1">
      <alignment horizontal="center" vertical="center" wrapText="1"/>
    </xf>
    <xf numFmtId="0" fontId="4" fillId="10" borderId="83" xfId="0" applyFont="1" applyFill="1" applyBorder="1" applyAlignment="1">
      <alignment horizontal="center" vertical="center" wrapText="1"/>
    </xf>
    <xf numFmtId="0" fontId="16" fillId="16" borderId="84" xfId="3" applyFont="1" applyFill="1" applyBorder="1" applyAlignment="1">
      <alignment horizontal="center" vertical="center" wrapText="1"/>
    </xf>
    <xf numFmtId="0" fontId="16" fillId="16" borderId="85" xfId="3" applyFont="1" applyFill="1" applyBorder="1" applyAlignment="1">
      <alignment horizontal="center" vertical="center" wrapText="1"/>
    </xf>
    <xf numFmtId="0" fontId="11" fillId="0" borderId="62" xfId="3" applyFont="1" applyFill="1" applyBorder="1" applyAlignment="1">
      <alignment horizontal="justify" vertical="center" wrapText="1"/>
    </xf>
    <xf numFmtId="0" fontId="11" fillId="0" borderId="10" xfId="3" applyFont="1" applyFill="1" applyBorder="1" applyAlignment="1">
      <alignment horizontal="justify" vertical="center" wrapText="1"/>
    </xf>
    <xf numFmtId="0" fontId="11" fillId="0" borderId="40" xfId="3" applyFont="1" applyFill="1" applyBorder="1" applyAlignment="1">
      <alignment horizontal="justify"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12" fillId="19" borderId="6" xfId="0" applyFont="1" applyFill="1" applyBorder="1" applyAlignment="1">
      <alignment horizontal="left" vertical="center" wrapText="1"/>
    </xf>
    <xf numFmtId="0" fontId="12" fillId="19" borderId="7" xfId="0" applyFont="1" applyFill="1" applyBorder="1" applyAlignment="1">
      <alignment horizontal="left" vertical="center" wrapText="1"/>
    </xf>
    <xf numFmtId="0" fontId="12" fillId="19" borderId="8" xfId="0" applyFont="1" applyFill="1" applyBorder="1" applyAlignment="1">
      <alignment horizontal="left"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48" xfId="0" applyFont="1" applyBorder="1" applyAlignment="1">
      <alignment horizontal="left" vertical="center" wrapText="1"/>
    </xf>
    <xf numFmtId="0" fontId="12" fillId="0" borderId="9" xfId="0" applyFont="1" applyBorder="1" applyAlignment="1">
      <alignment horizontal="left" vertical="center" wrapText="1"/>
    </xf>
    <xf numFmtId="0" fontId="12" fillId="0" borderId="49" xfId="0" applyFont="1" applyBorder="1" applyAlignment="1">
      <alignment horizontal="left" vertical="center" wrapText="1"/>
    </xf>
    <xf numFmtId="0" fontId="36" fillId="0" borderId="0" xfId="0" applyFont="1" applyAlignment="1">
      <alignment horizontal="center"/>
    </xf>
    <xf numFmtId="0" fontId="36" fillId="0" borderId="0" xfId="0" applyFont="1" applyAlignment="1">
      <alignment horizontal="center" vertical="center"/>
    </xf>
  </cellXfs>
  <cellStyles count="4">
    <cellStyle name="Normal" xfId="0" builtinId="0"/>
    <cellStyle name="Normal 2" xfId="3" xr:uid="{BB8E9F22-9F10-4D9D-9B5C-941A6D48AFCA}"/>
    <cellStyle name="Normal 4" xfId="2" xr:uid="{026F969E-CCC2-424B-949C-6C67BB4C556C}"/>
    <cellStyle name="TableStyleLight1 2" xfId="1" xr:uid="{A70F7E09-7AE2-4943-AB8A-F65FFF210B72}"/>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fif"/><Relationship Id="rId7" Type="http://schemas.openxmlformats.org/officeDocument/2006/relationships/image" Target="../media/image10.jpeg"/><Relationship Id="rId2" Type="http://schemas.microsoft.com/office/2007/relationships/hdphoto" Target="../media/hdphoto1.wdp"/><Relationship Id="rId1" Type="http://schemas.openxmlformats.org/officeDocument/2006/relationships/image" Target="../media/image5.png"/><Relationship Id="rId6" Type="http://schemas.openxmlformats.org/officeDocument/2006/relationships/image" Target="../media/image9.jfif"/><Relationship Id="rId5" Type="http://schemas.openxmlformats.org/officeDocument/2006/relationships/image" Target="../media/image8.jfif"/><Relationship Id="rId4" Type="http://schemas.openxmlformats.org/officeDocument/2006/relationships/image" Target="../media/image7.jpeg"/><Relationship Id="rId9"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79375</xdr:colOff>
      <xdr:row>0</xdr:row>
      <xdr:rowOff>95250</xdr:rowOff>
    </xdr:from>
    <xdr:to>
      <xdr:col>11</xdr:col>
      <xdr:colOff>445092</xdr:colOff>
      <xdr:row>53</xdr:row>
      <xdr:rowOff>57150</xdr:rowOff>
    </xdr:to>
    <xdr:pic>
      <xdr:nvPicPr>
        <xdr:cNvPr id="4" name="Imagem 3">
          <a:extLst>
            <a:ext uri="{FF2B5EF4-FFF2-40B4-BE49-F238E27FC236}">
              <a16:creationId xmlns:a16="http://schemas.microsoft.com/office/drawing/2014/main" id="{78DD88F1-87ED-46D2-8EE9-505DF73E8E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375" y="95250"/>
          <a:ext cx="7001467"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367904</xdr:colOff>
      <xdr:row>0</xdr:row>
      <xdr:rowOff>196442</xdr:rowOff>
    </xdr:from>
    <xdr:to>
      <xdr:col>11</xdr:col>
      <xdr:colOff>161926</xdr:colOff>
      <xdr:row>3</xdr:row>
      <xdr:rowOff>9525</xdr:rowOff>
    </xdr:to>
    <xdr:pic>
      <xdr:nvPicPr>
        <xdr:cNvPr id="2" name="Imagem 1">
          <a:extLst>
            <a:ext uri="{FF2B5EF4-FFF2-40B4-BE49-F238E27FC236}">
              <a16:creationId xmlns:a16="http://schemas.microsoft.com/office/drawing/2014/main" id="{0281469C-0E5B-46B2-8E13-9C06EE44D8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40204" y="196442"/>
          <a:ext cx="556022" cy="641758"/>
        </a:xfrm>
        <a:prstGeom prst="rect">
          <a:avLst/>
        </a:prstGeom>
      </xdr:spPr>
    </xdr:pic>
    <xdr:clientData/>
  </xdr:twoCellAnchor>
  <xdr:twoCellAnchor editAs="oneCell">
    <xdr:from>
      <xdr:col>0</xdr:col>
      <xdr:colOff>74614</xdr:colOff>
      <xdr:row>0</xdr:row>
      <xdr:rowOff>219075</xdr:rowOff>
    </xdr:from>
    <xdr:to>
      <xdr:col>1</xdr:col>
      <xdr:colOff>441036</xdr:colOff>
      <xdr:row>3</xdr:row>
      <xdr:rowOff>10654</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4614" y="219075"/>
          <a:ext cx="871247" cy="62025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125527</xdr:colOff>
      <xdr:row>0</xdr:row>
      <xdr:rowOff>112939</xdr:rowOff>
    </xdr:from>
    <xdr:to>
      <xdr:col>0</xdr:col>
      <xdr:colOff>1320332</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527" y="112939"/>
          <a:ext cx="1194805" cy="771525"/>
        </a:xfrm>
        <a:prstGeom prst="rect">
          <a:avLst/>
        </a:prstGeom>
        <a:noFill/>
        <a:ln>
          <a:noFill/>
        </a:ln>
      </xdr:spPr>
    </xdr:pic>
    <xdr:clientData/>
  </xdr:twoCellAnchor>
  <xdr:twoCellAnchor editAs="oneCell">
    <xdr:from>
      <xdr:col>9</xdr:col>
      <xdr:colOff>19671</xdr:colOff>
      <xdr:row>0</xdr:row>
      <xdr:rowOff>181315</xdr:rowOff>
    </xdr:from>
    <xdr:to>
      <xdr:col>9</xdr:col>
      <xdr:colOff>746895</xdr:colOff>
      <xdr:row>3</xdr:row>
      <xdr:rowOff>183242</xdr:rowOff>
    </xdr:to>
    <xdr:pic>
      <xdr:nvPicPr>
        <xdr:cNvPr id="3" name="Imagem 2">
          <a:extLst>
            <a:ext uri="{FF2B5EF4-FFF2-40B4-BE49-F238E27FC236}">
              <a16:creationId xmlns:a16="http://schemas.microsoft.com/office/drawing/2014/main" id="{B54754D8-10A1-4E4C-AEAB-673D0B9AD2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65371" y="181315"/>
          <a:ext cx="727224" cy="8401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155574</xdr:colOff>
      <xdr:row>36</xdr:row>
      <xdr:rowOff>133350</xdr:rowOff>
    </xdr:from>
    <xdr:to>
      <xdr:col>10</xdr:col>
      <xdr:colOff>298854</xdr:colOff>
      <xdr:row>49</xdr:row>
      <xdr:rowOff>66675</xdr:rowOff>
    </xdr:to>
    <xdr:pic>
      <xdr:nvPicPr>
        <xdr:cNvPr id="13" name="Imagem 12">
          <a:extLst>
            <a:ext uri="{FF2B5EF4-FFF2-40B4-BE49-F238E27FC236}">
              <a16:creationId xmlns:a16="http://schemas.microsoft.com/office/drawing/2014/main" id="{A1678368-4DB7-4DDC-B9A0-E5B835C7AF3F}"/>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bright="-20000" contrast="20000"/>
                  </a14:imgEffect>
                </a14:imgLayer>
              </a14:imgProps>
            </a:ext>
          </a:extLst>
        </a:blip>
        <a:srcRect b="16821"/>
        <a:stretch/>
      </xdr:blipFill>
      <xdr:spPr>
        <a:xfrm>
          <a:off x="2593974" y="8877300"/>
          <a:ext cx="3800880" cy="240982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123824</xdr:colOff>
      <xdr:row>2</xdr:row>
      <xdr:rowOff>38100</xdr:rowOff>
    </xdr:from>
    <xdr:to>
      <xdr:col>6</xdr:col>
      <xdr:colOff>185737</xdr:colOff>
      <xdr:row>15</xdr:row>
      <xdr:rowOff>180975</xdr:rowOff>
    </xdr:to>
    <xdr:pic>
      <xdr:nvPicPr>
        <xdr:cNvPr id="11" name="Imagem 10">
          <a:extLst>
            <a:ext uri="{FF2B5EF4-FFF2-40B4-BE49-F238E27FC236}">
              <a16:creationId xmlns:a16="http://schemas.microsoft.com/office/drawing/2014/main" id="{E12B568C-8175-4E47-8E75-B2F4EE42DE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3024" y="723900"/>
          <a:ext cx="2500313" cy="33337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400049</xdr:colOff>
      <xdr:row>2</xdr:row>
      <xdr:rowOff>28575</xdr:rowOff>
    </xdr:from>
    <xdr:to>
      <xdr:col>11</xdr:col>
      <xdr:colOff>426244</xdr:colOff>
      <xdr:row>15</xdr:row>
      <xdr:rowOff>123825</xdr:rowOff>
    </xdr:to>
    <xdr:pic>
      <xdr:nvPicPr>
        <xdr:cNvPr id="15" name="Imagem 14">
          <a:extLst>
            <a:ext uri="{FF2B5EF4-FFF2-40B4-BE49-F238E27FC236}">
              <a16:creationId xmlns:a16="http://schemas.microsoft.com/office/drawing/2014/main" id="{AEB75BD1-7060-42CF-9BCB-2A4AFF58DE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67249" y="714375"/>
          <a:ext cx="2464595" cy="328612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13</xdr:col>
      <xdr:colOff>142875</xdr:colOff>
      <xdr:row>2</xdr:row>
      <xdr:rowOff>38100</xdr:rowOff>
    </xdr:from>
    <xdr:to>
      <xdr:col>16</xdr:col>
      <xdr:colOff>516732</xdr:colOff>
      <xdr:row>15</xdr:row>
      <xdr:rowOff>76200</xdr:rowOff>
    </xdr:to>
    <xdr:pic>
      <xdr:nvPicPr>
        <xdr:cNvPr id="16" name="Imagem 15">
          <a:extLst>
            <a:ext uri="{FF2B5EF4-FFF2-40B4-BE49-F238E27FC236}">
              <a16:creationId xmlns:a16="http://schemas.microsoft.com/office/drawing/2014/main" id="{B3A66E98-9BA6-49B3-AE38-0F1AC5DFB3F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flipH="1">
          <a:off x="8067675" y="723900"/>
          <a:ext cx="2374107" cy="32289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114300</xdr:colOff>
      <xdr:row>17</xdr:row>
      <xdr:rowOff>85724</xdr:rowOff>
    </xdr:from>
    <xdr:to>
      <xdr:col>6</xdr:col>
      <xdr:colOff>190501</xdr:colOff>
      <xdr:row>34</xdr:row>
      <xdr:rowOff>152400</xdr:rowOff>
    </xdr:to>
    <xdr:pic>
      <xdr:nvPicPr>
        <xdr:cNvPr id="17" name="Imagem 16">
          <a:extLst>
            <a:ext uri="{FF2B5EF4-FFF2-40B4-BE49-F238E27FC236}">
              <a16:creationId xmlns:a16="http://schemas.microsoft.com/office/drawing/2014/main" id="{8E39ADD4-9401-486A-9E78-22E4A47A114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33500" y="4667249"/>
          <a:ext cx="2514601" cy="335280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400050</xdr:colOff>
      <xdr:row>17</xdr:row>
      <xdr:rowOff>95250</xdr:rowOff>
    </xdr:from>
    <xdr:to>
      <xdr:col>11</xdr:col>
      <xdr:colOff>457200</xdr:colOff>
      <xdr:row>34</xdr:row>
      <xdr:rowOff>136525</xdr:rowOff>
    </xdr:to>
    <xdr:pic>
      <xdr:nvPicPr>
        <xdr:cNvPr id="18" name="Imagem 17">
          <a:extLst>
            <a:ext uri="{FF2B5EF4-FFF2-40B4-BE49-F238E27FC236}">
              <a16:creationId xmlns:a16="http://schemas.microsoft.com/office/drawing/2014/main" id="{74F35050-C967-4DF4-B94D-5B688B0AFC1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67250" y="4676775"/>
          <a:ext cx="2495550" cy="33274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13</xdr:col>
      <xdr:colOff>76200</xdr:colOff>
      <xdr:row>17</xdr:row>
      <xdr:rowOff>76200</xdr:rowOff>
    </xdr:from>
    <xdr:to>
      <xdr:col>16</xdr:col>
      <xdr:colOff>581025</xdr:colOff>
      <xdr:row>34</xdr:row>
      <xdr:rowOff>184706</xdr:rowOff>
    </xdr:to>
    <xdr:pic>
      <xdr:nvPicPr>
        <xdr:cNvPr id="19" name="Imagem 18">
          <a:extLst>
            <a:ext uri="{FF2B5EF4-FFF2-40B4-BE49-F238E27FC236}">
              <a16:creationId xmlns:a16="http://schemas.microsoft.com/office/drawing/2014/main" id="{69E6D0EC-9534-4913-9C5C-D9DDBDAC31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01000" y="4657725"/>
          <a:ext cx="2505075" cy="33946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10</xdr:col>
      <xdr:colOff>542925</xdr:colOff>
      <xdr:row>36</xdr:row>
      <xdr:rowOff>47625</xdr:rowOff>
    </xdr:from>
    <xdr:to>
      <xdr:col>14</xdr:col>
      <xdr:colOff>457200</xdr:colOff>
      <xdr:row>49</xdr:row>
      <xdr:rowOff>95250</xdr:rowOff>
    </xdr:to>
    <xdr:pic>
      <xdr:nvPicPr>
        <xdr:cNvPr id="20" name="Imagem 19">
          <a:extLst>
            <a:ext uri="{FF2B5EF4-FFF2-40B4-BE49-F238E27FC236}">
              <a16:creationId xmlns:a16="http://schemas.microsoft.com/office/drawing/2014/main" id="{CC80E513-C317-482C-99DE-2383FF8FFC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38925" y="8791575"/>
          <a:ext cx="2524125" cy="25241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43681-3351-4959-ADE7-07A53BE1B985}">
  <sheetPr>
    <pageSetUpPr fitToPage="1"/>
  </sheetPr>
  <dimension ref="A1"/>
  <sheetViews>
    <sheetView view="pageBreakPreview" topLeftCell="A10" zoomScale="60" zoomScaleNormal="70" zoomScalePageLayoutView="60" workbookViewId="0">
      <selection activeCell="Q39" sqref="Q39"/>
    </sheetView>
  </sheetViews>
  <sheetFormatPr defaultRowHeight="15" x14ac:dyDescent="0.25"/>
  <sheetData/>
  <printOptions horizontalCentered="1" verticalCentered="1"/>
  <pageMargins left="0" right="0" top="0" bottom="0" header="0" footer="0"/>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B9EE5-55BF-4AA0-84E4-D730E7A99914}">
  <dimension ref="A1:M34"/>
  <sheetViews>
    <sheetView tabSelected="1" zoomScaleNormal="100" zoomScaleSheetLayoutView="80" zoomScalePageLayoutView="80" workbookViewId="0">
      <selection activeCell="R29" sqref="R29"/>
    </sheetView>
  </sheetViews>
  <sheetFormatPr defaultRowHeight="15" x14ac:dyDescent="0.25"/>
  <cols>
    <col min="1" max="1" width="7.5703125" style="1" customWidth="1"/>
    <col min="2" max="2" width="10.140625" style="1" customWidth="1"/>
    <col min="3" max="3" width="6.28515625" style="1" customWidth="1"/>
    <col min="4" max="4" width="4" style="1" customWidth="1"/>
    <col min="5" max="5" width="2.57031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42578125" style="1" customWidth="1"/>
    <col min="12" max="12" width="4.5703125" style="1" customWidth="1"/>
    <col min="13" max="16384" width="9.140625" style="1"/>
  </cols>
  <sheetData>
    <row r="1" spans="1:12" ht="21.95" customHeight="1" x14ac:dyDescent="0.25">
      <c r="A1" s="269" t="s">
        <v>0</v>
      </c>
      <c r="B1" s="270"/>
      <c r="C1" s="270"/>
      <c r="D1" s="270"/>
      <c r="E1" s="270"/>
      <c r="F1" s="270"/>
      <c r="G1" s="270"/>
      <c r="H1" s="270"/>
      <c r="I1" s="270"/>
      <c r="J1" s="270"/>
      <c r="K1" s="270"/>
      <c r="L1" s="271"/>
    </row>
    <row r="2" spans="1:12" ht="21.95" customHeight="1" x14ac:dyDescent="0.25">
      <c r="A2" s="281" t="s">
        <v>624</v>
      </c>
      <c r="B2" s="282"/>
      <c r="C2" s="282"/>
      <c r="D2" s="282"/>
      <c r="E2" s="282"/>
      <c r="F2" s="282"/>
      <c r="G2" s="282"/>
      <c r="H2" s="282"/>
      <c r="I2" s="282"/>
      <c r="J2" s="282"/>
      <c r="K2" s="282"/>
      <c r="L2" s="283"/>
    </row>
    <row r="3" spans="1:12" ht="21.95" customHeight="1" x14ac:dyDescent="0.25">
      <c r="A3" s="272" t="s">
        <v>1</v>
      </c>
      <c r="B3" s="273"/>
      <c r="C3" s="273"/>
      <c r="D3" s="273"/>
      <c r="E3" s="273"/>
      <c r="F3" s="273"/>
      <c r="G3" s="273"/>
      <c r="H3" s="273"/>
      <c r="I3" s="273"/>
      <c r="J3" s="273"/>
      <c r="K3" s="273"/>
      <c r="L3" s="274"/>
    </row>
    <row r="4" spans="1:12" ht="21.95" customHeight="1" thickBot="1" x14ac:dyDescent="0.3">
      <c r="A4" s="272" t="s">
        <v>2</v>
      </c>
      <c r="B4" s="273"/>
      <c r="C4" s="273"/>
      <c r="D4" s="273"/>
      <c r="E4" s="273"/>
      <c r="F4" s="273"/>
      <c r="G4" s="273"/>
      <c r="H4" s="273"/>
      <c r="I4" s="273"/>
      <c r="J4" s="273"/>
      <c r="K4" s="273"/>
      <c r="L4" s="274"/>
    </row>
    <row r="5" spans="1:12" ht="21.75" customHeight="1" thickTop="1" thickBot="1" x14ac:dyDescent="0.3">
      <c r="A5" s="275" t="s">
        <v>3</v>
      </c>
      <c r="B5" s="276"/>
      <c r="C5" s="276"/>
      <c r="D5" s="276"/>
      <c r="E5" s="276"/>
      <c r="F5" s="276"/>
      <c r="G5" s="276"/>
      <c r="H5" s="276"/>
      <c r="I5" s="276"/>
      <c r="J5" s="276"/>
      <c r="K5" s="276"/>
      <c r="L5" s="277"/>
    </row>
    <row r="6" spans="1:12" ht="18" customHeight="1" thickTop="1" thickBot="1" x14ac:dyDescent="0.3">
      <c r="A6" s="238" t="s">
        <v>661</v>
      </c>
      <c r="B6" s="239"/>
      <c r="C6" s="239"/>
      <c r="D6" s="239"/>
      <c r="E6" s="239"/>
      <c r="F6" s="239"/>
      <c r="G6" s="239"/>
      <c r="H6" s="239"/>
      <c r="I6" s="239"/>
      <c r="J6" s="239"/>
      <c r="K6" s="239"/>
      <c r="L6" s="240"/>
    </row>
    <row r="7" spans="1:12" ht="20.100000000000001" customHeight="1" thickTop="1" thickBot="1" x14ac:dyDescent="0.3">
      <c r="A7" s="278" t="s">
        <v>4</v>
      </c>
      <c r="B7" s="279"/>
      <c r="C7" s="279"/>
      <c r="D7" s="279"/>
      <c r="E7" s="279"/>
      <c r="F7" s="279"/>
      <c r="G7" s="279"/>
      <c r="H7" s="279"/>
      <c r="I7" s="279"/>
      <c r="J7" s="279"/>
      <c r="K7" s="279"/>
      <c r="L7" s="280"/>
    </row>
    <row r="8" spans="1:12" ht="18" customHeight="1" thickTop="1" x14ac:dyDescent="0.25">
      <c r="A8" s="255" t="s">
        <v>5</v>
      </c>
      <c r="B8" s="247"/>
      <c r="C8" s="247"/>
      <c r="D8" s="247"/>
      <c r="E8" s="248"/>
      <c r="F8" s="246" t="s">
        <v>6</v>
      </c>
      <c r="G8" s="247"/>
      <c r="H8" s="247"/>
      <c r="I8" s="248"/>
      <c r="J8" s="241" t="s">
        <v>7</v>
      </c>
      <c r="K8" s="241"/>
      <c r="L8" s="242"/>
    </row>
    <row r="9" spans="1:12" ht="17.100000000000001" customHeight="1" x14ac:dyDescent="0.25">
      <c r="A9" s="256"/>
      <c r="B9" s="257"/>
      <c r="C9" s="257"/>
      <c r="D9" s="257"/>
      <c r="E9" s="258"/>
      <c r="F9" s="249"/>
      <c r="G9" s="250"/>
      <c r="H9" s="250"/>
      <c r="I9" s="251"/>
      <c r="J9" s="243" t="s">
        <v>8</v>
      </c>
      <c r="K9" s="244"/>
      <c r="L9" s="245"/>
    </row>
    <row r="10" spans="1:12" ht="24.95" customHeight="1" x14ac:dyDescent="0.25">
      <c r="A10" s="252" t="s">
        <v>2</v>
      </c>
      <c r="B10" s="253"/>
      <c r="C10" s="253"/>
      <c r="D10" s="253"/>
      <c r="E10" s="254"/>
      <c r="F10" s="222" t="s">
        <v>9</v>
      </c>
      <c r="G10" s="222"/>
      <c r="H10" s="222"/>
      <c r="I10" s="222"/>
      <c r="J10" s="223">
        <v>3</v>
      </c>
      <c r="K10" s="224"/>
      <c r="L10" s="225"/>
    </row>
    <row r="11" spans="1:12" ht="24.95" customHeight="1" x14ac:dyDescent="0.25">
      <c r="A11" s="252"/>
      <c r="B11" s="253"/>
      <c r="C11" s="253"/>
      <c r="D11" s="253"/>
      <c r="E11" s="254"/>
      <c r="F11" s="222" t="s">
        <v>10</v>
      </c>
      <c r="G11" s="222"/>
      <c r="H11" s="222"/>
      <c r="I11" s="222"/>
      <c r="J11" s="226">
        <v>16</v>
      </c>
      <c r="K11" s="227"/>
      <c r="L11" s="228"/>
    </row>
    <row r="12" spans="1:12" ht="24.95" customHeight="1" x14ac:dyDescent="0.25">
      <c r="A12" s="252"/>
      <c r="B12" s="253"/>
      <c r="C12" s="253"/>
      <c r="D12" s="253"/>
      <c r="E12" s="254"/>
      <c r="F12" s="222" t="s">
        <v>11</v>
      </c>
      <c r="G12" s="222"/>
      <c r="H12" s="222"/>
      <c r="I12" s="222"/>
      <c r="J12" s="259">
        <v>112</v>
      </c>
      <c r="K12" s="260"/>
      <c r="L12" s="261"/>
    </row>
    <row r="13" spans="1:12" ht="24.95" customHeight="1" x14ac:dyDescent="0.25">
      <c r="A13" s="252"/>
      <c r="B13" s="253"/>
      <c r="C13" s="253"/>
      <c r="D13" s="253"/>
      <c r="E13" s="254"/>
      <c r="F13" s="222" t="s">
        <v>12</v>
      </c>
      <c r="G13" s="222"/>
      <c r="H13" s="222"/>
      <c r="I13" s="222"/>
      <c r="J13" s="223">
        <v>529</v>
      </c>
      <c r="K13" s="224"/>
      <c r="L13" s="225"/>
    </row>
    <row r="14" spans="1:12" ht="24.95" customHeight="1" x14ac:dyDescent="0.25">
      <c r="A14" s="252"/>
      <c r="B14" s="253"/>
      <c r="C14" s="253"/>
      <c r="D14" s="253"/>
      <c r="E14" s="254"/>
      <c r="F14" s="222" t="s">
        <v>13</v>
      </c>
      <c r="G14" s="222"/>
      <c r="H14" s="222"/>
      <c r="I14" s="222"/>
      <c r="J14" s="266">
        <f>'Relatório Analítico '!F21</f>
        <v>109824.05999999998</v>
      </c>
      <c r="K14" s="267"/>
      <c r="L14" s="268"/>
    </row>
    <row r="15" spans="1:12" ht="24.95" customHeight="1" x14ac:dyDescent="0.25">
      <c r="A15" s="252"/>
      <c r="B15" s="253"/>
      <c r="C15" s="253"/>
      <c r="D15" s="253"/>
      <c r="E15" s="254"/>
      <c r="F15" s="263" t="s">
        <v>14</v>
      </c>
      <c r="G15" s="264"/>
      <c r="H15" s="264"/>
      <c r="I15" s="265"/>
      <c r="J15" s="223">
        <v>1</v>
      </c>
      <c r="K15" s="224"/>
      <c r="L15" s="225"/>
    </row>
    <row r="16" spans="1:12" ht="24.95" customHeight="1" x14ac:dyDescent="0.25">
      <c r="A16" s="252"/>
      <c r="B16" s="253"/>
      <c r="C16" s="253"/>
      <c r="D16" s="253"/>
      <c r="E16" s="254"/>
      <c r="F16" s="222" t="s">
        <v>15</v>
      </c>
      <c r="G16" s="222"/>
      <c r="H16" s="222"/>
      <c r="I16" s="222"/>
      <c r="J16" s="266">
        <f>'Relatório Analítico '!F20</f>
        <v>111148.36000000002</v>
      </c>
      <c r="K16" s="267"/>
      <c r="L16" s="268"/>
    </row>
    <row r="17" spans="1:13" ht="24.95" customHeight="1" x14ac:dyDescent="0.25">
      <c r="A17" s="252"/>
      <c r="B17" s="253"/>
      <c r="C17" s="253"/>
      <c r="D17" s="253"/>
      <c r="E17" s="254"/>
      <c r="F17" s="262" t="s">
        <v>16</v>
      </c>
      <c r="G17" s="262"/>
      <c r="H17" s="262"/>
      <c r="I17" s="262"/>
      <c r="J17" s="259">
        <v>57</v>
      </c>
      <c r="K17" s="260"/>
      <c r="L17" s="261"/>
    </row>
    <row r="18" spans="1:13" ht="24.95" customHeight="1" x14ac:dyDescent="0.25">
      <c r="A18" s="252"/>
      <c r="B18" s="253"/>
      <c r="C18" s="253"/>
      <c r="D18" s="253"/>
      <c r="E18" s="254"/>
      <c r="F18" s="222" t="s">
        <v>17</v>
      </c>
      <c r="G18" s="222"/>
      <c r="H18" s="222"/>
      <c r="I18" s="222"/>
      <c r="J18" s="223">
        <v>10</v>
      </c>
      <c r="K18" s="224"/>
      <c r="L18" s="225"/>
    </row>
    <row r="19" spans="1:13" ht="33.75" customHeight="1" thickBot="1" x14ac:dyDescent="0.3">
      <c r="A19" s="252"/>
      <c r="B19" s="253"/>
      <c r="C19" s="253"/>
      <c r="D19" s="253"/>
      <c r="E19" s="254"/>
      <c r="F19" s="284" t="s">
        <v>18</v>
      </c>
      <c r="G19" s="284"/>
      <c r="H19" s="284"/>
      <c r="I19" s="284"/>
      <c r="J19" s="285" t="s">
        <v>19</v>
      </c>
      <c r="K19" s="286"/>
      <c r="L19" s="287"/>
    </row>
    <row r="20" spans="1:13" ht="10.5" customHeight="1" thickTop="1" thickBot="1" x14ac:dyDescent="0.3">
      <c r="A20" s="232"/>
      <c r="B20" s="233"/>
      <c r="C20" s="233"/>
      <c r="D20" s="233"/>
      <c r="E20" s="233"/>
      <c r="F20" s="233"/>
      <c r="G20" s="233"/>
      <c r="H20" s="233"/>
      <c r="I20" s="233"/>
      <c r="J20" s="233"/>
      <c r="K20" s="233"/>
      <c r="L20" s="234"/>
    </row>
    <row r="21" spans="1:13" ht="20.100000000000001" customHeight="1" thickTop="1" thickBot="1" x14ac:dyDescent="0.3">
      <c r="A21" s="235" t="s">
        <v>20</v>
      </c>
      <c r="B21" s="236"/>
      <c r="C21" s="236"/>
      <c r="D21" s="236"/>
      <c r="E21" s="236"/>
      <c r="F21" s="236"/>
      <c r="G21" s="236"/>
      <c r="H21" s="236"/>
      <c r="I21" s="236"/>
      <c r="J21" s="236"/>
      <c r="K21" s="236"/>
      <c r="L21" s="237"/>
    </row>
    <row r="22" spans="1:13" ht="46.5" customHeight="1" thickTop="1" x14ac:dyDescent="0.25">
      <c r="A22" s="291" t="s">
        <v>611</v>
      </c>
      <c r="B22" s="292"/>
      <c r="C22" s="292"/>
      <c r="D22" s="292"/>
      <c r="E22" s="292"/>
      <c r="F22" s="292"/>
      <c r="G22" s="292"/>
      <c r="H22" s="292"/>
      <c r="I22" s="292"/>
      <c r="J22" s="292"/>
      <c r="K22" s="292"/>
      <c r="L22" s="293"/>
    </row>
    <row r="23" spans="1:13" ht="63.75" customHeight="1" x14ac:dyDescent="0.25">
      <c r="A23" s="316" t="s">
        <v>663</v>
      </c>
      <c r="B23" s="317"/>
      <c r="C23" s="317"/>
      <c r="D23" s="317"/>
      <c r="E23" s="317"/>
      <c r="F23" s="317"/>
      <c r="G23" s="317"/>
      <c r="H23" s="317"/>
      <c r="I23" s="317"/>
      <c r="J23" s="317"/>
      <c r="K23" s="317"/>
      <c r="L23" s="318"/>
    </row>
    <row r="24" spans="1:13" ht="22.5" customHeight="1" thickBot="1" x14ac:dyDescent="0.3">
      <c r="A24" s="319" t="s">
        <v>21</v>
      </c>
      <c r="B24" s="320"/>
      <c r="C24" s="320"/>
      <c r="D24" s="320"/>
      <c r="E24" s="320"/>
      <c r="F24" s="320"/>
      <c r="G24" s="320"/>
      <c r="H24" s="320"/>
      <c r="I24" s="320"/>
      <c r="J24" s="320"/>
      <c r="K24" s="320"/>
      <c r="L24" s="321"/>
    </row>
    <row r="25" spans="1:13" ht="19.5" customHeight="1" thickTop="1" thickBot="1" x14ac:dyDescent="0.3">
      <c r="A25" s="229" t="s">
        <v>22</v>
      </c>
      <c r="B25" s="230"/>
      <c r="C25" s="230"/>
      <c r="D25" s="230"/>
      <c r="E25" s="230"/>
      <c r="F25" s="230"/>
      <c r="G25" s="230"/>
      <c r="H25" s="230"/>
      <c r="I25" s="230"/>
      <c r="J25" s="230"/>
      <c r="K25" s="230"/>
      <c r="L25" s="231"/>
    </row>
    <row r="26" spans="1:13" ht="174" customHeight="1" thickTop="1" thickBot="1" x14ac:dyDescent="0.3">
      <c r="A26" s="288" t="s">
        <v>671</v>
      </c>
      <c r="B26" s="289"/>
      <c r="C26" s="289"/>
      <c r="D26" s="289"/>
      <c r="E26" s="289"/>
      <c r="F26" s="289"/>
      <c r="G26" s="289"/>
      <c r="H26" s="289"/>
      <c r="I26" s="289"/>
      <c r="J26" s="289"/>
      <c r="K26" s="289"/>
      <c r="L26" s="290"/>
      <c r="M26" s="7"/>
    </row>
    <row r="27" spans="1:13" ht="10.5" customHeight="1" thickTop="1" thickBot="1" x14ac:dyDescent="0.3">
      <c r="A27" s="297"/>
      <c r="B27" s="298"/>
      <c r="C27" s="298"/>
      <c r="D27" s="298"/>
      <c r="E27" s="298"/>
      <c r="F27" s="298"/>
      <c r="G27" s="298"/>
      <c r="H27" s="298"/>
      <c r="I27" s="298"/>
      <c r="J27" s="298"/>
      <c r="K27" s="298"/>
      <c r="L27" s="299"/>
    </row>
    <row r="28" spans="1:13" ht="17.25" customHeight="1" thickTop="1" thickBot="1" x14ac:dyDescent="0.3">
      <c r="A28" s="300" t="s">
        <v>656</v>
      </c>
      <c r="B28" s="301"/>
      <c r="C28" s="301"/>
      <c r="D28" s="301"/>
      <c r="E28" s="301"/>
      <c r="F28" s="301"/>
      <c r="G28" s="301"/>
      <c r="H28" s="301"/>
      <c r="I28" s="301"/>
      <c r="J28" s="301"/>
      <c r="K28" s="301"/>
      <c r="L28" s="302"/>
    </row>
    <row r="29" spans="1:13" customFormat="1" ht="45" customHeight="1" thickTop="1" x14ac:dyDescent="0.25">
      <c r="A29" s="303" t="s">
        <v>657</v>
      </c>
      <c r="B29" s="304"/>
      <c r="C29" s="304"/>
      <c r="D29" s="304"/>
      <c r="E29" s="304"/>
      <c r="F29" s="304"/>
      <c r="G29" s="304"/>
      <c r="H29" s="304" t="s">
        <v>23</v>
      </c>
      <c r="I29" s="304"/>
      <c r="J29" s="304"/>
      <c r="K29" s="304"/>
      <c r="L29" s="305"/>
      <c r="M29" s="107"/>
    </row>
    <row r="30" spans="1:13" customFormat="1" ht="17.25" customHeight="1" x14ac:dyDescent="0.25">
      <c r="A30" s="306" t="s">
        <v>24</v>
      </c>
      <c r="B30" s="307"/>
      <c r="C30" s="307"/>
      <c r="D30" s="307"/>
      <c r="E30" s="307"/>
      <c r="F30" s="307"/>
      <c r="G30" s="307"/>
      <c r="H30" s="307" t="s">
        <v>25</v>
      </c>
      <c r="I30" s="307"/>
      <c r="J30" s="307"/>
      <c r="K30" s="307"/>
      <c r="L30" s="308"/>
      <c r="M30" s="107"/>
    </row>
    <row r="31" spans="1:13" customFormat="1" ht="51.75" customHeight="1" x14ac:dyDescent="0.25">
      <c r="A31" s="309" t="s">
        <v>26</v>
      </c>
      <c r="B31" s="310"/>
      <c r="C31" s="310"/>
      <c r="D31" s="310"/>
      <c r="E31" s="310"/>
      <c r="F31" s="310"/>
      <c r="G31" s="310"/>
      <c r="H31" s="311" t="s">
        <v>27</v>
      </c>
      <c r="I31" s="311"/>
      <c r="J31" s="311"/>
      <c r="K31" s="311"/>
      <c r="L31" s="312"/>
      <c r="M31" s="107"/>
    </row>
    <row r="32" spans="1:13" customFormat="1" ht="12.75" customHeight="1" x14ac:dyDescent="0.25">
      <c r="A32" s="313" t="s">
        <v>28</v>
      </c>
      <c r="B32" s="314"/>
      <c r="C32" s="314"/>
      <c r="D32" s="314"/>
      <c r="E32" s="314"/>
      <c r="F32" s="314"/>
      <c r="G32" s="314"/>
      <c r="H32" s="314" t="s">
        <v>29</v>
      </c>
      <c r="I32" s="314"/>
      <c r="J32" s="314"/>
      <c r="K32" s="314"/>
      <c r="L32" s="315"/>
      <c r="M32" s="107"/>
    </row>
    <row r="33" spans="1:13" customFormat="1" ht="51" customHeight="1" x14ac:dyDescent="0.25">
      <c r="A33" s="303" t="s">
        <v>30</v>
      </c>
      <c r="B33" s="304"/>
      <c r="C33" s="304"/>
      <c r="D33" s="304"/>
      <c r="E33" s="304"/>
      <c r="F33" s="304"/>
      <c r="G33" s="304"/>
      <c r="H33" s="304"/>
      <c r="I33" s="304"/>
      <c r="J33" s="304"/>
      <c r="K33" s="304"/>
      <c r="L33" s="305"/>
      <c r="M33" s="107"/>
    </row>
    <row r="34" spans="1:13" customFormat="1" ht="18" customHeight="1" thickBot="1" x14ac:dyDescent="0.3">
      <c r="A34" s="294" t="s">
        <v>31</v>
      </c>
      <c r="B34" s="295"/>
      <c r="C34" s="295"/>
      <c r="D34" s="295"/>
      <c r="E34" s="295"/>
      <c r="F34" s="295"/>
      <c r="G34" s="295"/>
      <c r="H34" s="295"/>
      <c r="I34" s="295"/>
      <c r="J34" s="295"/>
      <c r="K34" s="295"/>
      <c r="L34" s="296"/>
    </row>
  </sheetData>
  <mergeCells count="51">
    <mergeCell ref="A26:L26"/>
    <mergeCell ref="A22:L22"/>
    <mergeCell ref="A34:L34"/>
    <mergeCell ref="A27:L27"/>
    <mergeCell ref="A28:L28"/>
    <mergeCell ref="A29:G29"/>
    <mergeCell ref="H29:L29"/>
    <mergeCell ref="A30:G30"/>
    <mergeCell ref="H30:L30"/>
    <mergeCell ref="A31:G31"/>
    <mergeCell ref="H31:L31"/>
    <mergeCell ref="A32:G32"/>
    <mergeCell ref="H32:L32"/>
    <mergeCell ref="A33:L33"/>
    <mergeCell ref="A23:L23"/>
    <mergeCell ref="A24:L24"/>
    <mergeCell ref="F19:I19"/>
    <mergeCell ref="J16:L16"/>
    <mergeCell ref="J18:L18"/>
    <mergeCell ref="F18:I18"/>
    <mergeCell ref="J17:L17"/>
    <mergeCell ref="J19:L19"/>
    <mergeCell ref="A1:L1"/>
    <mergeCell ref="A3:L3"/>
    <mergeCell ref="A4:L4"/>
    <mergeCell ref="A5:L5"/>
    <mergeCell ref="A7:L7"/>
    <mergeCell ref="A2:L2"/>
    <mergeCell ref="A25:L25"/>
    <mergeCell ref="A20:L20"/>
    <mergeCell ref="A21:L21"/>
    <mergeCell ref="F16:I16"/>
    <mergeCell ref="A6:L6"/>
    <mergeCell ref="J8:L8"/>
    <mergeCell ref="J9:L9"/>
    <mergeCell ref="F8:I9"/>
    <mergeCell ref="A10:E19"/>
    <mergeCell ref="A8:E9"/>
    <mergeCell ref="J12:L12"/>
    <mergeCell ref="J15:L15"/>
    <mergeCell ref="F17:I17"/>
    <mergeCell ref="F15:I15"/>
    <mergeCell ref="J14:L14"/>
    <mergeCell ref="F14:I14"/>
    <mergeCell ref="F12:I12"/>
    <mergeCell ref="F13:I13"/>
    <mergeCell ref="J13:L13"/>
    <mergeCell ref="F10:I10"/>
    <mergeCell ref="F11:I11"/>
    <mergeCell ref="J10:L10"/>
    <mergeCell ref="J11:L11"/>
  </mergeCells>
  <printOptions horizontalCentered="1"/>
  <pageMargins left="0.35433070866141736" right="0.27559055118110237" top="0.37" bottom="0.33" header="0.23" footer="0.2"/>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AF8A-D886-4BFA-89CA-12FE45DABB35}">
  <sheetPr>
    <tabColor theme="6" tint="-0.499984740745262"/>
    <pageSetUpPr fitToPage="1"/>
  </sheetPr>
  <dimension ref="A1:P520"/>
  <sheetViews>
    <sheetView view="pageBreakPreview" topLeftCell="A512" zoomScale="75" zoomScaleNormal="75" zoomScaleSheetLayoutView="75" zoomScalePageLayoutView="60" workbookViewId="0">
      <selection activeCell="M22" sqref="M22"/>
    </sheetView>
  </sheetViews>
  <sheetFormatPr defaultRowHeight="14.25" x14ac:dyDescent="0.2"/>
  <cols>
    <col min="1" max="1" width="25.7109375" style="6" customWidth="1"/>
    <col min="2" max="2" width="41.28515625" style="39" customWidth="1"/>
    <col min="3" max="3" width="5.5703125" style="6" customWidth="1"/>
    <col min="4" max="4" width="14.7109375" style="6" bestFit="1" customWidth="1"/>
    <col min="5" max="8" width="12.7109375" style="6" bestFit="1" customWidth="1"/>
    <col min="9" max="9" width="12.28515625" style="6" customWidth="1"/>
    <col min="10" max="10" width="16.140625" style="6" customWidth="1"/>
    <col min="11" max="11" width="11.5703125" style="3" bestFit="1" customWidth="1"/>
    <col min="12" max="12" width="13.28515625" style="3" customWidth="1"/>
    <col min="13" max="13" width="9.140625" style="3"/>
    <col min="14" max="14" width="12.7109375" style="3" customWidth="1"/>
    <col min="15" max="15" width="9.140625" style="3"/>
    <col min="16" max="16" width="11.5703125" style="3" bestFit="1" customWidth="1"/>
    <col min="17" max="16384" width="9.140625" style="3"/>
  </cols>
  <sheetData>
    <row r="1" spans="1:12" s="2" customFormat="1" ht="21.95" customHeight="1" x14ac:dyDescent="0.2">
      <c r="A1" s="426" t="s">
        <v>0</v>
      </c>
      <c r="B1" s="427"/>
      <c r="C1" s="427"/>
      <c r="D1" s="427"/>
      <c r="E1" s="427"/>
      <c r="F1" s="427"/>
      <c r="G1" s="427"/>
      <c r="H1" s="427"/>
      <c r="I1" s="427"/>
      <c r="J1" s="428"/>
    </row>
    <row r="2" spans="1:12" s="2" customFormat="1" ht="21.95" customHeight="1" x14ac:dyDescent="0.2">
      <c r="A2" s="429" t="s">
        <v>623</v>
      </c>
      <c r="B2" s="430"/>
      <c r="C2" s="430"/>
      <c r="D2" s="430"/>
      <c r="E2" s="430"/>
      <c r="F2" s="430"/>
      <c r="G2" s="430"/>
      <c r="H2" s="430"/>
      <c r="I2" s="430"/>
      <c r="J2" s="431"/>
    </row>
    <row r="3" spans="1:12" s="2" customFormat="1" ht="21.95" customHeight="1" x14ac:dyDescent="0.2">
      <c r="A3" s="429" t="s">
        <v>664</v>
      </c>
      <c r="B3" s="430"/>
      <c r="C3" s="430"/>
      <c r="D3" s="430"/>
      <c r="E3" s="430"/>
      <c r="F3" s="430"/>
      <c r="G3" s="430"/>
      <c r="H3" s="430"/>
      <c r="I3" s="430"/>
      <c r="J3" s="431"/>
    </row>
    <row r="4" spans="1:12" s="2" customFormat="1" ht="21.95" customHeight="1" thickBot="1" x14ac:dyDescent="0.25">
      <c r="A4" s="432" t="s">
        <v>2</v>
      </c>
      <c r="B4" s="433"/>
      <c r="C4" s="433"/>
      <c r="D4" s="433"/>
      <c r="E4" s="433"/>
      <c r="F4" s="433"/>
      <c r="G4" s="433"/>
      <c r="H4" s="433"/>
      <c r="I4" s="433"/>
      <c r="J4" s="434"/>
    </row>
    <row r="5" spans="1:12" s="2" customFormat="1" ht="24.95" customHeight="1" thickTop="1" x14ac:dyDescent="0.2">
      <c r="A5" s="441" t="s">
        <v>3</v>
      </c>
      <c r="B5" s="442"/>
      <c r="C5" s="442"/>
      <c r="D5" s="442"/>
      <c r="E5" s="442"/>
      <c r="F5" s="442"/>
      <c r="G5" s="442"/>
      <c r="H5" s="442"/>
      <c r="I5" s="442"/>
      <c r="J5" s="443"/>
    </row>
    <row r="6" spans="1:12" s="2" customFormat="1" ht="24.95" customHeight="1" thickBot="1" x14ac:dyDescent="0.25">
      <c r="A6" s="444" t="s">
        <v>658</v>
      </c>
      <c r="B6" s="445"/>
      <c r="C6" s="445"/>
      <c r="D6" s="445"/>
      <c r="E6" s="445"/>
      <c r="F6" s="445"/>
      <c r="G6" s="445"/>
      <c r="H6" s="445"/>
      <c r="I6" s="445"/>
      <c r="J6" s="446"/>
    </row>
    <row r="7" spans="1:12" s="2" customFormat="1" ht="24.75" customHeight="1" thickTop="1" thickBot="1" x14ac:dyDescent="0.25">
      <c r="A7" s="435" t="s">
        <v>32</v>
      </c>
      <c r="B7" s="436"/>
      <c r="C7" s="436"/>
      <c r="D7" s="436"/>
      <c r="E7" s="436"/>
      <c r="F7" s="436"/>
      <c r="G7" s="436"/>
      <c r="H7" s="436"/>
      <c r="I7" s="436"/>
      <c r="J7" s="437"/>
    </row>
    <row r="8" spans="1:12" s="2" customFormat="1" ht="24.75" customHeight="1" thickTop="1" thickBot="1" x14ac:dyDescent="0.25">
      <c r="A8" s="438" t="s">
        <v>33</v>
      </c>
      <c r="B8" s="439"/>
      <c r="C8" s="439"/>
      <c r="D8" s="439"/>
      <c r="E8" s="439"/>
      <c r="F8" s="439"/>
      <c r="G8" s="439"/>
      <c r="H8" s="439"/>
      <c r="I8" s="439"/>
      <c r="J8" s="440"/>
    </row>
    <row r="9" spans="1:12" ht="24.95" customHeight="1" thickTop="1" x14ac:dyDescent="0.2">
      <c r="A9" s="417" t="s">
        <v>615</v>
      </c>
      <c r="B9" s="418"/>
      <c r="C9" s="418"/>
      <c r="D9" s="418"/>
      <c r="E9" s="418"/>
      <c r="F9" s="418"/>
      <c r="G9" s="418"/>
      <c r="H9" s="418"/>
      <c r="I9" s="418"/>
      <c r="J9" s="419"/>
    </row>
    <row r="10" spans="1:12" ht="33" customHeight="1" thickBot="1" x14ac:dyDescent="0.25">
      <c r="A10" s="414" t="s">
        <v>610</v>
      </c>
      <c r="B10" s="415"/>
      <c r="C10" s="416"/>
      <c r="D10" s="117" t="s">
        <v>612</v>
      </c>
      <c r="E10" s="46" t="s">
        <v>34</v>
      </c>
      <c r="F10" s="46" t="s">
        <v>35</v>
      </c>
      <c r="G10" s="46" t="s">
        <v>36</v>
      </c>
      <c r="H10" s="46" t="s">
        <v>37</v>
      </c>
      <c r="I10" s="46" t="s">
        <v>38</v>
      </c>
      <c r="J10" s="97" t="s">
        <v>39</v>
      </c>
    </row>
    <row r="11" spans="1:12" ht="42" customHeight="1" thickTop="1" x14ac:dyDescent="0.2">
      <c r="A11" s="422" t="s">
        <v>614</v>
      </c>
      <c r="B11" s="423"/>
      <c r="C11" s="77" t="s">
        <v>40</v>
      </c>
      <c r="D11" s="132">
        <f t="shared" ref="D11:I11" si="0">D169+D265</f>
        <v>224</v>
      </c>
      <c r="E11" s="132">
        <f t="shared" si="0"/>
        <v>114</v>
      </c>
      <c r="F11" s="132">
        <f>F169+F265</f>
        <v>112</v>
      </c>
      <c r="G11" s="132">
        <f t="shared" si="0"/>
        <v>0</v>
      </c>
      <c r="H11" s="132">
        <f t="shared" si="0"/>
        <v>0</v>
      </c>
      <c r="I11" s="133">
        <f t="shared" si="0"/>
        <v>0</v>
      </c>
      <c r="J11" s="138">
        <v>229</v>
      </c>
    </row>
    <row r="12" spans="1:12" ht="42" customHeight="1" thickBot="1" x14ac:dyDescent="0.25">
      <c r="A12" s="424" t="s">
        <v>12</v>
      </c>
      <c r="B12" s="425"/>
      <c r="C12" s="8" t="s">
        <v>40</v>
      </c>
      <c r="D12" s="134">
        <v>1117</v>
      </c>
      <c r="E12" s="85">
        <f>E269</f>
        <v>423</v>
      </c>
      <c r="F12" s="131">
        <f>F269</f>
        <v>529</v>
      </c>
      <c r="G12" s="131">
        <v>0</v>
      </c>
      <c r="H12" s="131">
        <v>0</v>
      </c>
      <c r="I12" s="131">
        <v>0</v>
      </c>
      <c r="J12" s="138">
        <v>1188</v>
      </c>
      <c r="L12" s="110"/>
    </row>
    <row r="13" spans="1:12" ht="60.75" customHeight="1" thickTop="1" thickBot="1" x14ac:dyDescent="0.25">
      <c r="A13" s="411" t="s">
        <v>617</v>
      </c>
      <c r="B13" s="412"/>
      <c r="C13" s="412"/>
      <c r="D13" s="412"/>
      <c r="E13" s="412"/>
      <c r="F13" s="412"/>
      <c r="G13" s="412"/>
      <c r="H13" s="412"/>
      <c r="I13" s="412"/>
      <c r="J13" s="413"/>
      <c r="L13" s="110"/>
    </row>
    <row r="14" spans="1:12" ht="24.95" customHeight="1" thickTop="1" x14ac:dyDescent="0.2">
      <c r="A14" s="417" t="s">
        <v>644</v>
      </c>
      <c r="B14" s="418"/>
      <c r="C14" s="418"/>
      <c r="D14" s="418"/>
      <c r="E14" s="418"/>
      <c r="F14" s="418"/>
      <c r="G14" s="418"/>
      <c r="H14" s="418"/>
      <c r="I14" s="418"/>
      <c r="J14" s="419"/>
    </row>
    <row r="15" spans="1:12" ht="33" customHeight="1" thickBot="1" x14ac:dyDescent="0.25">
      <c r="A15" s="414" t="s">
        <v>645</v>
      </c>
      <c r="B15" s="415"/>
      <c r="C15" s="416"/>
      <c r="D15" s="117" t="s">
        <v>612</v>
      </c>
      <c r="E15" s="46" t="s">
        <v>34</v>
      </c>
      <c r="F15" s="46" t="s">
        <v>35</v>
      </c>
      <c r="G15" s="46" t="s">
        <v>36</v>
      </c>
      <c r="H15" s="46" t="s">
        <v>37</v>
      </c>
      <c r="I15" s="46" t="s">
        <v>38</v>
      </c>
      <c r="J15" s="97" t="s">
        <v>41</v>
      </c>
    </row>
    <row r="16" spans="1:12" ht="42" customHeight="1" thickTop="1" x14ac:dyDescent="0.2">
      <c r="A16" s="422" t="s">
        <v>647</v>
      </c>
      <c r="B16" s="423"/>
      <c r="C16" s="77" t="s">
        <v>40</v>
      </c>
      <c r="D16" s="132">
        <v>156</v>
      </c>
      <c r="E16" s="132">
        <v>2</v>
      </c>
      <c r="F16" s="132">
        <v>3</v>
      </c>
      <c r="G16" s="132">
        <f t="shared" ref="G16:I16" si="1">G174+G270</f>
        <v>0</v>
      </c>
      <c r="H16" s="132">
        <f t="shared" si="1"/>
        <v>0</v>
      </c>
      <c r="I16" s="133">
        <f t="shared" si="1"/>
        <v>0</v>
      </c>
      <c r="J16" s="138">
        <f>SUM(D16:I16)</f>
        <v>161</v>
      </c>
    </row>
    <row r="17" spans="1:12" ht="42" customHeight="1" thickBot="1" x14ac:dyDescent="0.25">
      <c r="A17" s="424" t="s">
        <v>646</v>
      </c>
      <c r="B17" s="425"/>
      <c r="C17" s="8" t="s">
        <v>40</v>
      </c>
      <c r="D17" s="134">
        <v>369</v>
      </c>
      <c r="E17" s="85">
        <v>55</v>
      </c>
      <c r="F17" s="131">
        <v>16</v>
      </c>
      <c r="G17" s="131">
        <v>0</v>
      </c>
      <c r="H17" s="131">
        <v>0</v>
      </c>
      <c r="I17" s="131">
        <v>0</v>
      </c>
      <c r="J17" s="138">
        <f>SUM(D17:I17)</f>
        <v>440</v>
      </c>
      <c r="L17" s="110"/>
    </row>
    <row r="18" spans="1:12" ht="24.95" customHeight="1" thickTop="1" x14ac:dyDescent="0.2">
      <c r="A18" s="417" t="s">
        <v>616</v>
      </c>
      <c r="B18" s="418"/>
      <c r="C18" s="418"/>
      <c r="D18" s="418"/>
      <c r="E18" s="418"/>
      <c r="F18" s="418"/>
      <c r="G18" s="418"/>
      <c r="H18" s="418"/>
      <c r="I18" s="418"/>
      <c r="J18" s="419"/>
    </row>
    <row r="19" spans="1:12" ht="30.95" customHeight="1" thickBot="1" x14ac:dyDescent="0.25">
      <c r="A19" s="414" t="s">
        <v>648</v>
      </c>
      <c r="B19" s="415"/>
      <c r="C19" s="416"/>
      <c r="D19" s="117" t="s">
        <v>612</v>
      </c>
      <c r="E19" s="46" t="s">
        <v>660</v>
      </c>
      <c r="F19" s="46" t="s">
        <v>35</v>
      </c>
      <c r="G19" s="46" t="s">
        <v>36</v>
      </c>
      <c r="H19" s="46" t="s">
        <v>37</v>
      </c>
      <c r="I19" s="46" t="s">
        <v>38</v>
      </c>
      <c r="J19" s="47" t="s">
        <v>41</v>
      </c>
      <c r="L19" s="115"/>
    </row>
    <row r="20" spans="1:12" ht="42" customHeight="1" thickTop="1" x14ac:dyDescent="0.2">
      <c r="A20" s="420" t="s">
        <v>625</v>
      </c>
      <c r="B20" s="421"/>
      <c r="C20" s="45" t="s">
        <v>40</v>
      </c>
      <c r="D20" s="95">
        <f>D502</f>
        <v>1298461.5899999999</v>
      </c>
      <c r="E20" s="94">
        <f>E502</f>
        <v>116485.43</v>
      </c>
      <c r="F20" s="94">
        <f t="shared" ref="F20:I20" si="2">F502</f>
        <v>111148.36000000002</v>
      </c>
      <c r="G20" s="94">
        <f t="shared" si="2"/>
        <v>0</v>
      </c>
      <c r="H20" s="94">
        <f t="shared" si="2"/>
        <v>0</v>
      </c>
      <c r="I20" s="94">
        <f t="shared" si="2"/>
        <v>0</v>
      </c>
      <c r="J20" s="22">
        <f>SUM(D20:I20)</f>
        <v>1526095.38</v>
      </c>
      <c r="K20" s="115"/>
      <c r="L20" s="115"/>
    </row>
    <row r="21" spans="1:12" ht="42" customHeight="1" x14ac:dyDescent="0.2">
      <c r="A21" s="422" t="s">
        <v>665</v>
      </c>
      <c r="B21" s="423"/>
      <c r="C21" s="9" t="s">
        <v>40</v>
      </c>
      <c r="D21" s="95">
        <f>D270</f>
        <v>1280779.9500000002</v>
      </c>
      <c r="E21" s="95">
        <f>E270</f>
        <v>120675.04000000001</v>
      </c>
      <c r="F21" s="95">
        <f t="shared" ref="F21:I21" si="3">F270</f>
        <v>109824.05999999998</v>
      </c>
      <c r="G21" s="95">
        <f t="shared" si="3"/>
        <v>0</v>
      </c>
      <c r="H21" s="95">
        <f t="shared" si="3"/>
        <v>0</v>
      </c>
      <c r="I21" s="95">
        <f t="shared" si="3"/>
        <v>0</v>
      </c>
      <c r="J21" s="22">
        <f>SUM(D21:I21)</f>
        <v>1511279.0500000003</v>
      </c>
      <c r="K21" s="115"/>
      <c r="L21" s="115"/>
    </row>
    <row r="22" spans="1:12" ht="55.5" customHeight="1" thickBot="1" x14ac:dyDescent="0.25">
      <c r="A22" s="424" t="s">
        <v>42</v>
      </c>
      <c r="B22" s="425"/>
      <c r="C22" s="111" t="s">
        <v>40</v>
      </c>
      <c r="D22" s="112">
        <v>37091.410000000076</v>
      </c>
      <c r="E22" s="113">
        <v>802</v>
      </c>
      <c r="F22" s="113">
        <f>F20-F21</f>
        <v>1324.300000000032</v>
      </c>
      <c r="G22" s="113">
        <v>0</v>
      </c>
      <c r="H22" s="113">
        <v>0</v>
      </c>
      <c r="I22" s="113">
        <v>0</v>
      </c>
      <c r="J22" s="114">
        <f>SUM(D22:I22)</f>
        <v>39217.710000000108</v>
      </c>
    </row>
    <row r="23" spans="1:12" ht="39.75" customHeight="1" thickTop="1" thickBot="1" x14ac:dyDescent="0.25">
      <c r="A23" s="411" t="s">
        <v>626</v>
      </c>
      <c r="B23" s="412"/>
      <c r="C23" s="412"/>
      <c r="D23" s="412"/>
      <c r="E23" s="412"/>
      <c r="F23" s="412"/>
      <c r="G23" s="412"/>
      <c r="H23" s="412"/>
      <c r="I23" s="412"/>
      <c r="J23" s="413"/>
    </row>
    <row r="24" spans="1:12" ht="24.95" customHeight="1" thickTop="1" thickBot="1" x14ac:dyDescent="0.25">
      <c r="A24" s="339" t="s">
        <v>627</v>
      </c>
      <c r="B24" s="340"/>
      <c r="C24" s="340"/>
      <c r="D24" s="340"/>
      <c r="E24" s="340"/>
      <c r="F24" s="340"/>
      <c r="G24" s="340"/>
      <c r="H24" s="340"/>
      <c r="I24" s="340"/>
      <c r="J24" s="341"/>
    </row>
    <row r="25" spans="1:12" ht="30.95" customHeight="1" thickTop="1" thickBot="1" x14ac:dyDescent="0.25">
      <c r="A25" s="386" t="s">
        <v>649</v>
      </c>
      <c r="B25" s="387"/>
      <c r="C25" s="397"/>
      <c r="D25" s="117" t="s">
        <v>612</v>
      </c>
      <c r="E25" s="46" t="s">
        <v>34</v>
      </c>
      <c r="F25" s="46" t="s">
        <v>35</v>
      </c>
      <c r="G25" s="46" t="s">
        <v>36</v>
      </c>
      <c r="H25" s="46" t="s">
        <v>37</v>
      </c>
      <c r="I25" s="46" t="s">
        <v>38</v>
      </c>
      <c r="J25" s="17" t="s">
        <v>41</v>
      </c>
    </row>
    <row r="26" spans="1:12" ht="42" customHeight="1" thickTop="1" x14ac:dyDescent="0.2">
      <c r="A26" s="401" t="s">
        <v>43</v>
      </c>
      <c r="B26" s="402"/>
      <c r="C26" s="219" t="s">
        <v>40</v>
      </c>
      <c r="D26" s="220">
        <v>272</v>
      </c>
      <c r="E26" s="220">
        <v>14</v>
      </c>
      <c r="F26" s="220">
        <v>9</v>
      </c>
      <c r="G26" s="220"/>
      <c r="H26" s="220"/>
      <c r="I26" s="220"/>
      <c r="J26" s="221">
        <f>SUM(D26:I26)</f>
        <v>295</v>
      </c>
    </row>
    <row r="27" spans="1:12" ht="42" customHeight="1" thickBot="1" x14ac:dyDescent="0.25">
      <c r="A27" s="403" t="s">
        <v>44</v>
      </c>
      <c r="B27" s="404"/>
      <c r="C27" s="215" t="s">
        <v>40</v>
      </c>
      <c r="D27" s="216">
        <v>104</v>
      </c>
      <c r="E27" s="217">
        <v>0</v>
      </c>
      <c r="F27" s="217">
        <v>0</v>
      </c>
      <c r="G27" s="217"/>
      <c r="H27" s="217"/>
      <c r="I27" s="217"/>
      <c r="J27" s="218">
        <f>SUM(D27:I27)</f>
        <v>104</v>
      </c>
    </row>
    <row r="28" spans="1:12" s="4" customFormat="1" ht="30.95" customHeight="1" thickTop="1" thickBot="1" x14ac:dyDescent="0.3">
      <c r="A28" s="386" t="s">
        <v>650</v>
      </c>
      <c r="B28" s="387"/>
      <c r="C28" s="387"/>
      <c r="D28" s="387"/>
      <c r="E28" s="387"/>
      <c r="F28" s="387"/>
      <c r="G28" s="387"/>
      <c r="H28" s="387"/>
      <c r="I28" s="387"/>
      <c r="J28" s="388"/>
    </row>
    <row r="29" spans="1:12" s="5" customFormat="1" ht="24.95" customHeight="1" thickTop="1" x14ac:dyDescent="0.25">
      <c r="A29" s="392" t="s">
        <v>616</v>
      </c>
      <c r="B29" s="393"/>
      <c r="C29" s="393"/>
      <c r="D29" s="393"/>
      <c r="E29" s="393"/>
      <c r="F29" s="393"/>
      <c r="G29" s="393"/>
      <c r="H29" s="393"/>
      <c r="I29" s="393"/>
      <c r="J29" s="394"/>
    </row>
    <row r="30" spans="1:12" s="5" customFormat="1" ht="41.25" customHeight="1" thickBot="1" x14ac:dyDescent="0.3">
      <c r="A30" s="21" t="s">
        <v>45</v>
      </c>
      <c r="B30" s="407" t="s">
        <v>46</v>
      </c>
      <c r="C30" s="408"/>
      <c r="D30" s="147" t="s">
        <v>612</v>
      </c>
      <c r="E30" s="42" t="s">
        <v>34</v>
      </c>
      <c r="F30" s="42" t="s">
        <v>35</v>
      </c>
      <c r="G30" s="12" t="s">
        <v>36</v>
      </c>
      <c r="H30" s="12" t="s">
        <v>37</v>
      </c>
      <c r="I30" s="42" t="s">
        <v>38</v>
      </c>
      <c r="J30" s="13" t="s">
        <v>41</v>
      </c>
    </row>
    <row r="31" spans="1:12" s="4" customFormat="1" ht="36.75" customHeight="1" thickTop="1" x14ac:dyDescent="0.25">
      <c r="A31" s="149" t="s">
        <v>48</v>
      </c>
      <c r="B31" s="170" t="s">
        <v>49</v>
      </c>
      <c r="C31" s="166" t="s">
        <v>40</v>
      </c>
      <c r="D31" s="127">
        <v>6898.2</v>
      </c>
      <c r="E31" s="129">
        <v>651.1</v>
      </c>
      <c r="F31" s="129">
        <v>417.5</v>
      </c>
      <c r="G31" s="108"/>
      <c r="H31" s="108"/>
      <c r="I31" s="108"/>
      <c r="J31" s="23">
        <f>SUM(D31:I31)</f>
        <v>7966.8</v>
      </c>
    </row>
    <row r="32" spans="1:12" s="4" customFormat="1" ht="36.75" customHeight="1" x14ac:dyDescent="0.25">
      <c r="A32" s="141" t="s">
        <v>50</v>
      </c>
      <c r="B32" s="152" t="s">
        <v>51</v>
      </c>
      <c r="C32" s="98" t="s">
        <v>40</v>
      </c>
      <c r="D32" s="127">
        <v>12113.46</v>
      </c>
      <c r="E32" s="129">
        <v>1397.6</v>
      </c>
      <c r="F32" s="129">
        <v>889.9</v>
      </c>
      <c r="G32" s="108"/>
      <c r="H32" s="108"/>
      <c r="I32" s="108"/>
      <c r="J32" s="105">
        <f t="shared" ref="J32:J36" si="4">SUM(D32:I32)</f>
        <v>14400.96</v>
      </c>
    </row>
    <row r="33" spans="1:10" s="4" customFormat="1" ht="36.75" customHeight="1" x14ac:dyDescent="0.25">
      <c r="A33" s="141" t="s">
        <v>52</v>
      </c>
      <c r="B33" s="152" t="s">
        <v>53</v>
      </c>
      <c r="C33" s="98" t="s">
        <v>40</v>
      </c>
      <c r="D33" s="127">
        <v>11488.51</v>
      </c>
      <c r="E33" s="129">
        <v>799.3</v>
      </c>
      <c r="F33" s="129">
        <v>234.3</v>
      </c>
      <c r="G33" s="108"/>
      <c r="H33" s="108"/>
      <c r="I33" s="108"/>
      <c r="J33" s="105">
        <f t="shared" si="4"/>
        <v>12522.109999999999</v>
      </c>
    </row>
    <row r="34" spans="1:10" s="4" customFormat="1" ht="36.75" customHeight="1" x14ac:dyDescent="0.25">
      <c r="A34" s="141" t="s">
        <v>54</v>
      </c>
      <c r="B34" s="152" t="s">
        <v>55</v>
      </c>
      <c r="C34" s="98" t="s">
        <v>40</v>
      </c>
      <c r="D34" s="127">
        <v>5269.59</v>
      </c>
      <c r="E34" s="129">
        <v>0</v>
      </c>
      <c r="F34" s="108">
        <v>0</v>
      </c>
      <c r="G34" s="108"/>
      <c r="H34" s="108"/>
      <c r="I34" s="108"/>
      <c r="J34" s="105">
        <f t="shared" si="4"/>
        <v>5269.59</v>
      </c>
    </row>
    <row r="35" spans="1:10" s="4" customFormat="1" ht="36.75" customHeight="1" x14ac:dyDescent="0.25">
      <c r="A35" s="141" t="s">
        <v>56</v>
      </c>
      <c r="B35" s="152" t="s">
        <v>57</v>
      </c>
      <c r="C35" s="98" t="s">
        <v>40</v>
      </c>
      <c r="D35" s="127">
        <v>13548.930000000002</v>
      </c>
      <c r="E35" s="129">
        <v>1307.9000000000001</v>
      </c>
      <c r="F35" s="108">
        <v>869.7</v>
      </c>
      <c r="G35" s="108"/>
      <c r="H35" s="108"/>
      <c r="I35" s="108"/>
      <c r="J35" s="105">
        <f t="shared" si="4"/>
        <v>15726.530000000002</v>
      </c>
    </row>
    <row r="36" spans="1:10" s="4" customFormat="1" ht="36.75" customHeight="1" x14ac:dyDescent="0.25">
      <c r="A36" s="141" t="s">
        <v>58</v>
      </c>
      <c r="B36" s="152" t="s">
        <v>59</v>
      </c>
      <c r="C36" s="98" t="s">
        <v>40</v>
      </c>
      <c r="D36" s="127">
        <v>16589.620000000003</v>
      </c>
      <c r="E36" s="129">
        <v>1997.6999999999998</v>
      </c>
      <c r="F36" s="129">
        <v>2545.4</v>
      </c>
      <c r="G36" s="108"/>
      <c r="H36" s="108"/>
      <c r="I36" s="108"/>
      <c r="J36" s="105">
        <f t="shared" si="4"/>
        <v>21132.720000000005</v>
      </c>
    </row>
    <row r="37" spans="1:10" s="4" customFormat="1" ht="36.75" customHeight="1" x14ac:dyDescent="0.25">
      <c r="A37" s="141" t="s">
        <v>60</v>
      </c>
      <c r="B37" s="152" t="s">
        <v>61</v>
      </c>
      <c r="C37" s="98" t="s">
        <v>40</v>
      </c>
      <c r="D37" s="127">
        <v>13079.489999999998</v>
      </c>
      <c r="E37" s="129">
        <v>1043.1999999999998</v>
      </c>
      <c r="F37" s="129">
        <v>370.6</v>
      </c>
      <c r="G37" s="108"/>
      <c r="H37" s="108"/>
      <c r="I37" s="108"/>
      <c r="J37" s="105">
        <f t="shared" ref="J37" si="5">SUM(D37:I37)</f>
        <v>14493.289999999999</v>
      </c>
    </row>
    <row r="38" spans="1:10" s="4" customFormat="1" ht="42.75" customHeight="1" x14ac:dyDescent="0.25">
      <c r="A38" s="141" t="s">
        <v>62</v>
      </c>
      <c r="B38" s="152" t="s">
        <v>63</v>
      </c>
      <c r="C38" s="98" t="s">
        <v>40</v>
      </c>
      <c r="D38" s="127">
        <v>8594.76</v>
      </c>
      <c r="E38" s="129">
        <v>827.89999999999986</v>
      </c>
      <c r="F38" s="129">
        <v>516.09999999999991</v>
      </c>
      <c r="G38" s="108"/>
      <c r="H38" s="108"/>
      <c r="I38" s="108"/>
      <c r="J38" s="105">
        <f t="shared" ref="J38:J48" si="6">SUM(D38:I38)</f>
        <v>9938.76</v>
      </c>
    </row>
    <row r="39" spans="1:10" s="4" customFormat="1" ht="36.75" customHeight="1" thickBot="1" x14ac:dyDescent="0.3">
      <c r="A39" s="173" t="s">
        <v>64</v>
      </c>
      <c r="B39" s="174" t="s">
        <v>65</v>
      </c>
      <c r="C39" s="175" t="s">
        <v>40</v>
      </c>
      <c r="D39" s="176">
        <v>12416.52</v>
      </c>
      <c r="E39" s="177">
        <v>2265</v>
      </c>
      <c r="F39" s="177">
        <v>1973.9</v>
      </c>
      <c r="G39" s="177"/>
      <c r="H39" s="177"/>
      <c r="I39" s="177"/>
      <c r="J39" s="178">
        <f t="shared" si="6"/>
        <v>16655.420000000002</v>
      </c>
    </row>
    <row r="40" spans="1:10" s="4" customFormat="1" ht="36.75" customHeight="1" x14ac:dyDescent="0.25">
      <c r="A40" s="179" t="s">
        <v>620</v>
      </c>
      <c r="B40" s="180" t="s">
        <v>66</v>
      </c>
      <c r="C40" s="181" t="s">
        <v>40</v>
      </c>
      <c r="D40" s="182">
        <v>2628.3400000000006</v>
      </c>
      <c r="E40" s="183">
        <v>0</v>
      </c>
      <c r="F40" s="183">
        <v>0</v>
      </c>
      <c r="G40" s="183"/>
      <c r="H40" s="183"/>
      <c r="I40" s="183"/>
      <c r="J40" s="184">
        <f t="shared" si="6"/>
        <v>2628.3400000000006</v>
      </c>
    </row>
    <row r="41" spans="1:10" s="4" customFormat="1" ht="36.75" customHeight="1" x14ac:dyDescent="0.25">
      <c r="A41" s="141" t="s">
        <v>67</v>
      </c>
      <c r="B41" s="152" t="s">
        <v>68</v>
      </c>
      <c r="C41" s="98" t="s">
        <v>40</v>
      </c>
      <c r="D41" s="127">
        <v>11865.94</v>
      </c>
      <c r="E41" s="129">
        <v>1290.8</v>
      </c>
      <c r="F41" s="108">
        <v>1137.5999999999999</v>
      </c>
      <c r="G41" s="108"/>
      <c r="H41" s="108"/>
      <c r="I41" s="108"/>
      <c r="J41" s="105">
        <f t="shared" si="6"/>
        <v>14294.34</v>
      </c>
    </row>
    <row r="42" spans="1:10" s="4" customFormat="1" ht="36.75" customHeight="1" x14ac:dyDescent="0.25">
      <c r="A42" s="141" t="s">
        <v>69</v>
      </c>
      <c r="B42" s="152" t="s">
        <v>70</v>
      </c>
      <c r="C42" s="98" t="s">
        <v>40</v>
      </c>
      <c r="D42" s="127">
        <v>3605.2000000000003</v>
      </c>
      <c r="E42" s="129">
        <v>281.60000000000002</v>
      </c>
      <c r="F42" s="108">
        <v>388</v>
      </c>
      <c r="G42" s="108"/>
      <c r="H42" s="108"/>
      <c r="I42" s="108"/>
      <c r="J42" s="105">
        <f t="shared" si="6"/>
        <v>4274.8</v>
      </c>
    </row>
    <row r="43" spans="1:10" s="4" customFormat="1" ht="36.75" customHeight="1" x14ac:dyDescent="0.25">
      <c r="A43" s="141" t="s">
        <v>71</v>
      </c>
      <c r="B43" s="152" t="s">
        <v>72</v>
      </c>
      <c r="C43" s="98" t="s">
        <v>40</v>
      </c>
      <c r="D43" s="127">
        <v>686.8</v>
      </c>
      <c r="E43" s="129">
        <v>0</v>
      </c>
      <c r="F43" s="108">
        <v>0</v>
      </c>
      <c r="G43" s="108"/>
      <c r="H43" s="108"/>
      <c r="I43" s="108"/>
      <c r="J43" s="105">
        <f t="shared" si="6"/>
        <v>686.8</v>
      </c>
    </row>
    <row r="44" spans="1:10" s="4" customFormat="1" ht="36.75" customHeight="1" x14ac:dyDescent="0.25">
      <c r="A44" s="141" t="s">
        <v>73</v>
      </c>
      <c r="B44" s="152" t="s">
        <v>74</v>
      </c>
      <c r="C44" s="98" t="s">
        <v>40</v>
      </c>
      <c r="D44" s="127">
        <v>11995.06</v>
      </c>
      <c r="E44" s="129">
        <v>1326.4000000000003</v>
      </c>
      <c r="F44" s="108">
        <v>187.3</v>
      </c>
      <c r="G44" s="108"/>
      <c r="H44" s="108"/>
      <c r="I44" s="108"/>
      <c r="J44" s="105">
        <f t="shared" si="6"/>
        <v>13508.759999999998</v>
      </c>
    </row>
    <row r="45" spans="1:10" s="4" customFormat="1" ht="36.75" customHeight="1" x14ac:dyDescent="0.25">
      <c r="A45" s="141" t="s">
        <v>75</v>
      </c>
      <c r="B45" s="152" t="s">
        <v>76</v>
      </c>
      <c r="C45" s="98" t="s">
        <v>40</v>
      </c>
      <c r="D45" s="127">
        <v>11956.630000000001</v>
      </c>
      <c r="E45" s="129">
        <v>1012.8000000000002</v>
      </c>
      <c r="F45" s="108">
        <v>1205.5</v>
      </c>
      <c r="G45" s="108"/>
      <c r="H45" s="108"/>
      <c r="I45" s="108"/>
      <c r="J45" s="105">
        <f t="shared" si="6"/>
        <v>14174.93</v>
      </c>
    </row>
    <row r="46" spans="1:10" s="4" customFormat="1" ht="36.75" customHeight="1" x14ac:dyDescent="0.25">
      <c r="A46" s="141" t="s">
        <v>77</v>
      </c>
      <c r="B46" s="152" t="s">
        <v>78</v>
      </c>
      <c r="C46" s="98" t="s">
        <v>40</v>
      </c>
      <c r="D46" s="127">
        <v>10722.13</v>
      </c>
      <c r="E46" s="129">
        <v>1242.0999999999999</v>
      </c>
      <c r="F46" s="108">
        <v>1452.4</v>
      </c>
      <c r="G46" s="108"/>
      <c r="H46" s="108"/>
      <c r="I46" s="108"/>
      <c r="J46" s="105">
        <f t="shared" si="6"/>
        <v>13416.63</v>
      </c>
    </row>
    <row r="47" spans="1:10" s="4" customFormat="1" ht="30" x14ac:dyDescent="0.25">
      <c r="A47" s="141" t="s">
        <v>79</v>
      </c>
      <c r="B47" s="152" t="s">
        <v>80</v>
      </c>
      <c r="C47" s="98" t="s">
        <v>40</v>
      </c>
      <c r="D47" s="127">
        <v>4024.4</v>
      </c>
      <c r="E47" s="129">
        <v>0</v>
      </c>
      <c r="F47" s="108">
        <v>0</v>
      </c>
      <c r="G47" s="108"/>
      <c r="H47" s="108"/>
      <c r="I47" s="108"/>
      <c r="J47" s="105">
        <f t="shared" si="6"/>
        <v>4024.4</v>
      </c>
    </row>
    <row r="48" spans="1:10" s="4" customFormat="1" ht="36.75" customHeight="1" x14ac:dyDescent="0.25">
      <c r="A48" s="141" t="s">
        <v>81</v>
      </c>
      <c r="B48" s="152" t="s">
        <v>82</v>
      </c>
      <c r="C48" s="98" t="s">
        <v>40</v>
      </c>
      <c r="D48" s="127">
        <v>8464.32</v>
      </c>
      <c r="E48" s="129">
        <v>757.4</v>
      </c>
      <c r="F48" s="108">
        <v>771.9</v>
      </c>
      <c r="G48" s="108"/>
      <c r="H48" s="108"/>
      <c r="I48" s="108"/>
      <c r="J48" s="105">
        <f t="shared" si="6"/>
        <v>9993.619999999999</v>
      </c>
    </row>
    <row r="49" spans="1:10" s="4" customFormat="1" ht="36.75" customHeight="1" x14ac:dyDescent="0.25">
      <c r="A49" s="141" t="s">
        <v>83</v>
      </c>
      <c r="B49" s="152" t="s">
        <v>84</v>
      </c>
      <c r="C49" s="98" t="s">
        <v>40</v>
      </c>
      <c r="D49" s="127">
        <v>7992.44</v>
      </c>
      <c r="E49" s="129">
        <v>0</v>
      </c>
      <c r="F49" s="108">
        <v>0</v>
      </c>
      <c r="G49" s="108"/>
      <c r="H49" s="108"/>
      <c r="I49" s="108"/>
      <c r="J49" s="105">
        <f t="shared" ref="J49:J70" si="7">SUM(D49:I49)</f>
        <v>7992.44</v>
      </c>
    </row>
    <row r="50" spans="1:10" s="4" customFormat="1" ht="36.75" customHeight="1" x14ac:dyDescent="0.25">
      <c r="A50" s="150" t="s">
        <v>622</v>
      </c>
      <c r="B50" s="152" t="s">
        <v>628</v>
      </c>
      <c r="C50" s="98" t="s">
        <v>40</v>
      </c>
      <c r="D50" s="128">
        <v>168.4</v>
      </c>
      <c r="E50" s="129">
        <v>0</v>
      </c>
      <c r="F50" s="108">
        <v>0</v>
      </c>
      <c r="G50" s="108"/>
      <c r="H50" s="108"/>
      <c r="I50" s="108"/>
      <c r="J50" s="105">
        <f t="shared" ref="J50:J65" si="8">SUM(D50:I50)</f>
        <v>168.4</v>
      </c>
    </row>
    <row r="51" spans="1:10" s="4" customFormat="1" ht="36.75" customHeight="1" x14ac:dyDescent="0.25">
      <c r="A51" s="141" t="s">
        <v>85</v>
      </c>
      <c r="B51" s="152" t="s">
        <v>86</v>
      </c>
      <c r="C51" s="98" t="s">
        <v>40</v>
      </c>
      <c r="D51" s="127">
        <v>10141.700000000001</v>
      </c>
      <c r="E51" s="129">
        <v>1012.5</v>
      </c>
      <c r="F51" s="108">
        <v>537.4</v>
      </c>
      <c r="G51" s="108"/>
      <c r="H51" s="108"/>
      <c r="I51" s="108"/>
      <c r="J51" s="105">
        <f t="shared" si="8"/>
        <v>11691.6</v>
      </c>
    </row>
    <row r="52" spans="1:10" s="4" customFormat="1" ht="36.75" customHeight="1" x14ac:dyDescent="0.25">
      <c r="A52" s="141" t="s">
        <v>87</v>
      </c>
      <c r="B52" s="152" t="s">
        <v>88</v>
      </c>
      <c r="C52" s="98" t="s">
        <v>40</v>
      </c>
      <c r="D52" s="127">
        <v>10780.890000000001</v>
      </c>
      <c r="E52" s="129">
        <v>1497.1</v>
      </c>
      <c r="F52" s="108">
        <v>628</v>
      </c>
      <c r="G52" s="108"/>
      <c r="H52" s="108"/>
      <c r="I52" s="108"/>
      <c r="J52" s="105">
        <f t="shared" si="8"/>
        <v>12905.990000000002</v>
      </c>
    </row>
    <row r="53" spans="1:10" s="4" customFormat="1" ht="36.75" customHeight="1" x14ac:dyDescent="0.25">
      <c r="A53" s="141" t="s">
        <v>89</v>
      </c>
      <c r="B53" s="152" t="s">
        <v>90</v>
      </c>
      <c r="C53" s="98" t="s">
        <v>40</v>
      </c>
      <c r="D53" s="127">
        <v>4904.6900000000005</v>
      </c>
      <c r="E53" s="129">
        <v>0</v>
      </c>
      <c r="F53" s="108">
        <v>0</v>
      </c>
      <c r="G53" s="108"/>
      <c r="H53" s="108"/>
      <c r="I53" s="108"/>
      <c r="J53" s="105">
        <f t="shared" si="8"/>
        <v>4904.6900000000005</v>
      </c>
    </row>
    <row r="54" spans="1:10" s="4" customFormat="1" ht="45.75" customHeight="1" x14ac:dyDescent="0.25">
      <c r="A54" s="141" t="s">
        <v>91</v>
      </c>
      <c r="B54" s="152" t="s">
        <v>92</v>
      </c>
      <c r="C54" s="98" t="s">
        <v>40</v>
      </c>
      <c r="D54" s="127">
        <v>2937.77</v>
      </c>
      <c r="E54" s="129">
        <v>0</v>
      </c>
      <c r="F54" s="108">
        <v>0</v>
      </c>
      <c r="G54" s="108"/>
      <c r="H54" s="108"/>
      <c r="I54" s="108"/>
      <c r="J54" s="105">
        <f t="shared" si="8"/>
        <v>2937.77</v>
      </c>
    </row>
    <row r="55" spans="1:10" s="4" customFormat="1" ht="36.75" customHeight="1" x14ac:dyDescent="0.25">
      <c r="A55" s="141" t="s">
        <v>93</v>
      </c>
      <c r="B55" s="152" t="s">
        <v>94</v>
      </c>
      <c r="C55" s="98" t="s">
        <v>40</v>
      </c>
      <c r="D55" s="127">
        <v>5685.56</v>
      </c>
      <c r="E55" s="129">
        <v>152.1</v>
      </c>
      <c r="F55" s="108">
        <v>174.2</v>
      </c>
      <c r="G55" s="108"/>
      <c r="H55" s="108"/>
      <c r="I55" s="108"/>
      <c r="J55" s="105">
        <f t="shared" si="8"/>
        <v>6011.8600000000006</v>
      </c>
    </row>
    <row r="56" spans="1:10" s="4" customFormat="1" ht="36.75" customHeight="1" x14ac:dyDescent="0.25">
      <c r="A56" s="150" t="s">
        <v>95</v>
      </c>
      <c r="B56" s="152" t="s">
        <v>96</v>
      </c>
      <c r="C56" s="98" t="s">
        <v>40</v>
      </c>
      <c r="D56" s="127">
        <v>4082.04</v>
      </c>
      <c r="E56" s="129">
        <v>0</v>
      </c>
      <c r="F56" s="108">
        <v>0</v>
      </c>
      <c r="G56" s="108"/>
      <c r="H56" s="108"/>
      <c r="I56" s="108"/>
      <c r="J56" s="105">
        <f t="shared" si="8"/>
        <v>4082.04</v>
      </c>
    </row>
    <row r="57" spans="1:10" s="4" customFormat="1" ht="36.75" customHeight="1" x14ac:dyDescent="0.25">
      <c r="A57" s="141" t="s">
        <v>62</v>
      </c>
      <c r="B57" s="152" t="s">
        <v>97</v>
      </c>
      <c r="C57" s="98" t="s">
        <v>40</v>
      </c>
      <c r="D57" s="127">
        <v>2390.64</v>
      </c>
      <c r="E57" s="129">
        <v>0</v>
      </c>
      <c r="F57" s="108">
        <v>0</v>
      </c>
      <c r="G57" s="108"/>
      <c r="H57" s="108"/>
      <c r="I57" s="108"/>
      <c r="J57" s="105">
        <f t="shared" si="8"/>
        <v>2390.64</v>
      </c>
    </row>
    <row r="58" spans="1:10" s="4" customFormat="1" ht="36.75" customHeight="1" x14ac:dyDescent="0.25">
      <c r="A58" s="141" t="s">
        <v>98</v>
      </c>
      <c r="B58" s="152" t="s">
        <v>99</v>
      </c>
      <c r="C58" s="98" t="s">
        <v>40</v>
      </c>
      <c r="D58" s="127">
        <v>3701.74</v>
      </c>
      <c r="E58" s="129">
        <v>0</v>
      </c>
      <c r="F58" s="108">
        <v>0</v>
      </c>
      <c r="G58" s="108"/>
      <c r="H58" s="108"/>
      <c r="I58" s="108"/>
      <c r="J58" s="105">
        <f t="shared" si="8"/>
        <v>3701.74</v>
      </c>
    </row>
    <row r="59" spans="1:10" s="4" customFormat="1" ht="36.75" customHeight="1" x14ac:dyDescent="0.25">
      <c r="A59" s="141" t="s">
        <v>100</v>
      </c>
      <c r="B59" s="152" t="s">
        <v>101</v>
      </c>
      <c r="C59" s="98" t="s">
        <v>40</v>
      </c>
      <c r="D59" s="127">
        <v>4797.37</v>
      </c>
      <c r="E59" s="129">
        <v>0</v>
      </c>
      <c r="F59" s="108">
        <v>0</v>
      </c>
      <c r="G59" s="108"/>
      <c r="H59" s="108"/>
      <c r="I59" s="108"/>
      <c r="J59" s="105">
        <f t="shared" si="8"/>
        <v>4797.37</v>
      </c>
    </row>
    <row r="60" spans="1:10" s="4" customFormat="1" ht="36.75" customHeight="1" x14ac:dyDescent="0.25">
      <c r="A60" s="141" t="s">
        <v>102</v>
      </c>
      <c r="B60" s="152" t="s">
        <v>103</v>
      </c>
      <c r="C60" s="98" t="s">
        <v>40</v>
      </c>
      <c r="D60" s="127">
        <v>7720.9999999999991</v>
      </c>
      <c r="E60" s="129">
        <v>0</v>
      </c>
      <c r="F60" s="108">
        <v>0</v>
      </c>
      <c r="G60" s="108"/>
      <c r="H60" s="108"/>
      <c r="I60" s="108"/>
      <c r="J60" s="105">
        <f t="shared" si="8"/>
        <v>7720.9999999999991</v>
      </c>
    </row>
    <row r="61" spans="1:10" s="4" customFormat="1" ht="36.75" customHeight="1" x14ac:dyDescent="0.25">
      <c r="A61" s="141" t="s">
        <v>95</v>
      </c>
      <c r="B61" s="152" t="s">
        <v>104</v>
      </c>
      <c r="C61" s="98" t="s">
        <v>40</v>
      </c>
      <c r="D61" s="127">
        <v>11626.38</v>
      </c>
      <c r="E61" s="129">
        <v>1049.95</v>
      </c>
      <c r="F61" s="108">
        <v>1061</v>
      </c>
      <c r="G61" s="108"/>
      <c r="H61" s="108"/>
      <c r="I61" s="108"/>
      <c r="J61" s="105">
        <f t="shared" si="8"/>
        <v>13737.33</v>
      </c>
    </row>
    <row r="62" spans="1:10" s="4" customFormat="1" ht="36.75" customHeight="1" x14ac:dyDescent="0.25">
      <c r="A62" s="141" t="s">
        <v>105</v>
      </c>
      <c r="B62" s="152" t="s">
        <v>106</v>
      </c>
      <c r="C62" s="98" t="s">
        <v>40</v>
      </c>
      <c r="D62" s="127">
        <v>3573.79</v>
      </c>
      <c r="E62" s="129">
        <v>0</v>
      </c>
      <c r="F62" s="108">
        <v>0</v>
      </c>
      <c r="G62" s="108"/>
      <c r="H62" s="108"/>
      <c r="I62" s="108"/>
      <c r="J62" s="105">
        <f t="shared" si="8"/>
        <v>3573.79</v>
      </c>
    </row>
    <row r="63" spans="1:10" s="4" customFormat="1" ht="37.5" customHeight="1" x14ac:dyDescent="0.25">
      <c r="A63" s="141" t="s">
        <v>107</v>
      </c>
      <c r="B63" s="152" t="s">
        <v>108</v>
      </c>
      <c r="C63" s="98" t="s">
        <v>40</v>
      </c>
      <c r="D63" s="127">
        <v>10737.4</v>
      </c>
      <c r="E63" s="129">
        <v>490.09999999999997</v>
      </c>
      <c r="F63" s="108">
        <v>511.3</v>
      </c>
      <c r="G63" s="108"/>
      <c r="H63" s="108"/>
      <c r="I63" s="108"/>
      <c r="J63" s="105">
        <f t="shared" si="8"/>
        <v>11738.8</v>
      </c>
    </row>
    <row r="64" spans="1:10" s="4" customFormat="1" ht="36.75" customHeight="1" x14ac:dyDescent="0.25">
      <c r="A64" s="141" t="s">
        <v>109</v>
      </c>
      <c r="B64" s="152" t="s">
        <v>110</v>
      </c>
      <c r="C64" s="98" t="s">
        <v>40</v>
      </c>
      <c r="D64" s="127">
        <v>9933.74</v>
      </c>
      <c r="E64" s="129">
        <v>1101.71</v>
      </c>
      <c r="F64" s="108">
        <v>966.3</v>
      </c>
      <c r="G64" s="108"/>
      <c r="H64" s="108"/>
      <c r="I64" s="108"/>
      <c r="J64" s="105">
        <f t="shared" si="8"/>
        <v>12001.75</v>
      </c>
    </row>
    <row r="65" spans="1:10" s="4" customFormat="1" ht="36.75" customHeight="1" x14ac:dyDescent="0.25">
      <c r="A65" s="141" t="s">
        <v>111</v>
      </c>
      <c r="B65" s="152" t="s">
        <v>112</v>
      </c>
      <c r="C65" s="98" t="s">
        <v>40</v>
      </c>
      <c r="D65" s="127">
        <v>8683.8019999999997</v>
      </c>
      <c r="E65" s="129">
        <v>817.80000000000007</v>
      </c>
      <c r="F65" s="129">
        <v>674.69999999999993</v>
      </c>
      <c r="G65" s="108"/>
      <c r="H65" s="108"/>
      <c r="I65" s="108"/>
      <c r="J65" s="105">
        <f t="shared" si="8"/>
        <v>10176.302</v>
      </c>
    </row>
    <row r="66" spans="1:10" s="4" customFormat="1" ht="36.75" customHeight="1" x14ac:dyDescent="0.25">
      <c r="A66" s="141" t="s">
        <v>56</v>
      </c>
      <c r="B66" s="152" t="s">
        <v>113</v>
      </c>
      <c r="C66" s="98" t="s">
        <v>40</v>
      </c>
      <c r="D66" s="127">
        <v>10510.64</v>
      </c>
      <c r="E66" s="129">
        <v>684.3</v>
      </c>
      <c r="F66" s="129">
        <v>644.1</v>
      </c>
      <c r="G66" s="108"/>
      <c r="H66" s="108"/>
      <c r="I66" s="108"/>
      <c r="J66" s="105">
        <f t="shared" si="7"/>
        <v>11839.039999999999</v>
      </c>
    </row>
    <row r="67" spans="1:10" s="4" customFormat="1" ht="36.75" customHeight="1" x14ac:dyDescent="0.25">
      <c r="A67" s="141" t="s">
        <v>114</v>
      </c>
      <c r="B67" s="152" t="s">
        <v>115</v>
      </c>
      <c r="C67" s="98" t="s">
        <v>40</v>
      </c>
      <c r="D67" s="127">
        <v>14049.61</v>
      </c>
      <c r="E67" s="129">
        <v>1261.3</v>
      </c>
      <c r="F67" s="129">
        <v>1331.6</v>
      </c>
      <c r="G67" s="108"/>
      <c r="H67" s="108"/>
      <c r="I67" s="108"/>
      <c r="J67" s="105">
        <f>SUM(D67:I67)</f>
        <v>16642.509999999998</v>
      </c>
    </row>
    <row r="68" spans="1:10" s="4" customFormat="1" ht="42.75" customHeight="1" x14ac:dyDescent="0.25">
      <c r="A68" s="141" t="s">
        <v>116</v>
      </c>
      <c r="B68" s="152" t="s">
        <v>117</v>
      </c>
      <c r="C68" s="98" t="s">
        <v>40</v>
      </c>
      <c r="D68" s="127">
        <v>11867.61</v>
      </c>
      <c r="E68" s="129">
        <v>1258.4000000000001</v>
      </c>
      <c r="F68" s="129">
        <v>719.6</v>
      </c>
      <c r="G68" s="108"/>
      <c r="H68" s="108"/>
      <c r="I68" s="108"/>
      <c r="J68" s="105">
        <f>SUM(D68:I68)</f>
        <v>13845.61</v>
      </c>
    </row>
    <row r="69" spans="1:10" s="4" customFormat="1" ht="36.75" customHeight="1" x14ac:dyDescent="0.25">
      <c r="A69" s="141" t="s">
        <v>118</v>
      </c>
      <c r="B69" s="153" t="s">
        <v>119</v>
      </c>
      <c r="C69" s="98" t="s">
        <v>40</v>
      </c>
      <c r="D69" s="127">
        <v>10066.650000000001</v>
      </c>
      <c r="E69" s="129">
        <v>1246</v>
      </c>
      <c r="F69" s="129">
        <v>1182</v>
      </c>
      <c r="G69" s="108"/>
      <c r="H69" s="108"/>
      <c r="I69" s="108"/>
      <c r="J69" s="105">
        <f>SUM(D69:I69)</f>
        <v>12494.650000000001</v>
      </c>
    </row>
    <row r="70" spans="1:10" s="4" customFormat="1" ht="36.75" customHeight="1" x14ac:dyDescent="0.25">
      <c r="A70" s="141" t="s">
        <v>120</v>
      </c>
      <c r="B70" s="152" t="s">
        <v>121</v>
      </c>
      <c r="C70" s="98" t="s">
        <v>40</v>
      </c>
      <c r="D70" s="127">
        <v>8560.3900000000012</v>
      </c>
      <c r="E70" s="129">
        <v>679.1</v>
      </c>
      <c r="F70" s="108">
        <v>0</v>
      </c>
      <c r="G70" s="108"/>
      <c r="H70" s="108"/>
      <c r="I70" s="108"/>
      <c r="J70" s="105">
        <f t="shared" si="7"/>
        <v>9239.4900000000016</v>
      </c>
    </row>
    <row r="71" spans="1:10" s="4" customFormat="1" ht="36.75" customHeight="1" x14ac:dyDescent="0.25">
      <c r="A71" s="141" t="s">
        <v>122</v>
      </c>
      <c r="B71" s="152" t="s">
        <v>123</v>
      </c>
      <c r="C71" s="98" t="s">
        <v>40</v>
      </c>
      <c r="D71" s="127">
        <v>10567.64</v>
      </c>
      <c r="E71" s="129">
        <v>1506.8000000000002</v>
      </c>
      <c r="F71" s="129">
        <v>1161.7</v>
      </c>
      <c r="G71" s="108"/>
      <c r="H71" s="108"/>
      <c r="I71" s="108"/>
      <c r="J71" s="105">
        <f t="shared" ref="J71:J102" si="9">SUM(D71:I71)</f>
        <v>13236.14</v>
      </c>
    </row>
    <row r="72" spans="1:10" s="4" customFormat="1" ht="36.75" customHeight="1" x14ac:dyDescent="0.25">
      <c r="A72" s="141" t="s">
        <v>124</v>
      </c>
      <c r="B72" s="152" t="s">
        <v>125</v>
      </c>
      <c r="C72" s="98" t="s">
        <v>40</v>
      </c>
      <c r="D72" s="127">
        <v>11418.736000000001</v>
      </c>
      <c r="E72" s="129">
        <v>1066.8</v>
      </c>
      <c r="F72" s="129">
        <v>1076</v>
      </c>
      <c r="G72" s="108"/>
      <c r="H72" s="108"/>
      <c r="I72" s="108"/>
      <c r="J72" s="105">
        <f t="shared" si="9"/>
        <v>13561.536</v>
      </c>
    </row>
    <row r="73" spans="1:10" s="4" customFormat="1" ht="36.75" customHeight="1" x14ac:dyDescent="0.25">
      <c r="A73" s="141" t="s">
        <v>126</v>
      </c>
      <c r="B73" s="152" t="s">
        <v>127</v>
      </c>
      <c r="C73" s="98" t="s">
        <v>40</v>
      </c>
      <c r="D73" s="127">
        <v>14902.315999999999</v>
      </c>
      <c r="E73" s="129">
        <v>947</v>
      </c>
      <c r="F73" s="129">
        <v>1409.6999999999998</v>
      </c>
      <c r="G73" s="108"/>
      <c r="H73" s="108"/>
      <c r="I73" s="108"/>
      <c r="J73" s="105">
        <f t="shared" si="9"/>
        <v>17259.016</v>
      </c>
    </row>
    <row r="74" spans="1:10" s="4" customFormat="1" ht="36.75" customHeight="1" x14ac:dyDescent="0.25">
      <c r="A74" s="141" t="s">
        <v>128</v>
      </c>
      <c r="B74" s="152" t="s">
        <v>129</v>
      </c>
      <c r="C74" s="98" t="s">
        <v>40</v>
      </c>
      <c r="D74" s="127">
        <v>13884.569999999998</v>
      </c>
      <c r="E74" s="129">
        <v>1484.3</v>
      </c>
      <c r="F74" s="129">
        <v>1626.4</v>
      </c>
      <c r="G74" s="108"/>
      <c r="H74" s="108"/>
      <c r="I74" s="108"/>
      <c r="J74" s="105">
        <f t="shared" si="9"/>
        <v>16995.269999999997</v>
      </c>
    </row>
    <row r="75" spans="1:10" s="4" customFormat="1" ht="36.75" customHeight="1" thickBot="1" x14ac:dyDescent="0.3">
      <c r="A75" s="173" t="s">
        <v>629</v>
      </c>
      <c r="B75" s="174" t="s">
        <v>130</v>
      </c>
      <c r="C75" s="175" t="s">
        <v>40</v>
      </c>
      <c r="D75" s="176">
        <v>2691.28</v>
      </c>
      <c r="E75" s="177">
        <v>0</v>
      </c>
      <c r="F75" s="177">
        <v>0</v>
      </c>
      <c r="G75" s="177"/>
      <c r="H75" s="177"/>
      <c r="I75" s="177"/>
      <c r="J75" s="178">
        <f t="shared" si="9"/>
        <v>2691.28</v>
      </c>
    </row>
    <row r="76" spans="1:10" s="4" customFormat="1" ht="36.75" customHeight="1" x14ac:dyDescent="0.25">
      <c r="A76" s="185" t="s">
        <v>131</v>
      </c>
      <c r="B76" s="180" t="s">
        <v>132</v>
      </c>
      <c r="C76" s="181" t="s">
        <v>40</v>
      </c>
      <c r="D76" s="186">
        <v>10246.970000000001</v>
      </c>
      <c r="E76" s="183">
        <v>1035.0999999999999</v>
      </c>
      <c r="F76" s="183">
        <v>657.40000000000009</v>
      </c>
      <c r="G76" s="183"/>
      <c r="H76" s="183"/>
      <c r="I76" s="183"/>
      <c r="J76" s="184">
        <f t="shared" si="9"/>
        <v>11939.470000000001</v>
      </c>
    </row>
    <row r="77" spans="1:10" s="4" customFormat="1" ht="47.25" customHeight="1" x14ac:dyDescent="0.25">
      <c r="A77" s="141" t="s">
        <v>133</v>
      </c>
      <c r="B77" s="152" t="s">
        <v>134</v>
      </c>
      <c r="C77" s="98" t="s">
        <v>40</v>
      </c>
      <c r="D77" s="127">
        <v>3940.6499999999996</v>
      </c>
      <c r="E77" s="129">
        <v>0</v>
      </c>
      <c r="F77" s="108">
        <v>0</v>
      </c>
      <c r="G77" s="108"/>
      <c r="H77" s="108"/>
      <c r="I77" s="108"/>
      <c r="J77" s="105">
        <f t="shared" si="9"/>
        <v>3940.6499999999996</v>
      </c>
    </row>
    <row r="78" spans="1:10" s="4" customFormat="1" ht="45.75" customHeight="1" x14ac:dyDescent="0.25">
      <c r="A78" s="141" t="s">
        <v>135</v>
      </c>
      <c r="B78" s="152" t="s">
        <v>136</v>
      </c>
      <c r="C78" s="98" t="s">
        <v>40</v>
      </c>
      <c r="D78" s="127">
        <v>15972.81</v>
      </c>
      <c r="E78" s="129">
        <v>1620.8</v>
      </c>
      <c r="F78" s="129">
        <v>1324.5</v>
      </c>
      <c r="G78" s="108"/>
      <c r="H78" s="108"/>
      <c r="I78" s="108"/>
      <c r="J78" s="105">
        <f t="shared" si="9"/>
        <v>18918.11</v>
      </c>
    </row>
    <row r="79" spans="1:10" s="4" customFormat="1" ht="42.75" customHeight="1" x14ac:dyDescent="0.25">
      <c r="A79" s="141" t="s">
        <v>137</v>
      </c>
      <c r="B79" s="152" t="s">
        <v>138</v>
      </c>
      <c r="C79" s="98" t="s">
        <v>40</v>
      </c>
      <c r="D79" s="127">
        <v>9823.09</v>
      </c>
      <c r="E79" s="129">
        <v>833.60000000000014</v>
      </c>
      <c r="F79" s="129">
        <v>526.80000000000007</v>
      </c>
      <c r="G79" s="108"/>
      <c r="H79" s="108"/>
      <c r="I79" s="108"/>
      <c r="J79" s="105">
        <f t="shared" si="9"/>
        <v>11183.49</v>
      </c>
    </row>
    <row r="80" spans="1:10" s="4" customFormat="1" ht="36.75" customHeight="1" x14ac:dyDescent="0.25">
      <c r="A80" s="141" t="s">
        <v>139</v>
      </c>
      <c r="B80" s="152" t="s">
        <v>140</v>
      </c>
      <c r="C80" s="98" t="s">
        <v>40</v>
      </c>
      <c r="D80" s="127">
        <v>15279.72</v>
      </c>
      <c r="E80" s="129">
        <v>2122.1999999999998</v>
      </c>
      <c r="F80" s="129">
        <v>1858.85</v>
      </c>
      <c r="G80" s="108"/>
      <c r="H80" s="108"/>
      <c r="I80" s="108"/>
      <c r="J80" s="105">
        <f t="shared" si="9"/>
        <v>19260.769999999997</v>
      </c>
    </row>
    <row r="81" spans="1:10" s="4" customFormat="1" ht="36.75" customHeight="1" x14ac:dyDescent="0.25">
      <c r="A81" s="141" t="s">
        <v>141</v>
      </c>
      <c r="B81" s="152" t="s">
        <v>142</v>
      </c>
      <c r="C81" s="98" t="s">
        <v>40</v>
      </c>
      <c r="D81" s="127">
        <v>9227.7200000000012</v>
      </c>
      <c r="E81" s="129">
        <v>997.2</v>
      </c>
      <c r="F81" s="129">
        <v>524</v>
      </c>
      <c r="G81" s="108"/>
      <c r="H81" s="108"/>
      <c r="I81" s="108"/>
      <c r="J81" s="105">
        <f t="shared" si="9"/>
        <v>10748.920000000002</v>
      </c>
    </row>
    <row r="82" spans="1:10" s="4" customFormat="1" ht="36.75" customHeight="1" x14ac:dyDescent="0.25">
      <c r="A82" s="141" t="s">
        <v>143</v>
      </c>
      <c r="B82" s="152" t="s">
        <v>144</v>
      </c>
      <c r="C82" s="98" t="s">
        <v>40</v>
      </c>
      <c r="D82" s="127">
        <v>6164.57</v>
      </c>
      <c r="E82" s="129">
        <v>0</v>
      </c>
      <c r="F82" s="108">
        <v>0</v>
      </c>
      <c r="G82" s="108"/>
      <c r="H82" s="108"/>
      <c r="I82" s="108"/>
      <c r="J82" s="105">
        <f t="shared" si="9"/>
        <v>6164.57</v>
      </c>
    </row>
    <row r="83" spans="1:10" s="4" customFormat="1" ht="36.75" customHeight="1" x14ac:dyDescent="0.25">
      <c r="A83" s="145" t="s">
        <v>126</v>
      </c>
      <c r="B83" s="152" t="s">
        <v>145</v>
      </c>
      <c r="C83" s="98" t="s">
        <v>40</v>
      </c>
      <c r="D83" s="127">
        <v>1882.9</v>
      </c>
      <c r="E83" s="129">
        <v>0</v>
      </c>
      <c r="F83" s="108">
        <v>0</v>
      </c>
      <c r="G83" s="108"/>
      <c r="H83" s="108"/>
      <c r="I83" s="108"/>
      <c r="J83" s="105">
        <f t="shared" si="9"/>
        <v>1882.9</v>
      </c>
    </row>
    <row r="84" spans="1:10" s="4" customFormat="1" ht="36.75" customHeight="1" x14ac:dyDescent="0.25">
      <c r="A84" s="142" t="s">
        <v>146</v>
      </c>
      <c r="B84" s="152" t="s">
        <v>147</v>
      </c>
      <c r="C84" s="98" t="s">
        <v>40</v>
      </c>
      <c r="D84" s="127">
        <v>9159.7000000000007</v>
      </c>
      <c r="E84" s="129">
        <v>874.4</v>
      </c>
      <c r="F84" s="129">
        <v>674.30000000000007</v>
      </c>
      <c r="G84" s="108"/>
      <c r="H84" s="108"/>
      <c r="I84" s="108"/>
      <c r="J84" s="105">
        <f t="shared" si="9"/>
        <v>10708.4</v>
      </c>
    </row>
    <row r="85" spans="1:10" s="4" customFormat="1" ht="42.75" customHeight="1" x14ac:dyDescent="0.25">
      <c r="A85" s="142" t="s">
        <v>148</v>
      </c>
      <c r="B85" s="152" t="s">
        <v>149</v>
      </c>
      <c r="C85" s="98" t="s">
        <v>40</v>
      </c>
      <c r="D85" s="127">
        <v>12546.32</v>
      </c>
      <c r="E85" s="129">
        <v>891.1</v>
      </c>
      <c r="F85" s="129">
        <v>956.19999999999993</v>
      </c>
      <c r="G85" s="108"/>
      <c r="H85" s="108"/>
      <c r="I85" s="108"/>
      <c r="J85" s="105">
        <f t="shared" si="9"/>
        <v>14393.62</v>
      </c>
    </row>
    <row r="86" spans="1:10" s="4" customFormat="1" ht="36.75" customHeight="1" x14ac:dyDescent="0.25">
      <c r="A86" s="142" t="s">
        <v>150</v>
      </c>
      <c r="B86" s="152" t="s">
        <v>151</v>
      </c>
      <c r="C86" s="98" t="s">
        <v>40</v>
      </c>
      <c r="D86" s="127">
        <v>13492.876</v>
      </c>
      <c r="E86" s="129">
        <v>1397.9</v>
      </c>
      <c r="F86" s="129">
        <v>1631.5000000000002</v>
      </c>
      <c r="G86" s="108"/>
      <c r="H86" s="108"/>
      <c r="I86" s="108"/>
      <c r="J86" s="105">
        <f t="shared" si="9"/>
        <v>16522.276000000002</v>
      </c>
    </row>
    <row r="87" spans="1:10" s="4" customFormat="1" ht="36.75" customHeight="1" x14ac:dyDescent="0.25">
      <c r="A87" s="142" t="s">
        <v>152</v>
      </c>
      <c r="B87" s="152" t="s">
        <v>153</v>
      </c>
      <c r="C87" s="98" t="s">
        <v>40</v>
      </c>
      <c r="D87" s="127">
        <v>12418.27</v>
      </c>
      <c r="E87" s="129">
        <v>875</v>
      </c>
      <c r="F87" s="129">
        <v>844.5</v>
      </c>
      <c r="G87" s="108"/>
      <c r="H87" s="108"/>
      <c r="I87" s="108"/>
      <c r="J87" s="105">
        <f t="shared" si="9"/>
        <v>14137.77</v>
      </c>
    </row>
    <row r="88" spans="1:10" s="4" customFormat="1" ht="36.75" customHeight="1" x14ac:dyDescent="0.25">
      <c r="A88" s="142" t="s">
        <v>154</v>
      </c>
      <c r="B88" s="152" t="s">
        <v>155</v>
      </c>
      <c r="C88" s="98" t="s">
        <v>40</v>
      </c>
      <c r="D88" s="127">
        <v>9235.92</v>
      </c>
      <c r="E88" s="129">
        <v>1045.9000000000001</v>
      </c>
      <c r="F88" s="129">
        <v>635.80000000000007</v>
      </c>
      <c r="G88" s="108"/>
      <c r="H88" s="108"/>
      <c r="I88" s="108"/>
      <c r="J88" s="105">
        <f t="shared" si="9"/>
        <v>10917.619999999999</v>
      </c>
    </row>
    <row r="89" spans="1:10" s="4" customFormat="1" ht="36.75" customHeight="1" x14ac:dyDescent="0.25">
      <c r="A89" s="142" t="s">
        <v>67</v>
      </c>
      <c r="B89" s="152" t="s">
        <v>156</v>
      </c>
      <c r="C89" s="98" t="s">
        <v>40</v>
      </c>
      <c r="D89" s="127">
        <v>19029.86</v>
      </c>
      <c r="E89" s="129">
        <v>3818.3</v>
      </c>
      <c r="F89" s="129">
        <v>2609.1999999999998</v>
      </c>
      <c r="G89" s="108"/>
      <c r="H89" s="108"/>
      <c r="I89" s="108"/>
      <c r="J89" s="105">
        <f t="shared" si="9"/>
        <v>25457.360000000001</v>
      </c>
    </row>
    <row r="90" spans="1:10" s="4" customFormat="1" ht="36.75" customHeight="1" x14ac:dyDescent="0.25">
      <c r="A90" s="142" t="s">
        <v>133</v>
      </c>
      <c r="B90" s="152" t="s">
        <v>157</v>
      </c>
      <c r="C90" s="98" t="s">
        <v>40</v>
      </c>
      <c r="D90" s="127">
        <v>8135.3200000000006</v>
      </c>
      <c r="E90" s="129">
        <v>1009.2</v>
      </c>
      <c r="F90" s="129">
        <v>1135.7</v>
      </c>
      <c r="G90" s="108"/>
      <c r="H90" s="108"/>
      <c r="I90" s="108"/>
      <c r="J90" s="105">
        <f t="shared" si="9"/>
        <v>10280.220000000001</v>
      </c>
    </row>
    <row r="91" spans="1:10" s="4" customFormat="1" ht="36.75" customHeight="1" x14ac:dyDescent="0.25">
      <c r="A91" s="142" t="s">
        <v>158</v>
      </c>
      <c r="B91" s="152" t="s">
        <v>159</v>
      </c>
      <c r="C91" s="98" t="s">
        <v>40</v>
      </c>
      <c r="D91" s="127">
        <v>10651.74</v>
      </c>
      <c r="E91" s="129">
        <v>1437.8</v>
      </c>
      <c r="F91" s="108">
        <v>1147.9000000000001</v>
      </c>
      <c r="G91" s="108"/>
      <c r="H91" s="108"/>
      <c r="I91" s="108"/>
      <c r="J91" s="105">
        <f t="shared" si="9"/>
        <v>13237.439999999999</v>
      </c>
    </row>
    <row r="92" spans="1:10" s="4" customFormat="1" ht="36.75" customHeight="1" x14ac:dyDescent="0.25">
      <c r="A92" s="142" t="s">
        <v>160</v>
      </c>
      <c r="B92" s="152" t="s">
        <v>161</v>
      </c>
      <c r="C92" s="98" t="s">
        <v>40</v>
      </c>
      <c r="D92" s="127">
        <v>4985.7799999999988</v>
      </c>
      <c r="E92" s="129">
        <v>1380.2999999999997</v>
      </c>
      <c r="F92" s="108">
        <v>835.1</v>
      </c>
      <c r="G92" s="108"/>
      <c r="H92" s="108"/>
      <c r="I92" s="108"/>
      <c r="J92" s="105">
        <f t="shared" si="9"/>
        <v>7201.1799999999985</v>
      </c>
    </row>
    <row r="93" spans="1:10" s="4" customFormat="1" ht="42.75" customHeight="1" x14ac:dyDescent="0.25">
      <c r="A93" s="142" t="s">
        <v>116</v>
      </c>
      <c r="B93" s="153" t="s">
        <v>666</v>
      </c>
      <c r="C93" s="98" t="s">
        <v>40</v>
      </c>
      <c r="D93" s="127">
        <v>0</v>
      </c>
      <c r="E93" s="129">
        <v>0</v>
      </c>
      <c r="F93" s="108">
        <v>156.9</v>
      </c>
      <c r="G93" s="108"/>
      <c r="H93" s="108"/>
      <c r="I93" s="108"/>
      <c r="J93" s="105">
        <f t="shared" si="9"/>
        <v>156.9</v>
      </c>
    </row>
    <row r="94" spans="1:10" s="4" customFormat="1" ht="36.75" customHeight="1" x14ac:dyDescent="0.25">
      <c r="A94" s="142" t="s">
        <v>162</v>
      </c>
      <c r="B94" s="152" t="s">
        <v>163</v>
      </c>
      <c r="C94" s="98" t="s">
        <v>40</v>
      </c>
      <c r="D94" s="127">
        <v>6227.01</v>
      </c>
      <c r="E94" s="129">
        <v>0</v>
      </c>
      <c r="F94" s="108">
        <v>0</v>
      </c>
      <c r="G94" s="108"/>
      <c r="H94" s="108"/>
      <c r="I94" s="108"/>
      <c r="J94" s="105">
        <f t="shared" si="9"/>
        <v>6227.01</v>
      </c>
    </row>
    <row r="95" spans="1:10" s="4" customFormat="1" ht="36.75" customHeight="1" x14ac:dyDescent="0.25">
      <c r="A95" s="142" t="s">
        <v>164</v>
      </c>
      <c r="B95" s="152" t="s">
        <v>165</v>
      </c>
      <c r="C95" s="98" t="s">
        <v>40</v>
      </c>
      <c r="D95" s="127">
        <v>9575.0099999999984</v>
      </c>
      <c r="E95" s="129">
        <v>2195.3000000000002</v>
      </c>
      <c r="F95" s="108">
        <v>831.9</v>
      </c>
      <c r="G95" s="108"/>
      <c r="H95" s="108"/>
      <c r="I95" s="108"/>
      <c r="J95" s="105">
        <f t="shared" si="9"/>
        <v>12602.209999999997</v>
      </c>
    </row>
    <row r="96" spans="1:10" s="4" customFormat="1" ht="36.75" customHeight="1" x14ac:dyDescent="0.25">
      <c r="A96" s="142" t="s">
        <v>166</v>
      </c>
      <c r="B96" s="152" t="s">
        <v>167</v>
      </c>
      <c r="C96" s="98" t="s">
        <v>40</v>
      </c>
      <c r="D96" s="127">
        <v>3846.98</v>
      </c>
      <c r="E96" s="129">
        <v>0</v>
      </c>
      <c r="F96" s="108">
        <v>0</v>
      </c>
      <c r="G96" s="108"/>
      <c r="H96" s="108"/>
      <c r="I96" s="108"/>
      <c r="J96" s="105">
        <f t="shared" si="9"/>
        <v>3846.98</v>
      </c>
    </row>
    <row r="97" spans="1:10" s="4" customFormat="1" ht="36.75" customHeight="1" x14ac:dyDescent="0.25">
      <c r="A97" s="145" t="s">
        <v>168</v>
      </c>
      <c r="B97" s="152" t="s">
        <v>169</v>
      </c>
      <c r="C97" s="98" t="s">
        <v>40</v>
      </c>
      <c r="D97" s="127">
        <v>580.9</v>
      </c>
      <c r="E97" s="129">
        <v>0</v>
      </c>
      <c r="F97" s="108">
        <v>0</v>
      </c>
      <c r="G97" s="108"/>
      <c r="H97" s="108"/>
      <c r="I97" s="108"/>
      <c r="J97" s="105">
        <f t="shared" si="9"/>
        <v>580.9</v>
      </c>
    </row>
    <row r="98" spans="1:10" s="4" customFormat="1" ht="36.75" customHeight="1" x14ac:dyDescent="0.25">
      <c r="A98" s="142" t="s">
        <v>126</v>
      </c>
      <c r="B98" s="152" t="s">
        <v>170</v>
      </c>
      <c r="C98" s="98" t="s">
        <v>40</v>
      </c>
      <c r="D98" s="127">
        <v>2850.52</v>
      </c>
      <c r="E98" s="129">
        <v>0</v>
      </c>
      <c r="F98" s="108">
        <v>452.2</v>
      </c>
      <c r="G98" s="108"/>
      <c r="H98" s="108"/>
      <c r="I98" s="108"/>
      <c r="J98" s="105">
        <f t="shared" si="9"/>
        <v>3302.72</v>
      </c>
    </row>
    <row r="99" spans="1:10" s="4" customFormat="1" ht="42.75" customHeight="1" x14ac:dyDescent="0.25">
      <c r="A99" s="145" t="s">
        <v>171</v>
      </c>
      <c r="B99" s="152" t="s">
        <v>630</v>
      </c>
      <c r="C99" s="98" t="s">
        <v>40</v>
      </c>
      <c r="D99" s="127">
        <v>239.5</v>
      </c>
      <c r="E99" s="129">
        <v>0</v>
      </c>
      <c r="F99" s="108">
        <v>0</v>
      </c>
      <c r="G99" s="108"/>
      <c r="H99" s="108"/>
      <c r="I99" s="108"/>
      <c r="J99" s="105">
        <f t="shared" si="9"/>
        <v>239.5</v>
      </c>
    </row>
    <row r="100" spans="1:10" s="4" customFormat="1" ht="36.75" customHeight="1" x14ac:dyDescent="0.25">
      <c r="A100" s="145" t="s">
        <v>172</v>
      </c>
      <c r="B100" s="152" t="s">
        <v>173</v>
      </c>
      <c r="C100" s="98" t="s">
        <v>40</v>
      </c>
      <c r="D100" s="127">
        <v>5528.9</v>
      </c>
      <c r="E100" s="129">
        <v>190.1</v>
      </c>
      <c r="F100" s="108">
        <v>476.4</v>
      </c>
      <c r="G100" s="108"/>
      <c r="H100" s="108"/>
      <c r="I100" s="108"/>
      <c r="J100" s="105">
        <f t="shared" si="9"/>
        <v>6195.4</v>
      </c>
    </row>
    <row r="101" spans="1:10" s="4" customFormat="1" ht="36.75" customHeight="1" x14ac:dyDescent="0.25">
      <c r="A101" s="142" t="s">
        <v>174</v>
      </c>
      <c r="B101" s="152" t="s">
        <v>175</v>
      </c>
      <c r="C101" s="98" t="s">
        <v>40</v>
      </c>
      <c r="D101" s="127">
        <v>247.1</v>
      </c>
      <c r="E101" s="129">
        <v>0</v>
      </c>
      <c r="F101" s="108">
        <v>0</v>
      </c>
      <c r="G101" s="108"/>
      <c r="H101" s="108"/>
      <c r="I101" s="108"/>
      <c r="J101" s="105">
        <f t="shared" si="9"/>
        <v>247.1</v>
      </c>
    </row>
    <row r="102" spans="1:10" s="4" customFormat="1" ht="36.75" customHeight="1" x14ac:dyDescent="0.25">
      <c r="A102" s="142" t="s">
        <v>176</v>
      </c>
      <c r="B102" s="152" t="s">
        <v>177</v>
      </c>
      <c r="C102" s="98" t="s">
        <v>40</v>
      </c>
      <c r="D102" s="127">
        <v>2786.2000000000003</v>
      </c>
      <c r="E102" s="129">
        <v>0</v>
      </c>
      <c r="F102" s="108">
        <v>0</v>
      </c>
      <c r="G102" s="108"/>
      <c r="H102" s="108"/>
      <c r="I102" s="108"/>
      <c r="J102" s="105">
        <f t="shared" si="9"/>
        <v>2786.2000000000003</v>
      </c>
    </row>
    <row r="103" spans="1:10" s="4" customFormat="1" ht="36.75" customHeight="1" x14ac:dyDescent="0.25">
      <c r="A103" s="142" t="s">
        <v>178</v>
      </c>
      <c r="B103" s="152" t="s">
        <v>179</v>
      </c>
      <c r="C103" s="98" t="s">
        <v>40</v>
      </c>
      <c r="D103" s="127">
        <v>2648.7</v>
      </c>
      <c r="E103" s="129">
        <v>0</v>
      </c>
      <c r="F103" s="108">
        <v>0</v>
      </c>
      <c r="G103" s="108"/>
      <c r="H103" s="108"/>
      <c r="I103" s="108"/>
      <c r="J103" s="105">
        <f t="shared" ref="J103:J134" si="10">SUM(D103:I103)</f>
        <v>2648.7</v>
      </c>
    </row>
    <row r="104" spans="1:10" s="4" customFormat="1" ht="36.75" customHeight="1" x14ac:dyDescent="0.25">
      <c r="A104" s="142" t="s">
        <v>180</v>
      </c>
      <c r="B104" s="152" t="s">
        <v>181</v>
      </c>
      <c r="C104" s="98" t="s">
        <v>40</v>
      </c>
      <c r="D104" s="127">
        <v>2458.8999999999996</v>
      </c>
      <c r="E104" s="129">
        <v>319.7</v>
      </c>
      <c r="F104" s="108">
        <v>0</v>
      </c>
      <c r="G104" s="108"/>
      <c r="H104" s="108"/>
      <c r="I104" s="108"/>
      <c r="J104" s="105">
        <f t="shared" si="10"/>
        <v>2778.5999999999995</v>
      </c>
    </row>
    <row r="105" spans="1:10" s="4" customFormat="1" ht="36.75" customHeight="1" x14ac:dyDescent="0.25">
      <c r="A105" s="142" t="s">
        <v>182</v>
      </c>
      <c r="B105" s="152" t="s">
        <v>183</v>
      </c>
      <c r="C105" s="98" t="s">
        <v>40</v>
      </c>
      <c r="D105" s="127">
        <v>267.60000000000002</v>
      </c>
      <c r="E105" s="129">
        <v>261.60000000000002</v>
      </c>
      <c r="F105" s="108">
        <v>0</v>
      </c>
      <c r="G105" s="108"/>
      <c r="H105" s="108"/>
      <c r="I105" s="108"/>
      <c r="J105" s="105">
        <f t="shared" si="10"/>
        <v>529.20000000000005</v>
      </c>
    </row>
    <row r="106" spans="1:10" s="4" customFormat="1" ht="36.75" customHeight="1" x14ac:dyDescent="0.25">
      <c r="A106" s="142" t="s">
        <v>184</v>
      </c>
      <c r="B106" s="152" t="s">
        <v>185</v>
      </c>
      <c r="C106" s="98" t="s">
        <v>40</v>
      </c>
      <c r="D106" s="127">
        <v>3346.42</v>
      </c>
      <c r="E106" s="129">
        <v>514.6</v>
      </c>
      <c r="F106" s="108">
        <v>176.7</v>
      </c>
      <c r="G106" s="108"/>
      <c r="H106" s="108"/>
      <c r="I106" s="108"/>
      <c r="J106" s="105">
        <f t="shared" si="10"/>
        <v>4037.72</v>
      </c>
    </row>
    <row r="107" spans="1:10" s="4" customFormat="1" ht="36.75" customHeight="1" x14ac:dyDescent="0.25">
      <c r="A107" s="142" t="s">
        <v>98</v>
      </c>
      <c r="B107" s="152" t="s">
        <v>186</v>
      </c>
      <c r="C107" s="98" t="s">
        <v>40</v>
      </c>
      <c r="D107" s="127">
        <v>1547.35</v>
      </c>
      <c r="E107" s="129">
        <v>221.25</v>
      </c>
      <c r="F107" s="108">
        <v>149.80000000000001</v>
      </c>
      <c r="G107" s="108"/>
      <c r="H107" s="108"/>
      <c r="I107" s="108"/>
      <c r="J107" s="105">
        <f t="shared" si="10"/>
        <v>1918.3999999999999</v>
      </c>
    </row>
    <row r="108" spans="1:10" s="4" customFormat="1" ht="36.75" customHeight="1" x14ac:dyDescent="0.25">
      <c r="A108" s="142" t="s">
        <v>187</v>
      </c>
      <c r="B108" s="152" t="s">
        <v>188</v>
      </c>
      <c r="C108" s="98" t="s">
        <v>40</v>
      </c>
      <c r="D108" s="127">
        <v>115.5</v>
      </c>
      <c r="E108" s="129">
        <v>0</v>
      </c>
      <c r="F108" s="108">
        <v>0</v>
      </c>
      <c r="G108" s="108"/>
      <c r="H108" s="108"/>
      <c r="I108" s="108"/>
      <c r="J108" s="105">
        <f t="shared" si="10"/>
        <v>115.5</v>
      </c>
    </row>
    <row r="109" spans="1:10" s="4" customFormat="1" ht="36.75" customHeight="1" x14ac:dyDescent="0.25">
      <c r="A109" s="142" t="s">
        <v>189</v>
      </c>
      <c r="B109" s="152" t="s">
        <v>190</v>
      </c>
      <c r="C109" s="98" t="s">
        <v>40</v>
      </c>
      <c r="D109" s="127">
        <v>193.64</v>
      </c>
      <c r="E109" s="129">
        <v>0</v>
      </c>
      <c r="F109" s="108">
        <v>0</v>
      </c>
      <c r="G109" s="108"/>
      <c r="H109" s="108"/>
      <c r="I109" s="108"/>
      <c r="J109" s="105">
        <f t="shared" si="10"/>
        <v>193.64</v>
      </c>
    </row>
    <row r="110" spans="1:10" s="4" customFormat="1" ht="36.75" customHeight="1" thickBot="1" x14ac:dyDescent="0.3">
      <c r="A110" s="187" t="s">
        <v>191</v>
      </c>
      <c r="B110" s="174" t="s">
        <v>192</v>
      </c>
      <c r="C110" s="175" t="s">
        <v>40</v>
      </c>
      <c r="D110" s="176">
        <v>467.20000000000005</v>
      </c>
      <c r="E110" s="177">
        <v>0</v>
      </c>
      <c r="F110" s="177">
        <v>0</v>
      </c>
      <c r="G110" s="177"/>
      <c r="H110" s="177"/>
      <c r="I110" s="177"/>
      <c r="J110" s="178">
        <f t="shared" si="10"/>
        <v>467.20000000000005</v>
      </c>
    </row>
    <row r="111" spans="1:10" s="4" customFormat="1" ht="36.75" customHeight="1" x14ac:dyDescent="0.25">
      <c r="A111" s="188" t="s">
        <v>193</v>
      </c>
      <c r="B111" s="180" t="s">
        <v>194</v>
      </c>
      <c r="C111" s="181" t="s">
        <v>40</v>
      </c>
      <c r="D111" s="186">
        <v>1078.1000000000001</v>
      </c>
      <c r="E111" s="183">
        <v>0</v>
      </c>
      <c r="F111" s="183">
        <v>0</v>
      </c>
      <c r="G111" s="183"/>
      <c r="H111" s="183"/>
      <c r="I111" s="183"/>
      <c r="J111" s="184">
        <f t="shared" si="10"/>
        <v>1078.1000000000001</v>
      </c>
    </row>
    <row r="112" spans="1:10" s="4" customFormat="1" ht="36.75" customHeight="1" x14ac:dyDescent="0.25">
      <c r="A112" s="142" t="s">
        <v>71</v>
      </c>
      <c r="B112" s="152" t="s">
        <v>195</v>
      </c>
      <c r="C112" s="98" t="s">
        <v>40</v>
      </c>
      <c r="D112" s="127">
        <v>165.8</v>
      </c>
      <c r="E112" s="129">
        <v>0</v>
      </c>
      <c r="F112" s="108">
        <v>0</v>
      </c>
      <c r="G112" s="108"/>
      <c r="H112" s="108"/>
      <c r="I112" s="108"/>
      <c r="J112" s="105">
        <f t="shared" si="10"/>
        <v>165.8</v>
      </c>
    </row>
    <row r="113" spans="1:10" s="4" customFormat="1" ht="36.75" customHeight="1" x14ac:dyDescent="0.25">
      <c r="A113" s="142" t="s">
        <v>196</v>
      </c>
      <c r="B113" s="152" t="s">
        <v>613</v>
      </c>
      <c r="C113" s="98" t="s">
        <v>40</v>
      </c>
      <c r="D113" s="127">
        <v>196.2</v>
      </c>
      <c r="E113" s="129">
        <v>0</v>
      </c>
      <c r="F113" s="108">
        <v>0</v>
      </c>
      <c r="G113" s="108"/>
      <c r="H113" s="108"/>
      <c r="I113" s="108"/>
      <c r="J113" s="105">
        <f t="shared" si="10"/>
        <v>196.2</v>
      </c>
    </row>
    <row r="114" spans="1:10" s="4" customFormat="1" ht="36.75" customHeight="1" x14ac:dyDescent="0.25">
      <c r="A114" s="142" t="s">
        <v>126</v>
      </c>
      <c r="B114" s="152" t="s">
        <v>197</v>
      </c>
      <c r="C114" s="98" t="s">
        <v>40</v>
      </c>
      <c r="D114" s="127">
        <v>396.6</v>
      </c>
      <c r="E114" s="129">
        <v>0</v>
      </c>
      <c r="F114" s="108">
        <v>0</v>
      </c>
      <c r="G114" s="108"/>
      <c r="H114" s="108"/>
      <c r="I114" s="108"/>
      <c r="J114" s="105">
        <f t="shared" si="10"/>
        <v>396.6</v>
      </c>
    </row>
    <row r="115" spans="1:10" s="4" customFormat="1" ht="36.75" customHeight="1" x14ac:dyDescent="0.25">
      <c r="A115" s="142" t="s">
        <v>198</v>
      </c>
      <c r="B115" s="152" t="s">
        <v>199</v>
      </c>
      <c r="C115" s="98" t="s">
        <v>40</v>
      </c>
      <c r="D115" s="127">
        <v>5755.83</v>
      </c>
      <c r="E115" s="129">
        <v>580.09999999999991</v>
      </c>
      <c r="F115" s="108">
        <v>473.2</v>
      </c>
      <c r="G115" s="108"/>
      <c r="H115" s="108"/>
      <c r="I115" s="108"/>
      <c r="J115" s="105">
        <f t="shared" si="10"/>
        <v>6809.13</v>
      </c>
    </row>
    <row r="116" spans="1:10" s="4" customFormat="1" ht="36.75" customHeight="1" x14ac:dyDescent="0.25">
      <c r="A116" s="142" t="s">
        <v>100</v>
      </c>
      <c r="B116" s="152" t="s">
        <v>200</v>
      </c>
      <c r="C116" s="98" t="s">
        <v>40</v>
      </c>
      <c r="D116" s="127">
        <v>2488.3999999999996</v>
      </c>
      <c r="E116" s="129">
        <v>347.5</v>
      </c>
      <c r="F116" s="108">
        <v>0</v>
      </c>
      <c r="G116" s="108"/>
      <c r="H116" s="108"/>
      <c r="I116" s="108"/>
      <c r="J116" s="105">
        <f t="shared" si="10"/>
        <v>2835.8999999999996</v>
      </c>
    </row>
    <row r="117" spans="1:10" s="4" customFormat="1" ht="36.75" customHeight="1" x14ac:dyDescent="0.25">
      <c r="A117" s="142" t="s">
        <v>201</v>
      </c>
      <c r="B117" s="152" t="s">
        <v>202</v>
      </c>
      <c r="C117" s="98" t="s">
        <v>40</v>
      </c>
      <c r="D117" s="127">
        <v>212.9</v>
      </c>
      <c r="E117" s="129">
        <v>0</v>
      </c>
      <c r="F117" s="108">
        <v>0</v>
      </c>
      <c r="G117" s="108"/>
      <c r="H117" s="108"/>
      <c r="I117" s="108"/>
      <c r="J117" s="105">
        <f t="shared" si="10"/>
        <v>212.9</v>
      </c>
    </row>
    <row r="118" spans="1:10" s="4" customFormat="1" ht="36.75" customHeight="1" x14ac:dyDescent="0.25">
      <c r="A118" s="142" t="s">
        <v>203</v>
      </c>
      <c r="B118" s="152" t="s">
        <v>204</v>
      </c>
      <c r="C118" s="98" t="s">
        <v>40</v>
      </c>
      <c r="D118" s="127">
        <v>253.1</v>
      </c>
      <c r="E118" s="129">
        <v>0</v>
      </c>
      <c r="F118" s="108">
        <v>106.4</v>
      </c>
      <c r="G118" s="108"/>
      <c r="H118" s="108"/>
      <c r="I118" s="108"/>
      <c r="J118" s="105">
        <f t="shared" si="10"/>
        <v>359.5</v>
      </c>
    </row>
    <row r="119" spans="1:10" s="4" customFormat="1" ht="42.75" customHeight="1" x14ac:dyDescent="0.25">
      <c r="A119" s="142" t="s">
        <v>205</v>
      </c>
      <c r="B119" s="152" t="s">
        <v>206</v>
      </c>
      <c r="C119" s="98" t="s">
        <v>40</v>
      </c>
      <c r="D119" s="127">
        <v>9341.68</v>
      </c>
      <c r="E119" s="129">
        <v>962.8</v>
      </c>
      <c r="F119" s="108">
        <v>945.7</v>
      </c>
      <c r="G119" s="108"/>
      <c r="H119" s="108"/>
      <c r="I119" s="108"/>
      <c r="J119" s="105">
        <f t="shared" si="10"/>
        <v>11250.18</v>
      </c>
    </row>
    <row r="120" spans="1:10" s="4" customFormat="1" ht="36.75" customHeight="1" x14ac:dyDescent="0.25">
      <c r="A120" s="142" t="s">
        <v>116</v>
      </c>
      <c r="B120" s="152" t="s">
        <v>207</v>
      </c>
      <c r="C120" s="98" t="s">
        <v>40</v>
      </c>
      <c r="D120" s="127">
        <v>5356.09</v>
      </c>
      <c r="E120" s="129">
        <v>361.9</v>
      </c>
      <c r="F120" s="108">
        <v>795.5</v>
      </c>
      <c r="G120" s="108"/>
      <c r="H120" s="108"/>
      <c r="I120" s="108"/>
      <c r="J120" s="105">
        <f t="shared" si="10"/>
        <v>6513.49</v>
      </c>
    </row>
    <row r="121" spans="1:10" s="4" customFormat="1" ht="36.75" customHeight="1" x14ac:dyDescent="0.25">
      <c r="A121" s="142" t="s">
        <v>208</v>
      </c>
      <c r="B121" s="152" t="s">
        <v>209</v>
      </c>
      <c r="C121" s="98" t="s">
        <v>40</v>
      </c>
      <c r="D121" s="127">
        <v>708.4</v>
      </c>
      <c r="E121" s="129">
        <v>0</v>
      </c>
      <c r="F121" s="108">
        <v>0</v>
      </c>
      <c r="G121" s="108"/>
      <c r="H121" s="108"/>
      <c r="I121" s="108"/>
      <c r="J121" s="105">
        <f t="shared" si="10"/>
        <v>708.4</v>
      </c>
    </row>
    <row r="122" spans="1:10" s="4" customFormat="1" ht="36.75" customHeight="1" x14ac:dyDescent="0.25">
      <c r="A122" s="142" t="s">
        <v>210</v>
      </c>
      <c r="B122" s="152" t="s">
        <v>211</v>
      </c>
      <c r="C122" s="98" t="s">
        <v>40</v>
      </c>
      <c r="D122" s="127">
        <v>2649.11</v>
      </c>
      <c r="E122" s="129">
        <v>0</v>
      </c>
      <c r="F122" s="108">
        <v>0</v>
      </c>
      <c r="G122" s="108"/>
      <c r="H122" s="108"/>
      <c r="I122" s="108"/>
      <c r="J122" s="105">
        <f t="shared" si="10"/>
        <v>2649.11</v>
      </c>
    </row>
    <row r="123" spans="1:10" s="4" customFormat="1" ht="36.75" customHeight="1" x14ac:dyDescent="0.25">
      <c r="A123" s="142" t="s">
        <v>212</v>
      </c>
      <c r="B123" s="152" t="s">
        <v>213</v>
      </c>
      <c r="C123" s="98" t="s">
        <v>40</v>
      </c>
      <c r="D123" s="127">
        <v>974.90000000000009</v>
      </c>
      <c r="E123" s="129">
        <v>0</v>
      </c>
      <c r="F123" s="108">
        <v>0</v>
      </c>
      <c r="G123" s="108"/>
      <c r="H123" s="108"/>
      <c r="I123" s="108"/>
      <c r="J123" s="105">
        <f t="shared" si="10"/>
        <v>974.90000000000009</v>
      </c>
    </row>
    <row r="124" spans="1:10" s="4" customFormat="1" ht="36.75" customHeight="1" x14ac:dyDescent="0.25">
      <c r="A124" s="142" t="s">
        <v>152</v>
      </c>
      <c r="B124" s="152" t="s">
        <v>214</v>
      </c>
      <c r="C124" s="98" t="s">
        <v>40</v>
      </c>
      <c r="D124" s="127">
        <v>2454.1999999999998</v>
      </c>
      <c r="E124" s="129">
        <v>0</v>
      </c>
      <c r="F124" s="108">
        <v>0</v>
      </c>
      <c r="G124" s="108"/>
      <c r="H124" s="108"/>
      <c r="I124" s="108"/>
      <c r="J124" s="105">
        <f t="shared" si="10"/>
        <v>2454.1999999999998</v>
      </c>
    </row>
    <row r="125" spans="1:10" s="4" customFormat="1" ht="36.75" customHeight="1" x14ac:dyDescent="0.25">
      <c r="A125" s="142" t="s">
        <v>152</v>
      </c>
      <c r="B125" s="152" t="s">
        <v>631</v>
      </c>
      <c r="C125" s="98" t="s">
        <v>40</v>
      </c>
      <c r="D125" s="127">
        <v>831.9</v>
      </c>
      <c r="E125" s="129">
        <v>177.7</v>
      </c>
      <c r="F125" s="108">
        <v>0</v>
      </c>
      <c r="G125" s="108"/>
      <c r="H125" s="108"/>
      <c r="I125" s="108"/>
      <c r="J125" s="105">
        <f t="shared" si="10"/>
        <v>1009.5999999999999</v>
      </c>
    </row>
    <row r="126" spans="1:10" s="4" customFormat="1" ht="36.75" customHeight="1" x14ac:dyDescent="0.25">
      <c r="A126" s="142" t="s">
        <v>73</v>
      </c>
      <c r="B126" s="152" t="s">
        <v>215</v>
      </c>
      <c r="C126" s="98" t="s">
        <v>40</v>
      </c>
      <c r="D126" s="127">
        <v>643.20000000000005</v>
      </c>
      <c r="E126" s="129">
        <v>456.8</v>
      </c>
      <c r="F126" s="108">
        <v>938.2</v>
      </c>
      <c r="G126" s="108"/>
      <c r="H126" s="108"/>
      <c r="I126" s="108"/>
      <c r="J126" s="105">
        <f t="shared" si="10"/>
        <v>2038.2</v>
      </c>
    </row>
    <row r="127" spans="1:10" s="4" customFormat="1" ht="36.75" customHeight="1" x14ac:dyDescent="0.25">
      <c r="A127" s="142" t="s">
        <v>216</v>
      </c>
      <c r="B127" s="152" t="s">
        <v>217</v>
      </c>
      <c r="C127" s="98" t="s">
        <v>40</v>
      </c>
      <c r="D127" s="127">
        <v>782.8</v>
      </c>
      <c r="E127" s="129">
        <v>0</v>
      </c>
      <c r="F127" s="108">
        <v>0</v>
      </c>
      <c r="G127" s="108"/>
      <c r="H127" s="108"/>
      <c r="I127" s="108"/>
      <c r="J127" s="105">
        <f t="shared" si="10"/>
        <v>782.8</v>
      </c>
    </row>
    <row r="128" spans="1:10" s="4" customFormat="1" ht="36.75" customHeight="1" x14ac:dyDescent="0.25">
      <c r="A128" s="142" t="s">
        <v>632</v>
      </c>
      <c r="B128" s="152" t="s">
        <v>218</v>
      </c>
      <c r="C128" s="98" t="s">
        <v>40</v>
      </c>
      <c r="D128" s="127">
        <v>3844.7799999999997</v>
      </c>
      <c r="E128" s="129">
        <v>1031.1999999999998</v>
      </c>
      <c r="F128" s="108">
        <v>738.2</v>
      </c>
      <c r="G128" s="108"/>
      <c r="H128" s="108"/>
      <c r="I128" s="108"/>
      <c r="J128" s="105">
        <f t="shared" si="10"/>
        <v>5614.1799999999994</v>
      </c>
    </row>
    <row r="129" spans="1:10" s="4" customFormat="1" ht="42.75" customHeight="1" x14ac:dyDescent="0.25">
      <c r="A129" s="142" t="s">
        <v>219</v>
      </c>
      <c r="B129" s="152" t="s">
        <v>220</v>
      </c>
      <c r="C129" s="98" t="s">
        <v>40</v>
      </c>
      <c r="D129" s="127">
        <v>3900.5199999999995</v>
      </c>
      <c r="E129" s="129">
        <v>0</v>
      </c>
      <c r="F129" s="108">
        <v>367.1</v>
      </c>
      <c r="G129" s="108"/>
      <c r="H129" s="108"/>
      <c r="I129" s="108"/>
      <c r="J129" s="105">
        <f t="shared" si="10"/>
        <v>4267.62</v>
      </c>
    </row>
    <row r="130" spans="1:10" s="4" customFormat="1" ht="36.75" customHeight="1" x14ac:dyDescent="0.25">
      <c r="A130" s="142" t="s">
        <v>126</v>
      </c>
      <c r="B130" s="152" t="s">
        <v>221</v>
      </c>
      <c r="C130" s="98" t="s">
        <v>40</v>
      </c>
      <c r="D130" s="127">
        <v>504.5</v>
      </c>
      <c r="E130" s="129">
        <v>0</v>
      </c>
      <c r="F130" s="108">
        <v>0</v>
      </c>
      <c r="G130" s="108"/>
      <c r="H130" s="108"/>
      <c r="I130" s="108"/>
      <c r="J130" s="105">
        <f t="shared" si="10"/>
        <v>504.5</v>
      </c>
    </row>
    <row r="131" spans="1:10" s="4" customFormat="1" ht="36.75" customHeight="1" x14ac:dyDescent="0.25">
      <c r="A131" s="142" t="s">
        <v>222</v>
      </c>
      <c r="B131" s="152" t="s">
        <v>223</v>
      </c>
      <c r="C131" s="98" t="s">
        <v>40</v>
      </c>
      <c r="D131" s="127">
        <v>2236.6999999999998</v>
      </c>
      <c r="E131" s="129">
        <v>435.6</v>
      </c>
      <c r="F131" s="108">
        <v>253.7</v>
      </c>
      <c r="G131" s="108"/>
      <c r="H131" s="108"/>
      <c r="I131" s="108"/>
      <c r="J131" s="105">
        <f t="shared" si="10"/>
        <v>2925.9999999999995</v>
      </c>
    </row>
    <row r="132" spans="1:10" s="4" customFormat="1" ht="36.75" customHeight="1" x14ac:dyDescent="0.25">
      <c r="A132" s="142" t="s">
        <v>224</v>
      </c>
      <c r="B132" s="152" t="s">
        <v>633</v>
      </c>
      <c r="C132" s="98" t="s">
        <v>40</v>
      </c>
      <c r="D132" s="127">
        <v>640</v>
      </c>
      <c r="E132" s="129">
        <v>233.3</v>
      </c>
      <c r="F132" s="108">
        <v>0</v>
      </c>
      <c r="G132" s="108"/>
      <c r="H132" s="108"/>
      <c r="I132" s="108"/>
      <c r="J132" s="105">
        <f t="shared" si="10"/>
        <v>873.3</v>
      </c>
    </row>
    <row r="133" spans="1:10" s="4" customFormat="1" ht="36.75" customHeight="1" x14ac:dyDescent="0.25">
      <c r="A133" s="142" t="s">
        <v>87</v>
      </c>
      <c r="B133" s="152" t="s">
        <v>225</v>
      </c>
      <c r="C133" s="98" t="s">
        <v>40</v>
      </c>
      <c r="D133" s="127">
        <v>8377.4000000000015</v>
      </c>
      <c r="E133" s="129">
        <v>0</v>
      </c>
      <c r="F133" s="108">
        <v>1700.7</v>
      </c>
      <c r="G133" s="108"/>
      <c r="H133" s="108"/>
      <c r="I133" s="108"/>
      <c r="J133" s="105">
        <f t="shared" si="10"/>
        <v>10078.100000000002</v>
      </c>
    </row>
    <row r="134" spans="1:10" s="4" customFormat="1" ht="36.75" customHeight="1" x14ac:dyDescent="0.25">
      <c r="A134" s="142" t="s">
        <v>67</v>
      </c>
      <c r="B134" s="152" t="s">
        <v>226</v>
      </c>
      <c r="C134" s="98" t="s">
        <v>40</v>
      </c>
      <c r="D134" s="127">
        <v>3857.9199999999992</v>
      </c>
      <c r="E134" s="129">
        <v>178</v>
      </c>
      <c r="F134" s="108">
        <v>175.4</v>
      </c>
      <c r="G134" s="108"/>
      <c r="H134" s="108"/>
      <c r="I134" s="108"/>
      <c r="J134" s="105">
        <f t="shared" si="10"/>
        <v>4211.3199999999988</v>
      </c>
    </row>
    <row r="135" spans="1:10" s="4" customFormat="1" ht="36.75" customHeight="1" x14ac:dyDescent="0.25">
      <c r="A135" s="142" t="s">
        <v>227</v>
      </c>
      <c r="B135" s="152" t="s">
        <v>228</v>
      </c>
      <c r="C135" s="98" t="s">
        <v>40</v>
      </c>
      <c r="D135" s="127">
        <v>149.1</v>
      </c>
      <c r="E135" s="129">
        <v>0</v>
      </c>
      <c r="F135" s="108">
        <v>0</v>
      </c>
      <c r="G135" s="108"/>
      <c r="H135" s="108"/>
      <c r="I135" s="108"/>
      <c r="J135" s="105">
        <f t="shared" ref="J135:J166" si="11">SUM(D135:I135)</f>
        <v>149.1</v>
      </c>
    </row>
    <row r="136" spans="1:10" s="4" customFormat="1" ht="36.75" customHeight="1" x14ac:dyDescent="0.25">
      <c r="A136" s="142" t="s">
        <v>71</v>
      </c>
      <c r="B136" s="152" t="s">
        <v>634</v>
      </c>
      <c r="C136" s="98" t="s">
        <v>40</v>
      </c>
      <c r="D136" s="127">
        <v>368.82</v>
      </c>
      <c r="E136" s="129">
        <v>191.9</v>
      </c>
      <c r="F136" s="108">
        <v>226.2</v>
      </c>
      <c r="G136" s="108"/>
      <c r="H136" s="108"/>
      <c r="I136" s="108"/>
      <c r="J136" s="105">
        <f t="shared" si="11"/>
        <v>786.92000000000007</v>
      </c>
    </row>
    <row r="137" spans="1:10" s="4" customFormat="1" ht="36.75" customHeight="1" x14ac:dyDescent="0.25">
      <c r="A137" s="142" t="s">
        <v>229</v>
      </c>
      <c r="B137" s="152" t="s">
        <v>230</v>
      </c>
      <c r="C137" s="98" t="s">
        <v>40</v>
      </c>
      <c r="D137" s="127">
        <v>3848.3399999999997</v>
      </c>
      <c r="E137" s="129">
        <v>1125.5</v>
      </c>
      <c r="F137" s="108">
        <v>776.6</v>
      </c>
      <c r="G137" s="108"/>
      <c r="H137" s="108"/>
      <c r="I137" s="108"/>
      <c r="J137" s="105">
        <f t="shared" si="11"/>
        <v>5750.4400000000005</v>
      </c>
    </row>
    <row r="138" spans="1:10" s="4" customFormat="1" ht="36.75" customHeight="1" x14ac:dyDescent="0.25">
      <c r="A138" s="142" t="s">
        <v>71</v>
      </c>
      <c r="B138" s="152" t="s">
        <v>231</v>
      </c>
      <c r="C138" s="98" t="s">
        <v>40</v>
      </c>
      <c r="D138" s="127">
        <v>922.2</v>
      </c>
      <c r="E138" s="129">
        <v>0</v>
      </c>
      <c r="F138" s="108">
        <v>0</v>
      </c>
      <c r="G138" s="108"/>
      <c r="H138" s="108"/>
      <c r="I138" s="108"/>
      <c r="J138" s="105">
        <f t="shared" si="11"/>
        <v>922.2</v>
      </c>
    </row>
    <row r="139" spans="1:10" s="4" customFormat="1" ht="36.75" customHeight="1" x14ac:dyDescent="0.25">
      <c r="A139" s="142" t="s">
        <v>232</v>
      </c>
      <c r="B139" s="152" t="s">
        <v>233</v>
      </c>
      <c r="C139" s="98" t="s">
        <v>40</v>
      </c>
      <c r="D139" s="127">
        <v>4578.62</v>
      </c>
      <c r="E139" s="129">
        <v>121.6</v>
      </c>
      <c r="F139" s="108">
        <v>552.5</v>
      </c>
      <c r="G139" s="108"/>
      <c r="H139" s="108"/>
      <c r="I139" s="108"/>
      <c r="J139" s="105">
        <f t="shared" si="11"/>
        <v>5252.72</v>
      </c>
    </row>
    <row r="140" spans="1:10" s="4" customFormat="1" ht="36.75" customHeight="1" x14ac:dyDescent="0.25">
      <c r="A140" s="142" t="s">
        <v>234</v>
      </c>
      <c r="B140" s="152" t="s">
        <v>235</v>
      </c>
      <c r="C140" s="98" t="s">
        <v>40</v>
      </c>
      <c r="D140" s="127">
        <v>444.5</v>
      </c>
      <c r="E140" s="129">
        <v>0</v>
      </c>
      <c r="F140" s="108">
        <v>0</v>
      </c>
      <c r="G140" s="108"/>
      <c r="H140" s="108"/>
      <c r="I140" s="108"/>
      <c r="J140" s="105">
        <f t="shared" si="11"/>
        <v>444.5</v>
      </c>
    </row>
    <row r="141" spans="1:10" s="4" customFormat="1" ht="36.75" customHeight="1" x14ac:dyDescent="0.25">
      <c r="A141" s="142" t="s">
        <v>60</v>
      </c>
      <c r="B141" s="152" t="s">
        <v>236</v>
      </c>
      <c r="C141" s="98" t="s">
        <v>40</v>
      </c>
      <c r="D141" s="127">
        <v>502.9</v>
      </c>
      <c r="E141" s="129">
        <v>0</v>
      </c>
      <c r="F141" s="108">
        <v>0</v>
      </c>
      <c r="G141" s="108"/>
      <c r="H141" s="108"/>
      <c r="I141" s="108"/>
      <c r="J141" s="105">
        <f t="shared" si="11"/>
        <v>502.9</v>
      </c>
    </row>
    <row r="142" spans="1:10" s="4" customFormat="1" ht="36.75" customHeight="1" x14ac:dyDescent="0.25">
      <c r="A142" s="142" t="s">
        <v>237</v>
      </c>
      <c r="B142" s="152" t="s">
        <v>238</v>
      </c>
      <c r="C142" s="98" t="s">
        <v>40</v>
      </c>
      <c r="D142" s="127">
        <v>403.2</v>
      </c>
      <c r="E142" s="129">
        <v>0</v>
      </c>
      <c r="F142" s="108">
        <v>0</v>
      </c>
      <c r="G142" s="108"/>
      <c r="H142" s="108"/>
      <c r="I142" s="108"/>
      <c r="J142" s="105">
        <f t="shared" si="11"/>
        <v>403.2</v>
      </c>
    </row>
    <row r="143" spans="1:10" s="4" customFormat="1" ht="36.75" customHeight="1" x14ac:dyDescent="0.25">
      <c r="A143" s="142" t="s">
        <v>239</v>
      </c>
      <c r="B143" s="152" t="s">
        <v>240</v>
      </c>
      <c r="C143" s="98" t="s">
        <v>40</v>
      </c>
      <c r="D143" s="127">
        <v>2129</v>
      </c>
      <c r="E143" s="129">
        <v>0</v>
      </c>
      <c r="F143" s="108">
        <v>0</v>
      </c>
      <c r="G143" s="108"/>
      <c r="H143" s="108"/>
      <c r="I143" s="108"/>
      <c r="J143" s="105">
        <f t="shared" si="11"/>
        <v>2129</v>
      </c>
    </row>
    <row r="144" spans="1:10" s="4" customFormat="1" ht="36.75" customHeight="1" x14ac:dyDescent="0.25">
      <c r="A144" s="142" t="s">
        <v>241</v>
      </c>
      <c r="B144" s="152" t="s">
        <v>242</v>
      </c>
      <c r="C144" s="98" t="s">
        <v>40</v>
      </c>
      <c r="D144" s="127">
        <v>774.4</v>
      </c>
      <c r="E144" s="129">
        <v>0</v>
      </c>
      <c r="F144" s="108">
        <v>317</v>
      </c>
      <c r="G144" s="108"/>
      <c r="H144" s="108"/>
      <c r="I144" s="108"/>
      <c r="J144" s="105">
        <f t="shared" si="11"/>
        <v>1091.4000000000001</v>
      </c>
    </row>
    <row r="145" spans="1:10" s="4" customFormat="1" ht="36.75" customHeight="1" x14ac:dyDescent="0.25">
      <c r="A145" s="142" t="s">
        <v>243</v>
      </c>
      <c r="B145" s="152" t="s">
        <v>244</v>
      </c>
      <c r="C145" s="98" t="s">
        <v>40</v>
      </c>
      <c r="D145" s="127">
        <v>5095.0200000000004</v>
      </c>
      <c r="E145" s="130">
        <v>415.3</v>
      </c>
      <c r="F145" s="108">
        <v>526.9</v>
      </c>
      <c r="G145" s="108"/>
      <c r="H145" s="108"/>
      <c r="I145" s="108"/>
      <c r="J145" s="105">
        <f t="shared" si="11"/>
        <v>6037.22</v>
      </c>
    </row>
    <row r="146" spans="1:10" s="4" customFormat="1" ht="36.75" customHeight="1" thickBot="1" x14ac:dyDescent="0.3">
      <c r="A146" s="187" t="s">
        <v>245</v>
      </c>
      <c r="B146" s="174" t="s">
        <v>246</v>
      </c>
      <c r="C146" s="175" t="s">
        <v>40</v>
      </c>
      <c r="D146" s="176">
        <v>566.6</v>
      </c>
      <c r="E146" s="177">
        <v>0</v>
      </c>
      <c r="F146" s="177">
        <v>0</v>
      </c>
      <c r="G146" s="177"/>
      <c r="H146" s="177"/>
      <c r="I146" s="177"/>
      <c r="J146" s="178">
        <f t="shared" si="11"/>
        <v>566.6</v>
      </c>
    </row>
    <row r="147" spans="1:10" s="4" customFormat="1" ht="36.75" customHeight="1" x14ac:dyDescent="0.25">
      <c r="A147" s="188" t="s">
        <v>247</v>
      </c>
      <c r="B147" s="180" t="s">
        <v>248</v>
      </c>
      <c r="C147" s="181" t="s">
        <v>40</v>
      </c>
      <c r="D147" s="186">
        <v>2089</v>
      </c>
      <c r="E147" s="183">
        <v>0</v>
      </c>
      <c r="F147" s="183">
        <v>652.9</v>
      </c>
      <c r="G147" s="183"/>
      <c r="H147" s="183"/>
      <c r="I147" s="183"/>
      <c r="J147" s="184">
        <f t="shared" si="11"/>
        <v>2741.9</v>
      </c>
    </row>
    <row r="148" spans="1:10" s="4" customFormat="1" ht="36.75" customHeight="1" x14ac:dyDescent="0.25">
      <c r="A148" s="142" t="s">
        <v>249</v>
      </c>
      <c r="B148" s="152" t="s">
        <v>250</v>
      </c>
      <c r="C148" s="98" t="s">
        <v>40</v>
      </c>
      <c r="D148" s="127">
        <v>100.9</v>
      </c>
      <c r="E148" s="129">
        <v>0</v>
      </c>
      <c r="F148" s="108">
        <v>0</v>
      </c>
      <c r="G148" s="108"/>
      <c r="H148" s="108"/>
      <c r="I148" s="108"/>
      <c r="J148" s="105">
        <f t="shared" si="11"/>
        <v>100.9</v>
      </c>
    </row>
    <row r="149" spans="1:10" s="4" customFormat="1" ht="36.75" customHeight="1" x14ac:dyDescent="0.25">
      <c r="A149" s="142" t="s">
        <v>251</v>
      </c>
      <c r="B149" s="152" t="s">
        <v>252</v>
      </c>
      <c r="C149" s="98" t="s">
        <v>40</v>
      </c>
      <c r="D149" s="127">
        <v>2115.4</v>
      </c>
      <c r="E149" s="129">
        <v>213.3</v>
      </c>
      <c r="F149" s="108">
        <v>282.10000000000002</v>
      </c>
      <c r="G149" s="108"/>
      <c r="H149" s="108"/>
      <c r="I149" s="108"/>
      <c r="J149" s="105">
        <f t="shared" si="11"/>
        <v>2610.8000000000002</v>
      </c>
    </row>
    <row r="150" spans="1:10" s="4" customFormat="1" ht="36.75" customHeight="1" x14ac:dyDescent="0.25">
      <c r="A150" s="142" t="s">
        <v>253</v>
      </c>
      <c r="B150" s="152" t="s">
        <v>254</v>
      </c>
      <c r="C150" s="98" t="s">
        <v>40</v>
      </c>
      <c r="D150" s="127">
        <v>396.7</v>
      </c>
      <c r="E150" s="129">
        <v>0</v>
      </c>
      <c r="F150" s="108">
        <v>0</v>
      </c>
      <c r="G150" s="108"/>
      <c r="H150" s="108"/>
      <c r="I150" s="108"/>
      <c r="J150" s="105">
        <f t="shared" si="11"/>
        <v>396.7</v>
      </c>
    </row>
    <row r="151" spans="1:10" s="4" customFormat="1" ht="36.75" customHeight="1" x14ac:dyDescent="0.25">
      <c r="A151" s="142" t="s">
        <v>255</v>
      </c>
      <c r="B151" s="152" t="s">
        <v>256</v>
      </c>
      <c r="C151" s="98" t="s">
        <v>40</v>
      </c>
      <c r="D151" s="127">
        <v>3782.4800000000005</v>
      </c>
      <c r="E151" s="129">
        <v>678.3</v>
      </c>
      <c r="F151" s="108">
        <v>889.2</v>
      </c>
      <c r="G151" s="108"/>
      <c r="H151" s="108"/>
      <c r="I151" s="108"/>
      <c r="J151" s="105">
        <f t="shared" si="11"/>
        <v>5349.9800000000005</v>
      </c>
    </row>
    <row r="152" spans="1:10" s="4" customFormat="1" ht="36.75" customHeight="1" x14ac:dyDescent="0.25">
      <c r="A152" s="142" t="s">
        <v>239</v>
      </c>
      <c r="B152" s="152" t="s">
        <v>257</v>
      </c>
      <c r="C152" s="98" t="s">
        <v>40</v>
      </c>
      <c r="D152" s="118">
        <v>876.09</v>
      </c>
      <c r="E152" s="129">
        <v>0</v>
      </c>
      <c r="F152" s="108">
        <v>0</v>
      </c>
      <c r="G152" s="108"/>
      <c r="H152" s="108"/>
      <c r="I152" s="108"/>
      <c r="J152" s="105">
        <f t="shared" si="11"/>
        <v>876.09</v>
      </c>
    </row>
    <row r="153" spans="1:10" s="4" customFormat="1" ht="36.75" customHeight="1" x14ac:dyDescent="0.25">
      <c r="A153" s="142" t="s">
        <v>258</v>
      </c>
      <c r="B153" s="152" t="s">
        <v>635</v>
      </c>
      <c r="C153" s="98" t="s">
        <v>40</v>
      </c>
      <c r="D153" s="118">
        <v>320.8</v>
      </c>
      <c r="E153" s="129">
        <v>0</v>
      </c>
      <c r="F153" s="108">
        <v>0</v>
      </c>
      <c r="G153" s="108"/>
      <c r="H153" s="108"/>
      <c r="I153" s="108"/>
      <c r="J153" s="105">
        <f t="shared" si="11"/>
        <v>320.8</v>
      </c>
    </row>
    <row r="154" spans="1:10" s="4" customFormat="1" ht="36.75" customHeight="1" x14ac:dyDescent="0.25">
      <c r="A154" s="142" t="s">
        <v>198</v>
      </c>
      <c r="B154" s="152" t="s">
        <v>259</v>
      </c>
      <c r="C154" s="98" t="s">
        <v>40</v>
      </c>
      <c r="D154" s="118">
        <v>189.9</v>
      </c>
      <c r="E154" s="129">
        <v>0</v>
      </c>
      <c r="F154" s="108">
        <v>0</v>
      </c>
      <c r="G154" s="108"/>
      <c r="H154" s="108"/>
      <c r="I154" s="108"/>
      <c r="J154" s="105">
        <f t="shared" si="11"/>
        <v>189.9</v>
      </c>
    </row>
    <row r="155" spans="1:10" s="4" customFormat="1" ht="36.75" customHeight="1" x14ac:dyDescent="0.25">
      <c r="A155" s="142" t="s">
        <v>73</v>
      </c>
      <c r="B155" s="152" t="s">
        <v>260</v>
      </c>
      <c r="C155" s="98" t="s">
        <v>40</v>
      </c>
      <c r="D155" s="118">
        <v>4652.47</v>
      </c>
      <c r="E155" s="129">
        <v>1345.8000000000002</v>
      </c>
      <c r="F155" s="108">
        <v>1043.5999999999999</v>
      </c>
      <c r="G155" s="108"/>
      <c r="H155" s="108"/>
      <c r="I155" s="108"/>
      <c r="J155" s="105">
        <f t="shared" si="11"/>
        <v>7041.8700000000008</v>
      </c>
    </row>
    <row r="156" spans="1:10" s="4" customFormat="1" ht="36.75" customHeight="1" x14ac:dyDescent="0.25">
      <c r="A156" s="142" t="s">
        <v>261</v>
      </c>
      <c r="B156" s="152" t="s">
        <v>262</v>
      </c>
      <c r="C156" s="98" t="s">
        <v>40</v>
      </c>
      <c r="D156" s="118">
        <v>1490.6</v>
      </c>
      <c r="E156" s="129">
        <v>0</v>
      </c>
      <c r="F156" s="108">
        <v>0</v>
      </c>
      <c r="G156" s="108"/>
      <c r="H156" s="108"/>
      <c r="I156" s="108"/>
      <c r="J156" s="105">
        <f t="shared" si="11"/>
        <v>1490.6</v>
      </c>
    </row>
    <row r="157" spans="1:10" s="4" customFormat="1" ht="36.75" customHeight="1" x14ac:dyDescent="0.25">
      <c r="A157" s="142" t="s">
        <v>263</v>
      </c>
      <c r="B157" s="152" t="s">
        <v>264</v>
      </c>
      <c r="C157" s="98" t="s">
        <v>40</v>
      </c>
      <c r="D157" s="118">
        <v>476.5</v>
      </c>
      <c r="E157" s="129">
        <v>0</v>
      </c>
      <c r="F157" s="108">
        <v>0</v>
      </c>
      <c r="G157" s="108"/>
      <c r="H157" s="108"/>
      <c r="I157" s="108"/>
      <c r="J157" s="105">
        <f t="shared" si="11"/>
        <v>476.5</v>
      </c>
    </row>
    <row r="158" spans="1:10" s="4" customFormat="1" ht="36.75" customHeight="1" x14ac:dyDescent="0.25">
      <c r="A158" s="142" t="s">
        <v>201</v>
      </c>
      <c r="B158" s="152" t="s">
        <v>265</v>
      </c>
      <c r="C158" s="98" t="s">
        <v>40</v>
      </c>
      <c r="D158" s="118">
        <v>592.91999999999996</v>
      </c>
      <c r="E158" s="129">
        <v>0</v>
      </c>
      <c r="F158" s="108">
        <v>0</v>
      </c>
      <c r="G158" s="108"/>
      <c r="H158" s="108"/>
      <c r="I158" s="108"/>
      <c r="J158" s="105">
        <f t="shared" si="11"/>
        <v>592.91999999999996</v>
      </c>
    </row>
    <row r="159" spans="1:10" s="4" customFormat="1" ht="36.75" customHeight="1" x14ac:dyDescent="0.25">
      <c r="A159" s="142" t="s">
        <v>143</v>
      </c>
      <c r="B159" s="152" t="s">
        <v>636</v>
      </c>
      <c r="C159" s="98" t="s">
        <v>40</v>
      </c>
      <c r="D159" s="118">
        <v>619.9</v>
      </c>
      <c r="E159" s="129">
        <v>0</v>
      </c>
      <c r="F159" s="108">
        <v>0</v>
      </c>
      <c r="G159" s="108"/>
      <c r="H159" s="108"/>
      <c r="I159" s="108"/>
      <c r="J159" s="105">
        <f t="shared" si="11"/>
        <v>619.9</v>
      </c>
    </row>
    <row r="160" spans="1:10" s="4" customFormat="1" ht="36.75" customHeight="1" x14ac:dyDescent="0.25">
      <c r="A160" s="142" t="s">
        <v>71</v>
      </c>
      <c r="B160" s="152" t="s">
        <v>266</v>
      </c>
      <c r="C160" s="98" t="s">
        <v>40</v>
      </c>
      <c r="D160" s="118">
        <v>228.5</v>
      </c>
      <c r="E160" s="129">
        <v>0</v>
      </c>
      <c r="F160" s="108">
        <v>0</v>
      </c>
      <c r="G160" s="108"/>
      <c r="H160" s="108"/>
      <c r="I160" s="108"/>
      <c r="J160" s="105">
        <f t="shared" si="11"/>
        <v>228.5</v>
      </c>
    </row>
    <row r="161" spans="1:10" s="4" customFormat="1" ht="36.75" customHeight="1" x14ac:dyDescent="0.25">
      <c r="A161" s="144" t="s">
        <v>267</v>
      </c>
      <c r="B161" s="152" t="s">
        <v>268</v>
      </c>
      <c r="C161" s="98" t="s">
        <v>40</v>
      </c>
      <c r="D161" s="118">
        <v>906.5</v>
      </c>
      <c r="E161" s="129">
        <v>0</v>
      </c>
      <c r="F161" s="108">
        <v>0</v>
      </c>
      <c r="G161" s="108"/>
      <c r="H161" s="108"/>
      <c r="I161" s="108"/>
      <c r="J161" s="105">
        <f t="shared" si="11"/>
        <v>906.5</v>
      </c>
    </row>
    <row r="162" spans="1:10" s="4" customFormat="1" ht="36.75" customHeight="1" x14ac:dyDescent="0.25">
      <c r="A162" s="144" t="s">
        <v>245</v>
      </c>
      <c r="B162" s="152" t="s">
        <v>269</v>
      </c>
      <c r="C162" s="98" t="s">
        <v>40</v>
      </c>
      <c r="D162" s="118">
        <v>19252.91</v>
      </c>
      <c r="E162" s="129">
        <v>302.39999999999998</v>
      </c>
      <c r="F162" s="108">
        <v>387.7</v>
      </c>
      <c r="G162" s="108"/>
      <c r="H162" s="108"/>
      <c r="I162" s="108"/>
      <c r="J162" s="105">
        <f t="shared" si="11"/>
        <v>19943.010000000002</v>
      </c>
    </row>
    <row r="163" spans="1:10" s="4" customFormat="1" ht="36.75" customHeight="1" x14ac:dyDescent="0.25">
      <c r="A163" s="144" t="s">
        <v>64</v>
      </c>
      <c r="B163" s="152" t="s">
        <v>270</v>
      </c>
      <c r="C163" s="98" t="s">
        <v>40</v>
      </c>
      <c r="D163" s="118">
        <v>3594.3</v>
      </c>
      <c r="E163" s="129">
        <v>360.7</v>
      </c>
      <c r="F163" s="108">
        <v>740.8</v>
      </c>
      <c r="G163" s="108"/>
      <c r="H163" s="108"/>
      <c r="I163" s="108"/>
      <c r="J163" s="105">
        <f t="shared" si="11"/>
        <v>4695.8</v>
      </c>
    </row>
    <row r="164" spans="1:10" s="4" customFormat="1" ht="36.75" customHeight="1" x14ac:dyDescent="0.25">
      <c r="A164" s="144" t="s">
        <v>168</v>
      </c>
      <c r="B164" s="152" t="s">
        <v>271</v>
      </c>
      <c r="C164" s="98" t="s">
        <v>40</v>
      </c>
      <c r="D164" s="118">
        <v>2161</v>
      </c>
      <c r="E164" s="129">
        <v>306.39999999999998</v>
      </c>
      <c r="F164" s="108">
        <v>0</v>
      </c>
      <c r="G164" s="108"/>
      <c r="H164" s="108"/>
      <c r="I164" s="108"/>
      <c r="J164" s="105">
        <f t="shared" si="11"/>
        <v>2467.4</v>
      </c>
    </row>
    <row r="165" spans="1:10" s="4" customFormat="1" ht="36.75" customHeight="1" x14ac:dyDescent="0.25">
      <c r="A165" s="144" t="s">
        <v>116</v>
      </c>
      <c r="B165" s="152" t="s">
        <v>272</v>
      </c>
      <c r="C165" s="98" t="s">
        <v>40</v>
      </c>
      <c r="D165" s="118">
        <v>19587.14</v>
      </c>
      <c r="E165" s="129">
        <v>0</v>
      </c>
      <c r="F165" s="108">
        <v>0</v>
      </c>
      <c r="G165" s="108"/>
      <c r="H165" s="108"/>
      <c r="I165" s="108"/>
      <c r="J165" s="105">
        <f t="shared" si="11"/>
        <v>19587.14</v>
      </c>
    </row>
    <row r="166" spans="1:10" s="4" customFormat="1" ht="36.75" customHeight="1" x14ac:dyDescent="0.25">
      <c r="A166" s="144" t="s">
        <v>60</v>
      </c>
      <c r="B166" s="152" t="s">
        <v>273</v>
      </c>
      <c r="C166" s="98" t="s">
        <v>40</v>
      </c>
      <c r="D166" s="118">
        <v>1418.8</v>
      </c>
      <c r="E166" s="129">
        <v>0</v>
      </c>
      <c r="F166" s="108">
        <v>0</v>
      </c>
      <c r="G166" s="108"/>
      <c r="H166" s="108"/>
      <c r="I166" s="108"/>
      <c r="J166" s="105">
        <f t="shared" si="11"/>
        <v>1418.8</v>
      </c>
    </row>
    <row r="167" spans="1:10" s="4" customFormat="1" ht="36.75" customHeight="1" x14ac:dyDescent="0.25">
      <c r="A167" s="151" t="s">
        <v>274</v>
      </c>
      <c r="B167" s="154" t="s">
        <v>275</v>
      </c>
      <c r="C167" s="98" t="s">
        <v>40</v>
      </c>
      <c r="D167" s="124">
        <v>904.17000000000007</v>
      </c>
      <c r="E167" s="129">
        <v>0</v>
      </c>
      <c r="F167" s="108">
        <v>0</v>
      </c>
      <c r="G167" s="108"/>
      <c r="H167" s="108"/>
      <c r="I167" s="108"/>
      <c r="J167" s="105">
        <f t="shared" ref="J167" si="12">SUM(D167:I167)</f>
        <v>904.17000000000007</v>
      </c>
    </row>
    <row r="168" spans="1:10" s="4" customFormat="1" ht="30" customHeight="1" x14ac:dyDescent="0.25">
      <c r="A168" s="375" t="s">
        <v>276</v>
      </c>
      <c r="B168" s="376"/>
      <c r="C168" s="19" t="s">
        <v>40</v>
      </c>
      <c r="D168" s="139">
        <f>SUM(D31:D167)</f>
        <v>742639.05000000016</v>
      </c>
      <c r="E168" s="136">
        <f>SUM(E31:E167)</f>
        <v>65323.51</v>
      </c>
      <c r="F168" s="136">
        <f t="shared" ref="F168:I168" si="13">SUM(F31:F167)</f>
        <v>57159.349999999969</v>
      </c>
      <c r="G168" s="136">
        <f t="shared" si="13"/>
        <v>0</v>
      </c>
      <c r="H168" s="136">
        <f t="shared" si="13"/>
        <v>0</v>
      </c>
      <c r="I168" s="137">
        <f t="shared" si="13"/>
        <v>0</v>
      </c>
      <c r="J168" s="24">
        <f>SUM(D168:I168)</f>
        <v>865121.91000000015</v>
      </c>
    </row>
    <row r="169" spans="1:10" s="4" customFormat="1" ht="30" customHeight="1" thickBot="1" x14ac:dyDescent="0.3">
      <c r="A169" s="405" t="s">
        <v>277</v>
      </c>
      <c r="B169" s="406"/>
      <c r="C169" s="20" t="s">
        <v>40</v>
      </c>
      <c r="D169" s="25">
        <f t="shared" ref="D169:I169" si="14">COUNTIF(D31:D167,"&gt;0")</f>
        <v>136</v>
      </c>
      <c r="E169" s="25">
        <f t="shared" si="14"/>
        <v>70</v>
      </c>
      <c r="F169" s="25">
        <f t="shared" si="14"/>
        <v>70</v>
      </c>
      <c r="G169" s="25">
        <f t="shared" si="14"/>
        <v>0</v>
      </c>
      <c r="H169" s="25">
        <f t="shared" si="14"/>
        <v>0</v>
      </c>
      <c r="I169" s="25">
        <f t="shared" si="14"/>
        <v>0</v>
      </c>
      <c r="J169" s="96">
        <f>SUM(D169:I169)</f>
        <v>276</v>
      </c>
    </row>
    <row r="170" spans="1:10" s="4" customFormat="1" ht="24.95" customHeight="1" x14ac:dyDescent="0.25">
      <c r="A170" s="398" t="s">
        <v>616</v>
      </c>
      <c r="B170" s="399"/>
      <c r="C170" s="399"/>
      <c r="D170" s="399"/>
      <c r="E170" s="399"/>
      <c r="F170" s="399"/>
      <c r="G170" s="399"/>
      <c r="H170" s="399"/>
      <c r="I170" s="399"/>
      <c r="J170" s="400"/>
    </row>
    <row r="171" spans="1:10" s="5" customFormat="1" ht="35.1" customHeight="1" thickBot="1" x14ac:dyDescent="0.3">
      <c r="A171" s="21" t="s">
        <v>278</v>
      </c>
      <c r="B171" s="395" t="s">
        <v>279</v>
      </c>
      <c r="C171" s="396"/>
      <c r="D171" s="148" t="s">
        <v>612</v>
      </c>
      <c r="E171" s="119" t="s">
        <v>34</v>
      </c>
      <c r="F171" s="169" t="s">
        <v>35</v>
      </c>
      <c r="G171" s="119" t="s">
        <v>36</v>
      </c>
      <c r="H171" s="119" t="s">
        <v>37</v>
      </c>
      <c r="I171" s="120" t="s">
        <v>38</v>
      </c>
      <c r="J171" s="121" t="s">
        <v>41</v>
      </c>
    </row>
    <row r="172" spans="1:10" ht="36.75" customHeight="1" thickTop="1" x14ac:dyDescent="0.2">
      <c r="A172" s="363" t="s">
        <v>280</v>
      </c>
      <c r="B172" s="155" t="s">
        <v>281</v>
      </c>
      <c r="C172" s="99" t="s">
        <v>40</v>
      </c>
      <c r="D172" s="126">
        <v>964.5</v>
      </c>
      <c r="E172" s="108">
        <v>0</v>
      </c>
      <c r="F172" s="129">
        <v>0</v>
      </c>
      <c r="G172" s="108"/>
      <c r="H172" s="108"/>
      <c r="I172" s="108"/>
      <c r="J172" s="105">
        <f>SUM(D172:I172)</f>
        <v>964.5</v>
      </c>
    </row>
    <row r="173" spans="1:10" ht="36.75" customHeight="1" x14ac:dyDescent="0.2">
      <c r="A173" s="323"/>
      <c r="B173" s="156" t="s">
        <v>282</v>
      </c>
      <c r="C173" s="99" t="s">
        <v>40</v>
      </c>
      <c r="D173" s="125">
        <v>0</v>
      </c>
      <c r="E173" s="129">
        <v>428.1</v>
      </c>
      <c r="F173" s="108">
        <v>0</v>
      </c>
      <c r="G173" s="108"/>
      <c r="H173" s="108"/>
      <c r="I173" s="108"/>
      <c r="J173" s="105">
        <f t="shared" ref="J173:J203" si="15">SUM(D173:I173)</f>
        <v>428.1</v>
      </c>
    </row>
    <row r="174" spans="1:10" ht="36.75" customHeight="1" x14ac:dyDescent="0.2">
      <c r="A174" s="323"/>
      <c r="B174" s="154" t="s">
        <v>283</v>
      </c>
      <c r="C174" s="99" t="s">
        <v>40</v>
      </c>
      <c r="D174" s="125">
        <v>560.5</v>
      </c>
      <c r="E174" s="129">
        <v>0</v>
      </c>
      <c r="F174" s="108">
        <v>0</v>
      </c>
      <c r="G174" s="108"/>
      <c r="H174" s="108"/>
      <c r="I174" s="108"/>
      <c r="J174" s="105">
        <f t="shared" si="15"/>
        <v>560.5</v>
      </c>
    </row>
    <row r="175" spans="1:10" ht="36.75" customHeight="1" x14ac:dyDescent="0.2">
      <c r="A175" s="323"/>
      <c r="B175" s="154" t="s">
        <v>284</v>
      </c>
      <c r="C175" s="99" t="s">
        <v>40</v>
      </c>
      <c r="D175" s="125">
        <v>298.89999999999998</v>
      </c>
      <c r="E175" s="129">
        <v>0</v>
      </c>
      <c r="F175" s="108">
        <v>0</v>
      </c>
      <c r="G175" s="108"/>
      <c r="H175" s="108"/>
      <c r="I175" s="108"/>
      <c r="J175" s="105">
        <f t="shared" si="15"/>
        <v>298.89999999999998</v>
      </c>
    </row>
    <row r="176" spans="1:10" ht="36.75" customHeight="1" x14ac:dyDescent="0.2">
      <c r="A176" s="324"/>
      <c r="B176" s="154" t="s">
        <v>285</v>
      </c>
      <c r="C176" s="99" t="s">
        <v>40</v>
      </c>
      <c r="D176" s="125">
        <v>943.09999999999991</v>
      </c>
      <c r="E176" s="129">
        <v>0</v>
      </c>
      <c r="F176" s="108">
        <v>0</v>
      </c>
      <c r="G176" s="108"/>
      <c r="H176" s="108"/>
      <c r="I176" s="108"/>
      <c r="J176" s="105">
        <f t="shared" si="15"/>
        <v>943.09999999999991</v>
      </c>
    </row>
    <row r="177" spans="1:16" ht="36.75" customHeight="1" x14ac:dyDescent="0.2">
      <c r="A177" s="325" t="s">
        <v>286</v>
      </c>
      <c r="B177" s="154" t="s">
        <v>287</v>
      </c>
      <c r="C177" s="99" t="s">
        <v>40</v>
      </c>
      <c r="D177" s="127">
        <v>14339.97</v>
      </c>
      <c r="E177" s="129">
        <v>1026.7</v>
      </c>
      <c r="F177" s="108">
        <v>2380.9</v>
      </c>
      <c r="G177" s="108"/>
      <c r="H177" s="108"/>
      <c r="I177" s="108"/>
      <c r="J177" s="105">
        <f t="shared" si="15"/>
        <v>17747.57</v>
      </c>
    </row>
    <row r="178" spans="1:16" ht="36.75" customHeight="1" x14ac:dyDescent="0.2">
      <c r="A178" s="323"/>
      <c r="B178" s="154" t="s">
        <v>288</v>
      </c>
      <c r="C178" s="99" t="s">
        <v>40</v>
      </c>
      <c r="D178" s="127">
        <v>12878.72</v>
      </c>
      <c r="E178" s="129">
        <v>1380.1</v>
      </c>
      <c r="F178" s="26">
        <v>1284.1500000000001</v>
      </c>
      <c r="G178" s="108"/>
      <c r="H178" s="108"/>
      <c r="I178" s="108"/>
      <c r="J178" s="105">
        <f t="shared" si="15"/>
        <v>15542.97</v>
      </c>
      <c r="P178" s="115"/>
    </row>
    <row r="179" spans="1:16" ht="36.75" customHeight="1" x14ac:dyDescent="0.2">
      <c r="A179" s="323"/>
      <c r="B179" s="154" t="s">
        <v>289</v>
      </c>
      <c r="C179" s="99" t="s">
        <v>40</v>
      </c>
      <c r="D179" s="127">
        <v>863.3</v>
      </c>
      <c r="E179" s="129">
        <v>0</v>
      </c>
      <c r="F179" s="26">
        <v>265.60000000000002</v>
      </c>
      <c r="G179" s="108"/>
      <c r="H179" s="108"/>
      <c r="I179" s="108"/>
      <c r="J179" s="105">
        <f t="shared" si="15"/>
        <v>1128.9000000000001</v>
      </c>
    </row>
    <row r="180" spans="1:16" ht="36.75" customHeight="1" x14ac:dyDescent="0.2">
      <c r="A180" s="324"/>
      <c r="B180" s="154" t="s">
        <v>290</v>
      </c>
      <c r="C180" s="99" t="s">
        <v>40</v>
      </c>
      <c r="D180" s="127">
        <v>703.2</v>
      </c>
      <c r="E180" s="129">
        <v>0</v>
      </c>
      <c r="F180" s="26">
        <v>0</v>
      </c>
      <c r="G180" s="108"/>
      <c r="H180" s="108"/>
      <c r="I180" s="108"/>
      <c r="J180" s="105">
        <f t="shared" si="15"/>
        <v>703.2</v>
      </c>
    </row>
    <row r="181" spans="1:16" ht="36.75" customHeight="1" x14ac:dyDescent="0.2">
      <c r="A181" s="150" t="s">
        <v>653</v>
      </c>
      <c r="B181" s="157" t="s">
        <v>654</v>
      </c>
      <c r="C181" s="99" t="s">
        <v>40</v>
      </c>
      <c r="D181" s="167">
        <v>0</v>
      </c>
      <c r="E181" s="129">
        <v>0</v>
      </c>
      <c r="F181" s="168">
        <v>248.1</v>
      </c>
      <c r="G181" s="129"/>
      <c r="H181" s="108"/>
      <c r="I181" s="123"/>
      <c r="J181" s="106">
        <f t="shared" si="15"/>
        <v>248.1</v>
      </c>
    </row>
    <row r="182" spans="1:16" ht="36.75" customHeight="1" x14ac:dyDescent="0.2">
      <c r="A182" s="325" t="s">
        <v>291</v>
      </c>
      <c r="B182" s="159" t="s">
        <v>47</v>
      </c>
      <c r="C182" s="166" t="s">
        <v>40</v>
      </c>
      <c r="D182" s="129">
        <v>256.8</v>
      </c>
      <c r="E182" s="129">
        <v>0</v>
      </c>
      <c r="F182" s="129">
        <v>0</v>
      </c>
      <c r="G182" s="129"/>
      <c r="H182" s="122"/>
      <c r="I182" s="123"/>
      <c r="J182" s="106">
        <f t="shared" si="15"/>
        <v>256.8</v>
      </c>
    </row>
    <row r="183" spans="1:16" ht="36.75" customHeight="1" thickBot="1" x14ac:dyDescent="0.25">
      <c r="A183" s="326"/>
      <c r="B183" s="213" t="s">
        <v>621</v>
      </c>
      <c r="C183" s="175" t="s">
        <v>40</v>
      </c>
      <c r="D183" s="214">
        <v>1563.74</v>
      </c>
      <c r="E183" s="212">
        <v>0</v>
      </c>
      <c r="F183" s="177">
        <v>0</v>
      </c>
      <c r="G183" s="177"/>
      <c r="H183" s="177"/>
      <c r="I183" s="177"/>
      <c r="J183" s="178">
        <f t="shared" si="15"/>
        <v>1563.74</v>
      </c>
    </row>
    <row r="184" spans="1:16" ht="36.75" customHeight="1" x14ac:dyDescent="0.2">
      <c r="A184" s="322" t="s">
        <v>291</v>
      </c>
      <c r="B184" s="192" t="s">
        <v>292</v>
      </c>
      <c r="C184" s="193" t="s">
        <v>40</v>
      </c>
      <c r="D184" s="186">
        <v>13311.420000000002</v>
      </c>
      <c r="E184" s="183">
        <v>1286.1999999999998</v>
      </c>
      <c r="F184" s="194">
        <v>796.2</v>
      </c>
      <c r="G184" s="183"/>
      <c r="H184" s="183"/>
      <c r="I184" s="183"/>
      <c r="J184" s="184">
        <f t="shared" si="15"/>
        <v>15393.820000000003</v>
      </c>
    </row>
    <row r="185" spans="1:16" ht="36.75" customHeight="1" x14ac:dyDescent="0.2">
      <c r="A185" s="323"/>
      <c r="B185" s="154" t="s">
        <v>637</v>
      </c>
      <c r="C185" s="99" t="s">
        <v>40</v>
      </c>
      <c r="D185" s="127">
        <v>11425.190000000002</v>
      </c>
      <c r="E185" s="129">
        <v>1140.3999999999999</v>
      </c>
      <c r="F185" s="26">
        <v>459.2</v>
      </c>
      <c r="G185" s="108"/>
      <c r="H185" s="108"/>
      <c r="I185" s="108"/>
      <c r="J185" s="105">
        <f t="shared" si="15"/>
        <v>13024.790000000003</v>
      </c>
    </row>
    <row r="186" spans="1:16" ht="36.75" customHeight="1" x14ac:dyDescent="0.2">
      <c r="A186" s="323"/>
      <c r="B186" s="154" t="s">
        <v>293</v>
      </c>
      <c r="C186" s="99" t="s">
        <v>40</v>
      </c>
      <c r="D186" s="127">
        <v>14937.92</v>
      </c>
      <c r="E186" s="129">
        <v>2471.8000000000002</v>
      </c>
      <c r="F186" s="26">
        <v>1665.6</v>
      </c>
      <c r="G186" s="108"/>
      <c r="H186" s="108"/>
      <c r="I186" s="108"/>
      <c r="J186" s="105">
        <f t="shared" si="15"/>
        <v>19075.32</v>
      </c>
    </row>
    <row r="187" spans="1:16" ht="36.75" customHeight="1" x14ac:dyDescent="0.2">
      <c r="A187" s="323"/>
      <c r="B187" s="154" t="s">
        <v>294</v>
      </c>
      <c r="C187" s="99" t="s">
        <v>40</v>
      </c>
      <c r="D187" s="127">
        <v>5549.7400000000007</v>
      </c>
      <c r="E187" s="129">
        <v>0</v>
      </c>
      <c r="F187" s="26">
        <v>0</v>
      </c>
      <c r="G187" s="108"/>
      <c r="H187" s="108"/>
      <c r="I187" s="108"/>
      <c r="J187" s="105">
        <f t="shared" si="15"/>
        <v>5549.7400000000007</v>
      </c>
    </row>
    <row r="188" spans="1:16" ht="36.75" customHeight="1" x14ac:dyDescent="0.2">
      <c r="A188" s="323"/>
      <c r="B188" s="154" t="s">
        <v>295</v>
      </c>
      <c r="C188" s="99" t="s">
        <v>40</v>
      </c>
      <c r="D188" s="127">
        <v>11043.580000000002</v>
      </c>
      <c r="E188" s="129">
        <v>1138</v>
      </c>
      <c r="F188" s="26">
        <v>891.2</v>
      </c>
      <c r="G188" s="108"/>
      <c r="H188" s="108"/>
      <c r="I188" s="108"/>
      <c r="J188" s="105">
        <f t="shared" si="15"/>
        <v>13072.780000000002</v>
      </c>
    </row>
    <row r="189" spans="1:16" ht="36.75" customHeight="1" x14ac:dyDescent="0.2">
      <c r="A189" s="323"/>
      <c r="B189" s="154" t="s">
        <v>296</v>
      </c>
      <c r="C189" s="99" t="s">
        <v>40</v>
      </c>
      <c r="D189" s="127">
        <v>2647.84</v>
      </c>
      <c r="E189" s="129">
        <v>0</v>
      </c>
      <c r="F189" s="26">
        <v>0</v>
      </c>
      <c r="G189" s="108"/>
      <c r="H189" s="108"/>
      <c r="I189" s="108"/>
      <c r="J189" s="105">
        <f t="shared" si="15"/>
        <v>2647.84</v>
      </c>
    </row>
    <row r="190" spans="1:16" ht="36.75" customHeight="1" x14ac:dyDescent="0.2">
      <c r="A190" s="323"/>
      <c r="B190" s="154" t="s">
        <v>297</v>
      </c>
      <c r="C190" s="99" t="s">
        <v>40</v>
      </c>
      <c r="D190" s="127">
        <v>2458.0500000000002</v>
      </c>
      <c r="E190" s="129">
        <v>0</v>
      </c>
      <c r="F190" s="26">
        <v>0</v>
      </c>
      <c r="G190" s="108"/>
      <c r="H190" s="108"/>
      <c r="I190" s="108"/>
      <c r="J190" s="105">
        <f t="shared" si="15"/>
        <v>2458.0500000000002</v>
      </c>
    </row>
    <row r="191" spans="1:16" ht="36.75" customHeight="1" x14ac:dyDescent="0.2">
      <c r="A191" s="323"/>
      <c r="B191" s="154" t="s">
        <v>298</v>
      </c>
      <c r="C191" s="99" t="s">
        <v>40</v>
      </c>
      <c r="D191" s="127">
        <v>1632.9199999999998</v>
      </c>
      <c r="E191" s="129">
        <v>0</v>
      </c>
      <c r="F191" s="26">
        <v>0</v>
      </c>
      <c r="G191" s="108"/>
      <c r="H191" s="108"/>
      <c r="I191" s="108"/>
      <c r="J191" s="105">
        <f t="shared" si="15"/>
        <v>1632.9199999999998</v>
      </c>
    </row>
    <row r="192" spans="1:16" ht="36.75" customHeight="1" x14ac:dyDescent="0.2">
      <c r="A192" s="323"/>
      <c r="B192" s="154" t="s">
        <v>299</v>
      </c>
      <c r="C192" s="99" t="s">
        <v>40</v>
      </c>
      <c r="D192" s="127">
        <v>11615.189999999999</v>
      </c>
      <c r="E192" s="129">
        <v>584.79999999999995</v>
      </c>
      <c r="F192" s="26">
        <v>871.3</v>
      </c>
      <c r="G192" s="108"/>
      <c r="H192" s="108"/>
      <c r="I192" s="108"/>
      <c r="J192" s="105">
        <f t="shared" si="15"/>
        <v>13071.289999999997</v>
      </c>
    </row>
    <row r="193" spans="1:10" ht="36.75" customHeight="1" x14ac:dyDescent="0.2">
      <c r="A193" s="323"/>
      <c r="B193" s="154" t="s">
        <v>300</v>
      </c>
      <c r="C193" s="99" t="s">
        <v>40</v>
      </c>
      <c r="D193" s="127">
        <v>7180.64</v>
      </c>
      <c r="E193" s="129">
        <v>939.7</v>
      </c>
      <c r="F193" s="26">
        <v>555.9</v>
      </c>
      <c r="G193" s="108"/>
      <c r="H193" s="108"/>
      <c r="I193" s="108"/>
      <c r="J193" s="105">
        <f t="shared" si="15"/>
        <v>8676.24</v>
      </c>
    </row>
    <row r="194" spans="1:10" ht="36.75" customHeight="1" x14ac:dyDescent="0.2">
      <c r="A194" s="323"/>
      <c r="B194" s="154" t="s">
        <v>301</v>
      </c>
      <c r="C194" s="99" t="s">
        <v>40</v>
      </c>
      <c r="D194" s="127">
        <v>17315.71</v>
      </c>
      <c r="E194" s="129">
        <v>1541.6000000000001</v>
      </c>
      <c r="F194" s="26">
        <v>787.22</v>
      </c>
      <c r="G194" s="108"/>
      <c r="H194" s="108"/>
      <c r="I194" s="108"/>
      <c r="J194" s="105">
        <f t="shared" si="15"/>
        <v>19644.53</v>
      </c>
    </row>
    <row r="195" spans="1:10" ht="36.75" customHeight="1" x14ac:dyDescent="0.2">
      <c r="A195" s="323"/>
      <c r="B195" s="154" t="s">
        <v>302</v>
      </c>
      <c r="C195" s="99" t="s">
        <v>40</v>
      </c>
      <c r="D195" s="127">
        <v>1990.4</v>
      </c>
      <c r="E195" s="129">
        <v>160.30000000000001</v>
      </c>
      <c r="F195" s="26">
        <v>417.3</v>
      </c>
      <c r="G195" s="108"/>
      <c r="H195" s="108"/>
      <c r="I195" s="108"/>
      <c r="J195" s="105">
        <f t="shared" si="15"/>
        <v>2568.0000000000005</v>
      </c>
    </row>
    <row r="196" spans="1:10" ht="36.75" customHeight="1" x14ac:dyDescent="0.2">
      <c r="A196" s="323"/>
      <c r="B196" s="154" t="s">
        <v>303</v>
      </c>
      <c r="C196" s="99" t="s">
        <v>40</v>
      </c>
      <c r="D196" s="127">
        <v>4541.95</v>
      </c>
      <c r="E196" s="129">
        <v>447.6</v>
      </c>
      <c r="F196" s="26">
        <v>608.4</v>
      </c>
      <c r="G196" s="108"/>
      <c r="H196" s="108"/>
      <c r="I196" s="108"/>
      <c r="J196" s="105">
        <f t="shared" si="15"/>
        <v>5597.95</v>
      </c>
    </row>
    <row r="197" spans="1:10" ht="36.75" customHeight="1" x14ac:dyDescent="0.2">
      <c r="A197" s="323"/>
      <c r="B197" s="154" t="s">
        <v>304</v>
      </c>
      <c r="C197" s="99" t="s">
        <v>40</v>
      </c>
      <c r="D197" s="127">
        <v>1512.1</v>
      </c>
      <c r="E197" s="129">
        <v>0</v>
      </c>
      <c r="F197" s="26">
        <v>0</v>
      </c>
      <c r="G197" s="108"/>
      <c r="H197" s="108"/>
      <c r="I197" s="108"/>
      <c r="J197" s="105">
        <f t="shared" si="15"/>
        <v>1512.1</v>
      </c>
    </row>
    <row r="198" spans="1:10" ht="36.75" customHeight="1" x14ac:dyDescent="0.2">
      <c r="A198" s="323"/>
      <c r="B198" s="154" t="s">
        <v>638</v>
      </c>
      <c r="C198" s="99" t="s">
        <v>40</v>
      </c>
      <c r="D198" s="127">
        <v>255.2</v>
      </c>
      <c r="E198" s="129">
        <v>0</v>
      </c>
      <c r="F198" s="26">
        <v>656</v>
      </c>
      <c r="G198" s="108"/>
      <c r="H198" s="108"/>
      <c r="I198" s="108"/>
      <c r="J198" s="105">
        <f t="shared" si="15"/>
        <v>911.2</v>
      </c>
    </row>
    <row r="199" spans="1:10" ht="36.75" customHeight="1" x14ac:dyDescent="0.2">
      <c r="A199" s="323"/>
      <c r="B199" s="154" t="s">
        <v>305</v>
      </c>
      <c r="C199" s="99" t="s">
        <v>40</v>
      </c>
      <c r="D199" s="127">
        <v>4211.7000000000007</v>
      </c>
      <c r="E199" s="129">
        <v>268.60000000000002</v>
      </c>
      <c r="F199" s="26">
        <v>0</v>
      </c>
      <c r="G199" s="108"/>
      <c r="H199" s="108"/>
      <c r="I199" s="108"/>
      <c r="J199" s="105">
        <f t="shared" si="15"/>
        <v>4480.3000000000011</v>
      </c>
    </row>
    <row r="200" spans="1:10" ht="36.75" customHeight="1" x14ac:dyDescent="0.2">
      <c r="A200" s="323"/>
      <c r="B200" s="154" t="s">
        <v>306</v>
      </c>
      <c r="C200" s="99" t="s">
        <v>40</v>
      </c>
      <c r="D200" s="127">
        <v>250</v>
      </c>
      <c r="E200" s="129">
        <v>0</v>
      </c>
      <c r="F200" s="26">
        <v>0</v>
      </c>
      <c r="G200" s="108"/>
      <c r="H200" s="108"/>
      <c r="I200" s="108"/>
      <c r="J200" s="105">
        <f t="shared" si="15"/>
        <v>250</v>
      </c>
    </row>
    <row r="201" spans="1:10" ht="36.75" customHeight="1" x14ac:dyDescent="0.2">
      <c r="A201" s="323"/>
      <c r="B201" s="157" t="s">
        <v>307</v>
      </c>
      <c r="C201" s="99" t="s">
        <v>40</v>
      </c>
      <c r="D201" s="127">
        <v>0</v>
      </c>
      <c r="E201" s="129">
        <v>325.60000000000002</v>
      </c>
      <c r="F201" s="26">
        <v>69.7</v>
      </c>
      <c r="G201" s="108"/>
      <c r="H201" s="108"/>
      <c r="I201" s="108"/>
      <c r="J201" s="105">
        <f t="shared" si="15"/>
        <v>395.3</v>
      </c>
    </row>
    <row r="202" spans="1:10" ht="36.75" customHeight="1" x14ac:dyDescent="0.2">
      <c r="A202" s="323"/>
      <c r="B202" s="154" t="s">
        <v>308</v>
      </c>
      <c r="C202" s="99" t="s">
        <v>40</v>
      </c>
      <c r="D202" s="127">
        <v>1331.3</v>
      </c>
      <c r="E202" s="129">
        <v>0</v>
      </c>
      <c r="F202" s="26">
        <v>0</v>
      </c>
      <c r="G202" s="108"/>
      <c r="H202" s="108"/>
      <c r="I202" s="108"/>
      <c r="J202" s="105">
        <f t="shared" si="15"/>
        <v>1331.3</v>
      </c>
    </row>
    <row r="203" spans="1:10" ht="36.75" customHeight="1" x14ac:dyDescent="0.2">
      <c r="A203" s="323"/>
      <c r="B203" s="154" t="s">
        <v>309</v>
      </c>
      <c r="C203" s="99" t="s">
        <v>40</v>
      </c>
      <c r="D203" s="127">
        <v>4619.82</v>
      </c>
      <c r="E203" s="129">
        <v>438</v>
      </c>
      <c r="F203" s="26">
        <v>239.5</v>
      </c>
      <c r="G203" s="108"/>
      <c r="H203" s="108"/>
      <c r="I203" s="108"/>
      <c r="J203" s="105">
        <f t="shared" si="15"/>
        <v>5297.32</v>
      </c>
    </row>
    <row r="204" spans="1:10" ht="36.75" customHeight="1" x14ac:dyDescent="0.2">
      <c r="A204" s="323"/>
      <c r="B204" s="154" t="s">
        <v>310</v>
      </c>
      <c r="C204" s="99" t="s">
        <v>40</v>
      </c>
      <c r="D204" s="127">
        <v>1922</v>
      </c>
      <c r="E204" s="129">
        <v>426.8</v>
      </c>
      <c r="F204" s="26">
        <v>0</v>
      </c>
      <c r="G204" s="108"/>
      <c r="H204" s="108"/>
      <c r="I204" s="108"/>
      <c r="J204" s="105">
        <f t="shared" ref="J204:J221" si="16">SUM(D204:I204)</f>
        <v>2348.8000000000002</v>
      </c>
    </row>
    <row r="205" spans="1:10" ht="36.75" customHeight="1" x14ac:dyDescent="0.2">
      <c r="A205" s="323"/>
      <c r="B205" s="154" t="s">
        <v>311</v>
      </c>
      <c r="C205" s="99" t="s">
        <v>40</v>
      </c>
      <c r="D205" s="127">
        <v>591.29999999999995</v>
      </c>
      <c r="E205" s="129">
        <v>0</v>
      </c>
      <c r="F205" s="26">
        <v>0</v>
      </c>
      <c r="G205" s="108"/>
      <c r="H205" s="108"/>
      <c r="I205" s="108"/>
      <c r="J205" s="105">
        <f t="shared" si="16"/>
        <v>591.29999999999995</v>
      </c>
    </row>
    <row r="206" spans="1:10" ht="36.75" customHeight="1" x14ac:dyDescent="0.2">
      <c r="A206" s="323"/>
      <c r="B206" s="154" t="s">
        <v>312</v>
      </c>
      <c r="C206" s="99" t="s">
        <v>40</v>
      </c>
      <c r="D206" s="127">
        <v>1362.5</v>
      </c>
      <c r="E206" s="129">
        <v>0</v>
      </c>
      <c r="F206" s="26">
        <v>0</v>
      </c>
      <c r="G206" s="108"/>
      <c r="H206" s="108"/>
      <c r="I206" s="108"/>
      <c r="J206" s="105">
        <f t="shared" si="16"/>
        <v>1362.5</v>
      </c>
    </row>
    <row r="207" spans="1:10" ht="36.75" customHeight="1" x14ac:dyDescent="0.2">
      <c r="A207" s="323"/>
      <c r="B207" s="154" t="s">
        <v>313</v>
      </c>
      <c r="C207" s="99" t="s">
        <v>40</v>
      </c>
      <c r="D207" s="127">
        <v>164.6</v>
      </c>
      <c r="E207" s="129">
        <v>0</v>
      </c>
      <c r="F207" s="26">
        <v>0</v>
      </c>
      <c r="G207" s="108"/>
      <c r="H207" s="108"/>
      <c r="I207" s="108"/>
      <c r="J207" s="105">
        <f t="shared" si="16"/>
        <v>164.6</v>
      </c>
    </row>
    <row r="208" spans="1:10" ht="42.75" customHeight="1" x14ac:dyDescent="0.2">
      <c r="A208" s="323"/>
      <c r="B208" s="154" t="s">
        <v>314</v>
      </c>
      <c r="C208" s="99" t="s">
        <v>40</v>
      </c>
      <c r="D208" s="127">
        <v>425</v>
      </c>
      <c r="E208" s="129">
        <v>0</v>
      </c>
      <c r="F208" s="26">
        <v>0</v>
      </c>
      <c r="G208" s="108"/>
      <c r="H208" s="108"/>
      <c r="I208" s="108"/>
      <c r="J208" s="105">
        <f t="shared" si="16"/>
        <v>425</v>
      </c>
    </row>
    <row r="209" spans="1:10" ht="36.75" customHeight="1" x14ac:dyDescent="0.2">
      <c r="A209" s="323"/>
      <c r="B209" s="154" t="s">
        <v>315</v>
      </c>
      <c r="C209" s="99" t="s">
        <v>40</v>
      </c>
      <c r="D209" s="127">
        <v>2117.35</v>
      </c>
      <c r="E209" s="129">
        <v>0</v>
      </c>
      <c r="F209" s="26">
        <v>0</v>
      </c>
      <c r="G209" s="108"/>
      <c r="H209" s="108"/>
      <c r="I209" s="108"/>
      <c r="J209" s="105">
        <f t="shared" si="16"/>
        <v>2117.35</v>
      </c>
    </row>
    <row r="210" spans="1:10" ht="36.75" customHeight="1" x14ac:dyDescent="0.2">
      <c r="A210" s="323"/>
      <c r="B210" s="154" t="s">
        <v>316</v>
      </c>
      <c r="C210" s="99" t="s">
        <v>40</v>
      </c>
      <c r="D210" s="127">
        <v>6959.119999999999</v>
      </c>
      <c r="E210" s="129">
        <v>0</v>
      </c>
      <c r="F210" s="26">
        <v>0</v>
      </c>
      <c r="G210" s="108"/>
      <c r="H210" s="108"/>
      <c r="I210" s="108"/>
      <c r="J210" s="105">
        <f t="shared" si="16"/>
        <v>6959.119999999999</v>
      </c>
    </row>
    <row r="211" spans="1:10" ht="42.75" customHeight="1" x14ac:dyDescent="0.2">
      <c r="A211" s="323"/>
      <c r="B211" s="154" t="s">
        <v>317</v>
      </c>
      <c r="C211" s="99" t="s">
        <v>40</v>
      </c>
      <c r="D211" s="127">
        <v>805.53</v>
      </c>
      <c r="E211" s="129">
        <v>471.5</v>
      </c>
      <c r="F211" s="26">
        <v>0</v>
      </c>
      <c r="G211" s="108"/>
      <c r="H211" s="108"/>
      <c r="I211" s="108"/>
      <c r="J211" s="105">
        <f t="shared" si="16"/>
        <v>1277.03</v>
      </c>
    </row>
    <row r="212" spans="1:10" ht="36.75" customHeight="1" x14ac:dyDescent="0.2">
      <c r="A212" s="323"/>
      <c r="B212" s="154" t="s">
        <v>318</v>
      </c>
      <c r="C212" s="99" t="s">
        <v>40</v>
      </c>
      <c r="D212" s="127">
        <v>386.6</v>
      </c>
      <c r="E212" s="129">
        <v>0</v>
      </c>
      <c r="F212" s="26">
        <v>0</v>
      </c>
      <c r="G212" s="108"/>
      <c r="H212" s="108"/>
      <c r="I212" s="108"/>
      <c r="J212" s="105">
        <f t="shared" si="16"/>
        <v>386.6</v>
      </c>
    </row>
    <row r="213" spans="1:10" ht="36.75" customHeight="1" x14ac:dyDescent="0.2">
      <c r="A213" s="323"/>
      <c r="B213" s="154" t="s">
        <v>319</v>
      </c>
      <c r="C213" s="99" t="s">
        <v>40</v>
      </c>
      <c r="D213" s="127">
        <v>387.3</v>
      </c>
      <c r="E213" s="129">
        <v>0</v>
      </c>
      <c r="F213" s="26">
        <v>0</v>
      </c>
      <c r="G213" s="108"/>
      <c r="H213" s="108"/>
      <c r="I213" s="108"/>
      <c r="J213" s="105">
        <f t="shared" si="16"/>
        <v>387.3</v>
      </c>
    </row>
    <row r="214" spans="1:10" ht="36.75" customHeight="1" x14ac:dyDescent="0.2">
      <c r="A214" s="323"/>
      <c r="B214" s="154" t="s">
        <v>320</v>
      </c>
      <c r="C214" s="99" t="s">
        <v>40</v>
      </c>
      <c r="D214" s="127">
        <v>556.62</v>
      </c>
      <c r="E214" s="129">
        <v>0</v>
      </c>
      <c r="F214" s="26">
        <v>0</v>
      </c>
      <c r="G214" s="108"/>
      <c r="H214" s="108"/>
      <c r="I214" s="108"/>
      <c r="J214" s="105">
        <f t="shared" si="16"/>
        <v>556.62</v>
      </c>
    </row>
    <row r="215" spans="1:10" ht="36.75" customHeight="1" x14ac:dyDescent="0.2">
      <c r="A215" s="323"/>
      <c r="B215" s="154" t="s">
        <v>321</v>
      </c>
      <c r="C215" s="99" t="s">
        <v>40</v>
      </c>
      <c r="D215" s="127">
        <v>2947.3</v>
      </c>
      <c r="E215" s="129">
        <v>727.7</v>
      </c>
      <c r="F215" s="26">
        <v>352.4</v>
      </c>
      <c r="G215" s="108"/>
      <c r="H215" s="108"/>
      <c r="I215" s="108"/>
      <c r="J215" s="105">
        <f t="shared" si="16"/>
        <v>4027.4</v>
      </c>
    </row>
    <row r="216" spans="1:10" ht="36.75" customHeight="1" x14ac:dyDescent="0.2">
      <c r="A216" s="324"/>
      <c r="B216" s="154" t="s">
        <v>322</v>
      </c>
      <c r="C216" s="99" t="s">
        <v>40</v>
      </c>
      <c r="D216" s="127">
        <v>6315.43</v>
      </c>
      <c r="E216" s="129">
        <v>1239</v>
      </c>
      <c r="F216" s="26">
        <v>1363.6</v>
      </c>
      <c r="G216" s="108"/>
      <c r="H216" s="108"/>
      <c r="I216" s="108"/>
      <c r="J216" s="105">
        <f t="shared" si="16"/>
        <v>8918.0300000000007</v>
      </c>
    </row>
    <row r="217" spans="1:10" ht="36.75" customHeight="1" x14ac:dyDescent="0.2">
      <c r="A217" s="142" t="s">
        <v>323</v>
      </c>
      <c r="B217" s="154" t="s">
        <v>324</v>
      </c>
      <c r="C217" s="99" t="s">
        <v>40</v>
      </c>
      <c r="D217" s="127">
        <v>295.10000000000002</v>
      </c>
      <c r="E217" s="129">
        <v>0</v>
      </c>
      <c r="F217" s="26">
        <v>0</v>
      </c>
      <c r="G217" s="108"/>
      <c r="H217" s="108"/>
      <c r="I217" s="108"/>
      <c r="J217" s="105">
        <f t="shared" si="16"/>
        <v>295.10000000000002</v>
      </c>
    </row>
    <row r="218" spans="1:10" ht="36.75" customHeight="1" x14ac:dyDescent="0.2">
      <c r="A218" s="141" t="s">
        <v>325</v>
      </c>
      <c r="B218" s="154" t="s">
        <v>326</v>
      </c>
      <c r="C218" s="99" t="s">
        <v>40</v>
      </c>
      <c r="D218" s="127">
        <v>13535.240000000002</v>
      </c>
      <c r="E218" s="129">
        <v>1074.5</v>
      </c>
      <c r="F218" s="26">
        <v>857.1</v>
      </c>
      <c r="G218" s="108"/>
      <c r="H218" s="108"/>
      <c r="I218" s="108"/>
      <c r="J218" s="105">
        <f t="shared" si="16"/>
        <v>15466.840000000002</v>
      </c>
    </row>
    <row r="219" spans="1:10" ht="36.75" customHeight="1" thickBot="1" x14ac:dyDescent="0.25">
      <c r="A219" s="187" t="s">
        <v>327</v>
      </c>
      <c r="B219" s="189" t="s">
        <v>328</v>
      </c>
      <c r="C219" s="190" t="s">
        <v>40</v>
      </c>
      <c r="D219" s="176">
        <v>210.9</v>
      </c>
      <c r="E219" s="177">
        <v>0</v>
      </c>
      <c r="F219" s="191">
        <v>0</v>
      </c>
      <c r="G219" s="177"/>
      <c r="H219" s="177"/>
      <c r="I219" s="177"/>
      <c r="J219" s="178">
        <f t="shared" si="16"/>
        <v>210.9</v>
      </c>
    </row>
    <row r="220" spans="1:10" ht="36.75" customHeight="1" x14ac:dyDescent="0.2">
      <c r="A220" s="322" t="s">
        <v>329</v>
      </c>
      <c r="B220" s="192" t="s">
        <v>330</v>
      </c>
      <c r="C220" s="193" t="s">
        <v>40</v>
      </c>
      <c r="D220" s="186">
        <v>12074.030000000002</v>
      </c>
      <c r="E220" s="183">
        <v>1167.7</v>
      </c>
      <c r="F220" s="194">
        <v>1135.5999999999999</v>
      </c>
      <c r="G220" s="183"/>
      <c r="H220" s="183"/>
      <c r="I220" s="183"/>
      <c r="J220" s="184">
        <f t="shared" si="16"/>
        <v>14377.330000000004</v>
      </c>
    </row>
    <row r="221" spans="1:10" ht="36.75" customHeight="1" x14ac:dyDescent="0.2">
      <c r="A221" s="323"/>
      <c r="B221" s="154" t="s">
        <v>331</v>
      </c>
      <c r="C221" s="99" t="s">
        <v>40</v>
      </c>
      <c r="D221" s="127">
        <v>9619.5600000000013</v>
      </c>
      <c r="E221" s="129">
        <v>1281.5</v>
      </c>
      <c r="F221" s="26">
        <v>1285.9000000000001</v>
      </c>
      <c r="G221" s="108"/>
      <c r="H221" s="108"/>
      <c r="I221" s="108"/>
      <c r="J221" s="105">
        <f t="shared" si="16"/>
        <v>12186.960000000001</v>
      </c>
    </row>
    <row r="222" spans="1:10" ht="42.75" customHeight="1" x14ac:dyDescent="0.2">
      <c r="A222" s="323"/>
      <c r="B222" s="154" t="s">
        <v>332</v>
      </c>
      <c r="C222" s="99" t="s">
        <v>40</v>
      </c>
      <c r="D222" s="127">
        <v>14572.11</v>
      </c>
      <c r="E222" s="129">
        <v>1679.3</v>
      </c>
      <c r="F222" s="26">
        <v>1162.94</v>
      </c>
      <c r="G222" s="108"/>
      <c r="H222" s="108"/>
      <c r="I222" s="108"/>
      <c r="J222" s="105">
        <f t="shared" ref="J222:J246" si="17">SUM(D222:I222)</f>
        <v>17414.349999999999</v>
      </c>
    </row>
    <row r="223" spans="1:10" ht="36.75" customHeight="1" x14ac:dyDescent="0.2">
      <c r="A223" s="324"/>
      <c r="B223" s="158" t="s">
        <v>333</v>
      </c>
      <c r="C223" s="99" t="s">
        <v>40</v>
      </c>
      <c r="D223" s="127">
        <v>923.38</v>
      </c>
      <c r="E223" s="129">
        <v>0</v>
      </c>
      <c r="F223" s="26">
        <v>0</v>
      </c>
      <c r="G223" s="108"/>
      <c r="H223" s="108"/>
      <c r="I223" s="108"/>
      <c r="J223" s="105">
        <f t="shared" ref="J223:J245" si="18">SUM(D223:I223)</f>
        <v>923.38</v>
      </c>
    </row>
    <row r="224" spans="1:10" ht="36.75" customHeight="1" x14ac:dyDescent="0.2">
      <c r="A224" s="325" t="s">
        <v>334</v>
      </c>
      <c r="B224" s="154" t="s">
        <v>335</v>
      </c>
      <c r="C224" s="99" t="s">
        <v>40</v>
      </c>
      <c r="D224" s="127">
        <v>5481.0900000000011</v>
      </c>
      <c r="E224" s="129">
        <v>0</v>
      </c>
      <c r="F224" s="26">
        <v>0</v>
      </c>
      <c r="G224" s="108"/>
      <c r="H224" s="108"/>
      <c r="I224" s="108"/>
      <c r="J224" s="105">
        <f t="shared" si="18"/>
        <v>5481.0900000000011</v>
      </c>
    </row>
    <row r="225" spans="1:10" ht="36.75" customHeight="1" x14ac:dyDescent="0.2">
      <c r="A225" s="323"/>
      <c r="B225" s="154" t="s">
        <v>336</v>
      </c>
      <c r="C225" s="99" t="s">
        <v>40</v>
      </c>
      <c r="D225" s="127">
        <v>980.80000000000007</v>
      </c>
      <c r="E225" s="129">
        <v>0</v>
      </c>
      <c r="F225" s="26">
        <v>0</v>
      </c>
      <c r="G225" s="108"/>
      <c r="H225" s="108"/>
      <c r="I225" s="108"/>
      <c r="J225" s="105">
        <f t="shared" si="18"/>
        <v>980.80000000000007</v>
      </c>
    </row>
    <row r="226" spans="1:10" ht="36.75" customHeight="1" x14ac:dyDescent="0.2">
      <c r="A226" s="324"/>
      <c r="B226" s="154" t="s">
        <v>337</v>
      </c>
      <c r="C226" s="99" t="s">
        <v>40</v>
      </c>
      <c r="D226" s="127">
        <v>623.5</v>
      </c>
      <c r="E226" s="129">
        <v>0</v>
      </c>
      <c r="F226" s="26">
        <v>0</v>
      </c>
      <c r="G226" s="108"/>
      <c r="H226" s="108"/>
      <c r="I226" s="108"/>
      <c r="J226" s="105">
        <f t="shared" si="18"/>
        <v>623.5</v>
      </c>
    </row>
    <row r="227" spans="1:10" ht="36.75" customHeight="1" x14ac:dyDescent="0.2">
      <c r="A227" s="342" t="s">
        <v>338</v>
      </c>
      <c r="B227" s="154" t="s">
        <v>339</v>
      </c>
      <c r="C227" s="99" t="s">
        <v>40</v>
      </c>
      <c r="D227" s="127">
        <v>16627.270000000004</v>
      </c>
      <c r="E227" s="129">
        <v>811.1</v>
      </c>
      <c r="F227" s="26">
        <v>865</v>
      </c>
      <c r="G227" s="108"/>
      <c r="H227" s="108"/>
      <c r="I227" s="108"/>
      <c r="J227" s="105">
        <f t="shared" si="18"/>
        <v>18303.370000000003</v>
      </c>
    </row>
    <row r="228" spans="1:10" ht="36.75" customHeight="1" x14ac:dyDescent="0.2">
      <c r="A228" s="343"/>
      <c r="B228" s="154" t="s">
        <v>340</v>
      </c>
      <c r="C228" s="99" t="s">
        <v>40</v>
      </c>
      <c r="D228" s="127">
        <v>304.8</v>
      </c>
      <c r="E228" s="129">
        <v>0</v>
      </c>
      <c r="F228" s="26">
        <v>180</v>
      </c>
      <c r="G228" s="108"/>
      <c r="H228" s="108"/>
      <c r="I228" s="108"/>
      <c r="J228" s="105">
        <f t="shared" si="18"/>
        <v>484.8</v>
      </c>
    </row>
    <row r="229" spans="1:10" ht="36.75" customHeight="1" x14ac:dyDescent="0.2">
      <c r="A229" s="343"/>
      <c r="B229" s="154" t="s">
        <v>341</v>
      </c>
      <c r="C229" s="99" t="s">
        <v>40</v>
      </c>
      <c r="D229" s="127">
        <v>3244.65</v>
      </c>
      <c r="E229" s="129">
        <v>892.6</v>
      </c>
      <c r="F229" s="26">
        <v>542.20000000000005</v>
      </c>
      <c r="G229" s="108"/>
      <c r="H229" s="108"/>
      <c r="I229" s="108"/>
      <c r="J229" s="105">
        <f t="shared" si="18"/>
        <v>4679.45</v>
      </c>
    </row>
    <row r="230" spans="1:10" ht="36.75" customHeight="1" x14ac:dyDescent="0.2">
      <c r="A230" s="343"/>
      <c r="B230" s="154" t="s">
        <v>342</v>
      </c>
      <c r="C230" s="99" t="s">
        <v>40</v>
      </c>
      <c r="D230" s="127">
        <v>1752.8000000000002</v>
      </c>
      <c r="E230" s="129">
        <v>0</v>
      </c>
      <c r="F230" s="26">
        <v>0</v>
      </c>
      <c r="G230" s="108"/>
      <c r="H230" s="108"/>
      <c r="I230" s="108"/>
      <c r="J230" s="105">
        <f t="shared" si="18"/>
        <v>1752.8000000000002</v>
      </c>
    </row>
    <row r="231" spans="1:10" ht="36.75" customHeight="1" x14ac:dyDescent="0.2">
      <c r="A231" s="343"/>
      <c r="B231" s="154" t="s">
        <v>264</v>
      </c>
      <c r="C231" s="99" t="s">
        <v>40</v>
      </c>
      <c r="D231" s="127">
        <v>914.8</v>
      </c>
      <c r="E231" s="129">
        <v>0</v>
      </c>
      <c r="F231" s="26">
        <v>0</v>
      </c>
      <c r="G231" s="108"/>
      <c r="H231" s="108"/>
      <c r="I231" s="108"/>
      <c r="J231" s="105">
        <f t="shared" si="18"/>
        <v>914.8</v>
      </c>
    </row>
    <row r="232" spans="1:10" ht="50.25" customHeight="1" x14ac:dyDescent="0.2">
      <c r="A232" s="344"/>
      <c r="B232" s="154" t="s">
        <v>343</v>
      </c>
      <c r="C232" s="99" t="s">
        <v>40</v>
      </c>
      <c r="D232" s="127">
        <v>569</v>
      </c>
      <c r="E232" s="129">
        <v>0</v>
      </c>
      <c r="F232" s="26">
        <v>0</v>
      </c>
      <c r="G232" s="108"/>
      <c r="H232" s="108"/>
      <c r="I232" s="108"/>
      <c r="J232" s="105">
        <f t="shared" si="18"/>
        <v>569</v>
      </c>
    </row>
    <row r="233" spans="1:10" ht="36.75" customHeight="1" x14ac:dyDescent="0.2">
      <c r="A233" s="142" t="s">
        <v>344</v>
      </c>
      <c r="B233" s="154" t="s">
        <v>639</v>
      </c>
      <c r="C233" s="99" t="s">
        <v>40</v>
      </c>
      <c r="D233" s="127">
        <v>240.8</v>
      </c>
      <c r="E233" s="129">
        <v>0</v>
      </c>
      <c r="F233" s="26">
        <v>0</v>
      </c>
      <c r="G233" s="108"/>
      <c r="H233" s="108"/>
      <c r="I233" s="108"/>
      <c r="J233" s="105">
        <f t="shared" si="18"/>
        <v>240.8</v>
      </c>
    </row>
    <row r="234" spans="1:10" ht="36.75" customHeight="1" x14ac:dyDescent="0.2">
      <c r="A234" s="141" t="s">
        <v>345</v>
      </c>
      <c r="B234" s="157" t="s">
        <v>346</v>
      </c>
      <c r="C234" s="99" t="s">
        <v>40</v>
      </c>
      <c r="D234" s="127">
        <v>11167.89</v>
      </c>
      <c r="E234" s="129">
        <v>1263.3</v>
      </c>
      <c r="F234" s="26">
        <v>1217.8</v>
      </c>
      <c r="G234" s="108"/>
      <c r="H234" s="108"/>
      <c r="I234" s="108"/>
      <c r="J234" s="105">
        <f t="shared" si="18"/>
        <v>13648.989999999998</v>
      </c>
    </row>
    <row r="235" spans="1:10" ht="36.75" customHeight="1" x14ac:dyDescent="0.2">
      <c r="A235" s="325" t="s">
        <v>347</v>
      </c>
      <c r="B235" s="157" t="s">
        <v>348</v>
      </c>
      <c r="C235" s="99" t="s">
        <v>40</v>
      </c>
      <c r="D235" s="127">
        <v>12884.1</v>
      </c>
      <c r="E235" s="129">
        <v>1234.3</v>
      </c>
      <c r="F235" s="26">
        <v>1268.4000000000001</v>
      </c>
      <c r="G235" s="108"/>
      <c r="H235" s="108"/>
      <c r="I235" s="108"/>
      <c r="J235" s="105">
        <f t="shared" si="18"/>
        <v>15386.8</v>
      </c>
    </row>
    <row r="236" spans="1:10" ht="36.75" customHeight="1" x14ac:dyDescent="0.2">
      <c r="A236" s="324"/>
      <c r="B236" s="157" t="s">
        <v>349</v>
      </c>
      <c r="C236" s="99" t="s">
        <v>40</v>
      </c>
      <c r="D236" s="127">
        <v>9017.25</v>
      </c>
      <c r="E236" s="129">
        <v>808.1</v>
      </c>
      <c r="F236" s="26">
        <v>582.5</v>
      </c>
      <c r="G236" s="108"/>
      <c r="H236" s="108"/>
      <c r="I236" s="108"/>
      <c r="J236" s="105">
        <f t="shared" si="18"/>
        <v>10407.85</v>
      </c>
    </row>
    <row r="237" spans="1:10" ht="36.75" customHeight="1" x14ac:dyDescent="0.2">
      <c r="A237" s="142" t="s">
        <v>350</v>
      </c>
      <c r="B237" s="157" t="s">
        <v>351</v>
      </c>
      <c r="C237" s="99" t="s">
        <v>40</v>
      </c>
      <c r="D237" s="127">
        <v>455.02</v>
      </c>
      <c r="E237" s="129">
        <v>0</v>
      </c>
      <c r="F237" s="26">
        <v>0</v>
      </c>
      <c r="G237" s="108"/>
      <c r="H237" s="108"/>
      <c r="I237" s="108"/>
      <c r="J237" s="105">
        <f t="shared" si="18"/>
        <v>455.02</v>
      </c>
    </row>
    <row r="238" spans="1:10" ht="36.75" customHeight="1" x14ac:dyDescent="0.2">
      <c r="A238" s="142" t="s">
        <v>352</v>
      </c>
      <c r="B238" s="157" t="s">
        <v>353</v>
      </c>
      <c r="C238" s="99" t="s">
        <v>40</v>
      </c>
      <c r="D238" s="127">
        <v>234.1</v>
      </c>
      <c r="E238" s="129">
        <v>0</v>
      </c>
      <c r="F238" s="26">
        <v>0</v>
      </c>
      <c r="G238" s="108"/>
      <c r="H238" s="108"/>
      <c r="I238" s="108"/>
      <c r="J238" s="105">
        <f t="shared" si="18"/>
        <v>234.1</v>
      </c>
    </row>
    <row r="239" spans="1:10" ht="36.75" customHeight="1" x14ac:dyDescent="0.2">
      <c r="A239" s="142" t="s">
        <v>354</v>
      </c>
      <c r="B239" s="157" t="s">
        <v>355</v>
      </c>
      <c r="C239" s="99" t="s">
        <v>40</v>
      </c>
      <c r="D239" s="127">
        <v>310.89999999999998</v>
      </c>
      <c r="E239" s="129">
        <v>0</v>
      </c>
      <c r="F239" s="26">
        <v>0</v>
      </c>
      <c r="G239" s="108"/>
      <c r="H239" s="108"/>
      <c r="I239" s="108"/>
      <c r="J239" s="105">
        <f t="shared" si="18"/>
        <v>310.89999999999998</v>
      </c>
    </row>
    <row r="240" spans="1:10" ht="42.75" customHeight="1" x14ac:dyDescent="0.2">
      <c r="A240" s="325" t="s">
        <v>356</v>
      </c>
      <c r="B240" s="154" t="s">
        <v>357</v>
      </c>
      <c r="C240" s="99" t="s">
        <v>40</v>
      </c>
      <c r="D240" s="127">
        <v>12583.239999999998</v>
      </c>
      <c r="E240" s="129">
        <v>1115.4000000000001</v>
      </c>
      <c r="F240" s="26">
        <v>1010.3</v>
      </c>
      <c r="G240" s="108"/>
      <c r="H240" s="108"/>
      <c r="I240" s="108"/>
      <c r="J240" s="105">
        <f t="shared" si="18"/>
        <v>14708.939999999997</v>
      </c>
    </row>
    <row r="241" spans="1:10" ht="36.75" customHeight="1" x14ac:dyDescent="0.2">
      <c r="A241" s="323"/>
      <c r="B241" s="154" t="s">
        <v>358</v>
      </c>
      <c r="C241" s="99" t="s">
        <v>40</v>
      </c>
      <c r="D241" s="127">
        <v>9115.86</v>
      </c>
      <c r="E241" s="129">
        <v>818.5</v>
      </c>
      <c r="F241" s="26">
        <v>763.1</v>
      </c>
      <c r="G241" s="108"/>
      <c r="H241" s="108"/>
      <c r="I241" s="108"/>
      <c r="J241" s="105">
        <f t="shared" si="18"/>
        <v>10697.460000000001</v>
      </c>
    </row>
    <row r="242" spans="1:10" ht="36.75" customHeight="1" x14ac:dyDescent="0.2">
      <c r="A242" s="323"/>
      <c r="B242" s="154" t="s">
        <v>359</v>
      </c>
      <c r="C242" s="99" t="s">
        <v>40</v>
      </c>
      <c r="D242" s="127">
        <v>10873.009999999998</v>
      </c>
      <c r="E242" s="129">
        <v>1177.3</v>
      </c>
      <c r="F242" s="26">
        <v>893.5</v>
      </c>
      <c r="G242" s="108"/>
      <c r="H242" s="108"/>
      <c r="I242" s="108"/>
      <c r="J242" s="105">
        <f t="shared" si="18"/>
        <v>12943.809999999998</v>
      </c>
    </row>
    <row r="243" spans="1:10" ht="36.75" customHeight="1" x14ac:dyDescent="0.2">
      <c r="A243" s="323"/>
      <c r="B243" s="154" t="s">
        <v>360</v>
      </c>
      <c r="C243" s="99" t="s">
        <v>40</v>
      </c>
      <c r="D243" s="127">
        <v>4651.1200000000008</v>
      </c>
      <c r="E243" s="129">
        <v>697.4</v>
      </c>
      <c r="F243" s="26">
        <v>390.2</v>
      </c>
      <c r="G243" s="108"/>
      <c r="H243" s="108"/>
      <c r="I243" s="108"/>
      <c r="J243" s="105">
        <f t="shared" si="18"/>
        <v>5738.72</v>
      </c>
    </row>
    <row r="244" spans="1:10" ht="36.75" customHeight="1" x14ac:dyDescent="0.2">
      <c r="A244" s="323"/>
      <c r="B244" s="154" t="s">
        <v>361</v>
      </c>
      <c r="C244" s="99" t="s">
        <v>40</v>
      </c>
      <c r="D244" s="127">
        <v>5391.0199999999995</v>
      </c>
      <c r="E244" s="129">
        <v>304</v>
      </c>
      <c r="F244" s="26">
        <v>321.2</v>
      </c>
      <c r="G244" s="108"/>
      <c r="H244" s="108"/>
      <c r="I244" s="108"/>
      <c r="J244" s="105">
        <f t="shared" si="18"/>
        <v>6016.2199999999993</v>
      </c>
    </row>
    <row r="245" spans="1:10" ht="36.75" customHeight="1" x14ac:dyDescent="0.2">
      <c r="A245" s="323"/>
      <c r="B245" s="154" t="s">
        <v>362</v>
      </c>
      <c r="C245" s="99" t="s">
        <v>40</v>
      </c>
      <c r="D245" s="127">
        <v>364.9</v>
      </c>
      <c r="E245" s="129">
        <v>0</v>
      </c>
      <c r="F245" s="26">
        <v>0</v>
      </c>
      <c r="G245" s="108"/>
      <c r="H245" s="108"/>
      <c r="I245" s="108"/>
      <c r="J245" s="105">
        <f t="shared" si="18"/>
        <v>364.9</v>
      </c>
    </row>
    <row r="246" spans="1:10" ht="42.75" customHeight="1" x14ac:dyDescent="0.2">
      <c r="A246" s="324"/>
      <c r="B246" s="154" t="s">
        <v>363</v>
      </c>
      <c r="C246" s="99" t="s">
        <v>40</v>
      </c>
      <c r="D246" s="127">
        <v>5797.32</v>
      </c>
      <c r="E246" s="129">
        <v>737.1</v>
      </c>
      <c r="F246" s="26">
        <v>441.2</v>
      </c>
      <c r="G246" s="108"/>
      <c r="H246" s="108"/>
      <c r="I246" s="108"/>
      <c r="J246" s="105">
        <f t="shared" si="17"/>
        <v>6975.62</v>
      </c>
    </row>
    <row r="247" spans="1:10" ht="36.75" customHeight="1" x14ac:dyDescent="0.2">
      <c r="A247" s="325" t="s">
        <v>675</v>
      </c>
      <c r="B247" s="154" t="s">
        <v>365</v>
      </c>
      <c r="C247" s="99" t="s">
        <v>40</v>
      </c>
      <c r="D247" s="127">
        <v>9322.82</v>
      </c>
      <c r="E247" s="108">
        <v>0</v>
      </c>
      <c r="F247" s="26">
        <v>0</v>
      </c>
      <c r="G247" s="108"/>
      <c r="H247" s="108"/>
      <c r="I247" s="108"/>
      <c r="J247" s="105">
        <f t="shared" ref="J247:J262" si="19">SUM(D247:I247)</f>
        <v>9322.82</v>
      </c>
    </row>
    <row r="248" spans="1:10" ht="36.75" customHeight="1" x14ac:dyDescent="0.2">
      <c r="A248" s="323"/>
      <c r="B248" s="154" t="s">
        <v>366</v>
      </c>
      <c r="C248" s="99" t="s">
        <v>40</v>
      </c>
      <c r="D248" s="127">
        <v>2839</v>
      </c>
      <c r="E248" s="129">
        <v>0</v>
      </c>
      <c r="F248" s="26">
        <v>0</v>
      </c>
      <c r="G248" s="108"/>
      <c r="H248" s="108"/>
      <c r="I248" s="108"/>
      <c r="J248" s="105">
        <f t="shared" si="19"/>
        <v>2839</v>
      </c>
    </row>
    <row r="249" spans="1:10" ht="36.75" customHeight="1" x14ac:dyDescent="0.2">
      <c r="A249" s="323"/>
      <c r="B249" s="154" t="s">
        <v>640</v>
      </c>
      <c r="C249" s="99" t="s">
        <v>40</v>
      </c>
      <c r="D249" s="127">
        <v>15701.79</v>
      </c>
      <c r="E249" s="129">
        <v>1484.2</v>
      </c>
      <c r="F249" s="26">
        <v>1408.1</v>
      </c>
      <c r="G249" s="108"/>
      <c r="H249" s="108"/>
      <c r="I249" s="108"/>
      <c r="J249" s="105">
        <f t="shared" si="19"/>
        <v>18594.09</v>
      </c>
    </row>
    <row r="250" spans="1:10" ht="36.75" customHeight="1" x14ac:dyDescent="0.2">
      <c r="A250" s="323"/>
      <c r="B250" s="154" t="s">
        <v>367</v>
      </c>
      <c r="C250" s="99" t="s">
        <v>40</v>
      </c>
      <c r="D250" s="127">
        <v>4184</v>
      </c>
      <c r="E250" s="129">
        <v>0</v>
      </c>
      <c r="F250" s="26">
        <v>0</v>
      </c>
      <c r="G250" s="108"/>
      <c r="H250" s="108"/>
      <c r="I250" s="108"/>
      <c r="J250" s="105">
        <f t="shared" si="19"/>
        <v>4184</v>
      </c>
    </row>
    <row r="251" spans="1:10" ht="36.75" customHeight="1" x14ac:dyDescent="0.2">
      <c r="A251" s="323"/>
      <c r="B251" s="154" t="s">
        <v>368</v>
      </c>
      <c r="C251" s="99" t="s">
        <v>40</v>
      </c>
      <c r="D251" s="127">
        <v>7047.9</v>
      </c>
      <c r="E251" s="129">
        <v>0</v>
      </c>
      <c r="F251" s="26">
        <v>0</v>
      </c>
      <c r="G251" s="108"/>
      <c r="H251" s="108"/>
      <c r="I251" s="108"/>
      <c r="J251" s="105">
        <f t="shared" si="19"/>
        <v>7047.9</v>
      </c>
    </row>
    <row r="252" spans="1:10" ht="36.75" customHeight="1" x14ac:dyDescent="0.2">
      <c r="A252" s="323"/>
      <c r="B252" s="154" t="s">
        <v>369</v>
      </c>
      <c r="C252" s="99" t="s">
        <v>40</v>
      </c>
      <c r="D252" s="127">
        <v>12057.140000000001</v>
      </c>
      <c r="E252" s="129">
        <v>1498.1999999999998</v>
      </c>
      <c r="F252" s="26">
        <v>970.2</v>
      </c>
      <c r="G252" s="108"/>
      <c r="H252" s="108"/>
      <c r="I252" s="108"/>
      <c r="J252" s="105">
        <f t="shared" si="19"/>
        <v>14525.54</v>
      </c>
    </row>
    <row r="253" spans="1:10" ht="36.75" customHeight="1" x14ac:dyDescent="0.2">
      <c r="A253" s="323"/>
      <c r="B253" s="154" t="s">
        <v>370</v>
      </c>
      <c r="C253" s="99" t="s">
        <v>40</v>
      </c>
      <c r="D253" s="127">
        <v>7052.5</v>
      </c>
      <c r="E253" s="129">
        <v>1322.33</v>
      </c>
      <c r="F253" s="26">
        <v>847.2</v>
      </c>
      <c r="G253" s="108"/>
      <c r="H253" s="108"/>
      <c r="I253" s="108"/>
      <c r="J253" s="105">
        <f t="shared" si="19"/>
        <v>9222.0300000000007</v>
      </c>
    </row>
    <row r="254" spans="1:10" ht="36.75" customHeight="1" x14ac:dyDescent="0.2">
      <c r="A254" s="323"/>
      <c r="B254" s="154" t="s">
        <v>371</v>
      </c>
      <c r="C254" s="99" t="s">
        <v>40</v>
      </c>
      <c r="D254" s="127">
        <v>8729.16</v>
      </c>
      <c r="E254" s="129">
        <v>966.4</v>
      </c>
      <c r="F254" s="26">
        <v>993.7</v>
      </c>
      <c r="G254" s="108"/>
      <c r="H254" s="108"/>
      <c r="I254" s="108"/>
      <c r="J254" s="105">
        <f t="shared" si="19"/>
        <v>10689.26</v>
      </c>
    </row>
    <row r="255" spans="1:10" ht="36.75" customHeight="1" thickBot="1" x14ac:dyDescent="0.25">
      <c r="A255" s="326"/>
      <c r="B255" s="189" t="s">
        <v>372</v>
      </c>
      <c r="C255" s="190" t="s">
        <v>40</v>
      </c>
      <c r="D255" s="176">
        <v>3202</v>
      </c>
      <c r="E255" s="212">
        <v>1126.8</v>
      </c>
      <c r="F255" s="191">
        <v>1217.4000000000001</v>
      </c>
      <c r="G255" s="177"/>
      <c r="H255" s="177"/>
      <c r="I255" s="177"/>
      <c r="J255" s="178">
        <f t="shared" si="19"/>
        <v>5546.2000000000007</v>
      </c>
    </row>
    <row r="256" spans="1:10" ht="36.75" customHeight="1" x14ac:dyDescent="0.2">
      <c r="A256" s="322" t="s">
        <v>364</v>
      </c>
      <c r="B256" s="192" t="s">
        <v>373</v>
      </c>
      <c r="C256" s="193" t="s">
        <v>40</v>
      </c>
      <c r="D256" s="186">
        <v>4344.0200000000004</v>
      </c>
      <c r="E256" s="183">
        <v>158.1</v>
      </c>
      <c r="F256" s="194">
        <v>0</v>
      </c>
      <c r="G256" s="183"/>
      <c r="H256" s="183"/>
      <c r="I256" s="183"/>
      <c r="J256" s="184">
        <f t="shared" si="19"/>
        <v>4502.1200000000008</v>
      </c>
    </row>
    <row r="257" spans="1:14" ht="36.75" customHeight="1" x14ac:dyDescent="0.2">
      <c r="A257" s="323"/>
      <c r="B257" s="154" t="s">
        <v>374</v>
      </c>
      <c r="C257" s="99" t="s">
        <v>40</v>
      </c>
      <c r="D257" s="127">
        <v>5431.3</v>
      </c>
      <c r="E257" s="129">
        <v>899</v>
      </c>
      <c r="F257" s="26">
        <v>0</v>
      </c>
      <c r="G257" s="108"/>
      <c r="H257" s="108"/>
      <c r="I257" s="108"/>
      <c r="J257" s="105">
        <f t="shared" si="19"/>
        <v>6330.3</v>
      </c>
    </row>
    <row r="258" spans="1:14" ht="36.75" customHeight="1" x14ac:dyDescent="0.2">
      <c r="A258" s="323"/>
      <c r="B258" s="154" t="s">
        <v>375</v>
      </c>
      <c r="C258" s="99" t="s">
        <v>40</v>
      </c>
      <c r="D258" s="127">
        <v>255.5</v>
      </c>
      <c r="E258" s="129">
        <v>0</v>
      </c>
      <c r="F258" s="26">
        <v>0</v>
      </c>
      <c r="G258" s="108"/>
      <c r="H258" s="108"/>
      <c r="I258" s="108"/>
      <c r="J258" s="105">
        <f t="shared" si="19"/>
        <v>255.5</v>
      </c>
    </row>
    <row r="259" spans="1:14" ht="36.75" customHeight="1" x14ac:dyDescent="0.2">
      <c r="A259" s="323"/>
      <c r="B259" s="154" t="s">
        <v>376</v>
      </c>
      <c r="C259" s="99" t="s">
        <v>40</v>
      </c>
      <c r="D259" s="127">
        <v>4802.62</v>
      </c>
      <c r="E259" s="129">
        <v>1153.0999999999999</v>
      </c>
      <c r="F259" s="26">
        <v>577.6</v>
      </c>
      <c r="G259" s="108"/>
      <c r="H259" s="108"/>
      <c r="I259" s="108"/>
      <c r="J259" s="105">
        <f t="shared" si="19"/>
        <v>6533.32</v>
      </c>
    </row>
    <row r="260" spans="1:14" ht="36.75" customHeight="1" x14ac:dyDescent="0.2">
      <c r="A260" s="323"/>
      <c r="B260" s="154" t="s">
        <v>377</v>
      </c>
      <c r="C260" s="99" t="s">
        <v>40</v>
      </c>
      <c r="D260" s="127">
        <v>2186.42</v>
      </c>
      <c r="E260" s="129">
        <v>0</v>
      </c>
      <c r="F260" s="26">
        <v>0</v>
      </c>
      <c r="G260" s="108"/>
      <c r="H260" s="108"/>
      <c r="I260" s="108"/>
      <c r="J260" s="105">
        <f t="shared" si="19"/>
        <v>2186.42</v>
      </c>
    </row>
    <row r="261" spans="1:14" ht="36.75" customHeight="1" x14ac:dyDescent="0.2">
      <c r="A261" s="323"/>
      <c r="B261" s="154" t="s">
        <v>378</v>
      </c>
      <c r="C261" s="99" t="s">
        <v>40</v>
      </c>
      <c r="D261" s="127">
        <v>5495.7</v>
      </c>
      <c r="E261" s="129">
        <v>2790.7</v>
      </c>
      <c r="F261" s="26">
        <v>1837.5</v>
      </c>
      <c r="G261" s="108"/>
      <c r="H261" s="108"/>
      <c r="I261" s="108"/>
      <c r="J261" s="105">
        <f t="shared" si="19"/>
        <v>10123.9</v>
      </c>
    </row>
    <row r="262" spans="1:14" ht="36.75" customHeight="1" x14ac:dyDescent="0.2">
      <c r="A262" s="323"/>
      <c r="B262" s="157" t="s">
        <v>655</v>
      </c>
      <c r="C262" s="99"/>
      <c r="D262" s="127">
        <v>0</v>
      </c>
      <c r="E262" s="129">
        <v>0</v>
      </c>
      <c r="F262" s="26">
        <v>1067.8</v>
      </c>
      <c r="G262" s="108"/>
      <c r="H262" s="108"/>
      <c r="I262" s="108"/>
      <c r="J262" s="105">
        <f t="shared" si="19"/>
        <v>1067.8</v>
      </c>
    </row>
    <row r="263" spans="1:14" ht="36.75" customHeight="1" x14ac:dyDescent="0.2">
      <c r="A263" s="324"/>
      <c r="B263" s="154" t="s">
        <v>379</v>
      </c>
      <c r="C263" s="99" t="s">
        <v>40</v>
      </c>
      <c r="D263" s="127">
        <v>1668.31</v>
      </c>
      <c r="E263" s="129">
        <v>155.4</v>
      </c>
      <c r="F263" s="26">
        <v>0</v>
      </c>
      <c r="G263" s="108"/>
      <c r="H263" s="108"/>
      <c r="I263" s="108"/>
      <c r="J263" s="105">
        <f>SUM(D263:I263)</f>
        <v>1823.71</v>
      </c>
    </row>
    <row r="264" spans="1:14" ht="30" customHeight="1" x14ac:dyDescent="0.2">
      <c r="A264" s="375" t="s">
        <v>276</v>
      </c>
      <c r="B264" s="376"/>
      <c r="C264" s="19" t="s">
        <v>40</v>
      </c>
      <c r="D264" s="140">
        <f>SUM(D172:D263)</f>
        <v>435279.78999999992</v>
      </c>
      <c r="E264" s="27">
        <f>SUM(E172:E263)</f>
        <v>43058.829999999994</v>
      </c>
      <c r="F264" s="27">
        <f>SUM(F172:F263)</f>
        <v>35748.710000000006</v>
      </c>
      <c r="G264" s="27">
        <f>SUM(G177:G252)</f>
        <v>0</v>
      </c>
      <c r="H264" s="27">
        <f>SUM(H177:H252)</f>
        <v>0</v>
      </c>
      <c r="I264" s="27">
        <f>SUM(I177:I252)</f>
        <v>0</v>
      </c>
      <c r="J264" s="24">
        <f>SUM(D264:I264)</f>
        <v>514087.32999999996</v>
      </c>
    </row>
    <row r="265" spans="1:14" s="4" customFormat="1" ht="30" customHeight="1" thickBot="1" x14ac:dyDescent="0.3">
      <c r="A265" s="377" t="s">
        <v>277</v>
      </c>
      <c r="B265" s="378"/>
      <c r="C265" s="44" t="s">
        <v>40</v>
      </c>
      <c r="D265" s="28">
        <f>COUNTIF(D172:D263,"&gt;0")</f>
        <v>88</v>
      </c>
      <c r="E265" s="28">
        <f>COUNTIF(E172:E263,"&gt;0")</f>
        <v>44</v>
      </c>
      <c r="F265" s="28">
        <f>COUNTIF(F172:F263,"&gt;0")</f>
        <v>42</v>
      </c>
      <c r="G265" s="28">
        <f>COUNTIF(G177:G252,"&gt;0")</f>
        <v>0</v>
      </c>
      <c r="H265" s="28">
        <f>COUNTIF(H177:H252,"&gt;0")</f>
        <v>0</v>
      </c>
      <c r="I265" s="28">
        <f>COUNTIF(I177:I252,"&gt;0")</f>
        <v>0</v>
      </c>
      <c r="J265" s="29">
        <f>SUM(D265:I265)</f>
        <v>174</v>
      </c>
      <c r="N265" s="143"/>
    </row>
    <row r="266" spans="1:14" s="4" customFormat="1" ht="34.5" customHeight="1" thickTop="1" thickBot="1" x14ac:dyDescent="0.3">
      <c r="A266" s="382" t="s">
        <v>380</v>
      </c>
      <c r="B266" s="383"/>
      <c r="C266" s="10"/>
      <c r="D266" s="147" t="s">
        <v>612</v>
      </c>
      <c r="E266" s="12" t="s">
        <v>34</v>
      </c>
      <c r="F266" s="12" t="s">
        <v>35</v>
      </c>
      <c r="G266" s="12" t="s">
        <v>36</v>
      </c>
      <c r="H266" s="12" t="s">
        <v>37</v>
      </c>
      <c r="I266" s="42" t="s">
        <v>38</v>
      </c>
      <c r="J266" s="11" t="s">
        <v>41</v>
      </c>
      <c r="N266"/>
    </row>
    <row r="267" spans="1:14" s="4" customFormat="1" ht="30" customHeight="1" thickTop="1" thickBot="1" x14ac:dyDescent="0.3">
      <c r="A267" s="384"/>
      <c r="B267" s="385"/>
      <c r="C267" s="100" t="s">
        <v>40</v>
      </c>
      <c r="D267" s="93">
        <v>102861.11</v>
      </c>
      <c r="E267" s="34">
        <v>12292.7</v>
      </c>
      <c r="F267" s="34">
        <v>16916</v>
      </c>
      <c r="G267" s="34"/>
      <c r="H267" s="34"/>
      <c r="I267" s="34"/>
      <c r="J267" s="35">
        <f>SUM(D267:I267)</f>
        <v>132069.81</v>
      </c>
    </row>
    <row r="268" spans="1:14" s="4" customFormat="1" ht="30" customHeight="1" thickTop="1" thickBot="1" x14ac:dyDescent="0.3">
      <c r="A268" s="345" t="s">
        <v>276</v>
      </c>
      <c r="B268" s="346"/>
      <c r="C268" s="14" t="s">
        <v>40</v>
      </c>
      <c r="D268" s="79">
        <v>102861.11</v>
      </c>
      <c r="E268" s="30">
        <f>E267</f>
        <v>12292.7</v>
      </c>
      <c r="F268" s="30">
        <f>F267</f>
        <v>16916</v>
      </c>
      <c r="G268" s="30"/>
      <c r="H268" s="30"/>
      <c r="I268" s="30"/>
      <c r="J268" s="31">
        <f>SUM(D268:I268)</f>
        <v>132069.81</v>
      </c>
    </row>
    <row r="269" spans="1:14" s="4" customFormat="1" ht="30" customHeight="1" thickTop="1" thickBot="1" x14ac:dyDescent="0.3">
      <c r="A269" s="345" t="s">
        <v>277</v>
      </c>
      <c r="B269" s="346"/>
      <c r="C269" s="14" t="s">
        <v>40</v>
      </c>
      <c r="D269" s="84">
        <v>2015</v>
      </c>
      <c r="E269" s="32">
        <v>423</v>
      </c>
      <c r="F269" s="33">
        <v>529</v>
      </c>
      <c r="G269" s="33"/>
      <c r="H269" s="33"/>
      <c r="I269" s="33"/>
      <c r="J269" s="171">
        <f>SUM(D269:I269)</f>
        <v>2967</v>
      </c>
    </row>
    <row r="270" spans="1:14" s="4" customFormat="1" ht="30" customHeight="1" thickTop="1" thickBot="1" x14ac:dyDescent="0.3">
      <c r="A270" s="373" t="s">
        <v>381</v>
      </c>
      <c r="B270" s="374"/>
      <c r="C270" s="78" t="s">
        <v>40</v>
      </c>
      <c r="D270" s="36">
        <f>SUM(D268,D168,D264)</f>
        <v>1280779.9500000002</v>
      </c>
      <c r="E270" s="36">
        <f t="shared" ref="E270:I270" si="20">SUM(E268,E168,E264)</f>
        <v>120675.04000000001</v>
      </c>
      <c r="F270" s="36">
        <f>SUM(F268,F168,F264)</f>
        <v>109824.05999999998</v>
      </c>
      <c r="G270" s="36">
        <f t="shared" si="20"/>
        <v>0</v>
      </c>
      <c r="H270" s="36">
        <f t="shared" si="20"/>
        <v>0</v>
      </c>
      <c r="I270" s="36">
        <f t="shared" si="20"/>
        <v>0</v>
      </c>
      <c r="J270" s="37">
        <f>SUM(D270:I270)</f>
        <v>1511279.0500000003</v>
      </c>
    </row>
    <row r="271" spans="1:14" s="4" customFormat="1" ht="23.1" customHeight="1" thickTop="1" thickBot="1" x14ac:dyDescent="0.3">
      <c r="A271" s="386" t="s">
        <v>651</v>
      </c>
      <c r="B271" s="387"/>
      <c r="C271" s="387"/>
      <c r="D271" s="387"/>
      <c r="E271" s="387"/>
      <c r="F271" s="387"/>
      <c r="G271" s="387"/>
      <c r="H271" s="387"/>
      <c r="I271" s="387"/>
      <c r="J271" s="388"/>
    </row>
    <row r="272" spans="1:14" s="4" customFormat="1" ht="24.75" customHeight="1" thickTop="1" thickBot="1" x14ac:dyDescent="0.3">
      <c r="A272" s="339" t="s">
        <v>618</v>
      </c>
      <c r="B272" s="340"/>
      <c r="C272" s="340"/>
      <c r="D272" s="340"/>
      <c r="E272" s="340"/>
      <c r="F272" s="340"/>
      <c r="G272" s="340"/>
      <c r="H272" s="340"/>
      <c r="I272" s="340"/>
      <c r="J272" s="341"/>
    </row>
    <row r="273" spans="1:10" s="4" customFormat="1" ht="23.1" customHeight="1" thickTop="1" x14ac:dyDescent="0.25">
      <c r="A273" s="389" t="s">
        <v>382</v>
      </c>
      <c r="B273" s="390"/>
      <c r="C273" s="390"/>
      <c r="D273" s="390"/>
      <c r="E273" s="390"/>
      <c r="F273" s="390"/>
      <c r="G273" s="390"/>
      <c r="H273" s="390"/>
      <c r="I273" s="390"/>
      <c r="J273" s="391"/>
    </row>
    <row r="274" spans="1:10" s="4" customFormat="1" ht="32.25" customHeight="1" thickBot="1" x14ac:dyDescent="0.3">
      <c r="A274" s="379" t="s">
        <v>383</v>
      </c>
      <c r="B274" s="380"/>
      <c r="C274" s="381"/>
      <c r="D274" s="147" t="s">
        <v>612</v>
      </c>
      <c r="E274" s="12" t="s">
        <v>34</v>
      </c>
      <c r="F274" s="12" t="s">
        <v>35</v>
      </c>
      <c r="G274" s="12" t="s">
        <v>36</v>
      </c>
      <c r="H274" s="12" t="s">
        <v>37</v>
      </c>
      <c r="I274" s="164" t="s">
        <v>38</v>
      </c>
      <c r="J274" s="165" t="s">
        <v>41</v>
      </c>
    </row>
    <row r="275" spans="1:10" s="4" customFormat="1" ht="23.1" customHeight="1" thickTop="1" x14ac:dyDescent="0.25">
      <c r="A275" s="66" t="s">
        <v>384</v>
      </c>
      <c r="B275" s="60"/>
      <c r="C275" s="101" t="s">
        <v>40</v>
      </c>
      <c r="D275" s="161">
        <v>776.89999999999986</v>
      </c>
      <c r="E275" s="160">
        <v>0</v>
      </c>
      <c r="F275" s="40">
        <v>0</v>
      </c>
      <c r="G275" s="40"/>
      <c r="H275" s="40"/>
      <c r="I275" s="40"/>
      <c r="J275" s="106">
        <f>SUM(D275:I275)</f>
        <v>776.89999999999986</v>
      </c>
    </row>
    <row r="276" spans="1:10" s="4" customFormat="1" ht="23.1" customHeight="1" x14ac:dyDescent="0.25">
      <c r="A276" s="81" t="s">
        <v>385</v>
      </c>
      <c r="B276" s="82"/>
      <c r="C276" s="102" t="s">
        <v>40</v>
      </c>
      <c r="D276" s="162">
        <v>62.3</v>
      </c>
      <c r="E276" s="160">
        <v>0</v>
      </c>
      <c r="F276" s="40">
        <v>0</v>
      </c>
      <c r="G276" s="40"/>
      <c r="H276" s="40"/>
      <c r="I276" s="40"/>
      <c r="J276" s="106">
        <f t="shared" ref="J276:J306" si="21">SUM(D276:I276)</f>
        <v>62.3</v>
      </c>
    </row>
    <row r="277" spans="1:10" s="4" customFormat="1" ht="23.1" customHeight="1" x14ac:dyDescent="0.25">
      <c r="A277" s="67" t="s">
        <v>386</v>
      </c>
      <c r="B277" s="56"/>
      <c r="C277" s="102" t="s">
        <v>40</v>
      </c>
      <c r="D277" s="162">
        <v>4444.4799999999996</v>
      </c>
      <c r="E277" s="160">
        <v>2033.75</v>
      </c>
      <c r="F277" s="40">
        <v>200</v>
      </c>
      <c r="G277" s="40"/>
      <c r="H277" s="40"/>
      <c r="I277" s="40"/>
      <c r="J277" s="106">
        <f t="shared" si="21"/>
        <v>6678.23</v>
      </c>
    </row>
    <row r="278" spans="1:10" s="4" customFormat="1" ht="23.1" customHeight="1" x14ac:dyDescent="0.25">
      <c r="A278" s="67" t="s">
        <v>387</v>
      </c>
      <c r="B278" s="56"/>
      <c r="C278" s="102" t="s">
        <v>40</v>
      </c>
      <c r="D278" s="162">
        <v>15.6</v>
      </c>
      <c r="E278" s="160">
        <v>0</v>
      </c>
      <c r="F278" s="40">
        <v>0</v>
      </c>
      <c r="G278" s="40"/>
      <c r="H278" s="40"/>
      <c r="I278" s="40"/>
      <c r="J278" s="106">
        <f t="shared" si="21"/>
        <v>15.6</v>
      </c>
    </row>
    <row r="279" spans="1:10" s="4" customFormat="1" ht="23.1" customHeight="1" x14ac:dyDescent="0.25">
      <c r="A279" s="67" t="s">
        <v>388</v>
      </c>
      <c r="B279" s="56"/>
      <c r="C279" s="103" t="s">
        <v>40</v>
      </c>
      <c r="D279" s="162">
        <v>27886.82</v>
      </c>
      <c r="E279" s="160">
        <v>2372.65</v>
      </c>
      <c r="F279" s="40">
        <v>7360.12</v>
      </c>
      <c r="G279" s="40"/>
      <c r="H279" s="40"/>
      <c r="I279" s="40"/>
      <c r="J279" s="106">
        <f t="shared" si="21"/>
        <v>37619.590000000004</v>
      </c>
    </row>
    <row r="280" spans="1:10" s="4" customFormat="1" ht="23.1" customHeight="1" x14ac:dyDescent="0.25">
      <c r="A280" s="67" t="s">
        <v>389</v>
      </c>
      <c r="B280" s="56"/>
      <c r="C280" s="103" t="s">
        <v>40</v>
      </c>
      <c r="D280" s="162">
        <v>29655.180000000004</v>
      </c>
      <c r="E280" s="160">
        <v>0</v>
      </c>
      <c r="F280" s="40">
        <v>0</v>
      </c>
      <c r="G280" s="40"/>
      <c r="H280" s="40"/>
      <c r="I280" s="40"/>
      <c r="J280" s="106">
        <f t="shared" si="21"/>
        <v>29655.180000000004</v>
      </c>
    </row>
    <row r="281" spans="1:10" s="4" customFormat="1" ht="23.1" customHeight="1" x14ac:dyDescent="0.25">
      <c r="A281" s="67" t="s">
        <v>390</v>
      </c>
      <c r="B281" s="56"/>
      <c r="C281" s="103" t="s">
        <v>40</v>
      </c>
      <c r="D281" s="162">
        <v>5054.8999999999996</v>
      </c>
      <c r="E281" s="160">
        <v>0</v>
      </c>
      <c r="F281" s="40">
        <v>0</v>
      </c>
      <c r="G281" s="40"/>
      <c r="H281" s="40"/>
      <c r="I281" s="40"/>
      <c r="J281" s="106">
        <f t="shared" si="21"/>
        <v>5054.8999999999996</v>
      </c>
    </row>
    <row r="282" spans="1:10" s="4" customFormat="1" ht="23.1" customHeight="1" x14ac:dyDescent="0.25">
      <c r="A282" s="67" t="s">
        <v>391</v>
      </c>
      <c r="B282" s="56"/>
      <c r="C282" s="103" t="s">
        <v>40</v>
      </c>
      <c r="D282" s="162">
        <v>1512.8000000000002</v>
      </c>
      <c r="E282" s="160">
        <v>1047</v>
      </c>
      <c r="F282" s="40">
        <v>1103.5999999999999</v>
      </c>
      <c r="G282" s="40"/>
      <c r="H282" s="40"/>
      <c r="I282" s="40"/>
      <c r="J282" s="106">
        <f t="shared" si="21"/>
        <v>3663.4</v>
      </c>
    </row>
    <row r="283" spans="1:10" s="4" customFormat="1" ht="23.1" customHeight="1" x14ac:dyDescent="0.25">
      <c r="A283" s="67" t="s">
        <v>392</v>
      </c>
      <c r="B283" s="56"/>
      <c r="C283" s="103" t="s">
        <v>40</v>
      </c>
      <c r="D283" s="162">
        <v>13161.570000000002</v>
      </c>
      <c r="E283" s="160">
        <v>2423.7999999999997</v>
      </c>
      <c r="F283" s="40">
        <v>1766.1</v>
      </c>
      <c r="G283" s="40"/>
      <c r="H283" s="40"/>
      <c r="I283" s="40"/>
      <c r="J283" s="106">
        <f t="shared" si="21"/>
        <v>17351.47</v>
      </c>
    </row>
    <row r="284" spans="1:10" s="4" customFormat="1" ht="23.1" customHeight="1" x14ac:dyDescent="0.25">
      <c r="A284" s="67" t="s">
        <v>393</v>
      </c>
      <c r="B284" s="56"/>
      <c r="C284" s="103" t="s">
        <v>40</v>
      </c>
      <c r="D284" s="162">
        <v>242</v>
      </c>
      <c r="E284" s="160">
        <v>0</v>
      </c>
      <c r="F284" s="40">
        <v>0</v>
      </c>
      <c r="G284" s="40"/>
      <c r="H284" s="40"/>
      <c r="I284" s="40"/>
      <c r="J284" s="106">
        <f t="shared" si="21"/>
        <v>242</v>
      </c>
    </row>
    <row r="285" spans="1:10" s="4" customFormat="1" ht="23.1" customHeight="1" x14ac:dyDescent="0.25">
      <c r="A285" s="68" t="s">
        <v>394</v>
      </c>
      <c r="B285" s="18"/>
      <c r="C285" s="103" t="s">
        <v>40</v>
      </c>
      <c r="D285" s="162">
        <v>800</v>
      </c>
      <c r="E285" s="160">
        <v>0</v>
      </c>
      <c r="F285" s="40">
        <v>0</v>
      </c>
      <c r="G285" s="40"/>
      <c r="H285" s="40"/>
      <c r="I285" s="40"/>
      <c r="J285" s="106">
        <f t="shared" si="21"/>
        <v>800</v>
      </c>
    </row>
    <row r="286" spans="1:10" s="4" customFormat="1" ht="23.1" customHeight="1" x14ac:dyDescent="0.25">
      <c r="A286" s="68" t="s">
        <v>395</v>
      </c>
      <c r="B286" s="56"/>
      <c r="C286" s="103" t="s">
        <v>40</v>
      </c>
      <c r="D286" s="162">
        <v>684.3</v>
      </c>
      <c r="E286" s="160">
        <v>0</v>
      </c>
      <c r="F286" s="40">
        <v>0</v>
      </c>
      <c r="G286" s="40"/>
      <c r="H286" s="40"/>
      <c r="I286" s="40"/>
      <c r="J286" s="106">
        <f t="shared" si="21"/>
        <v>684.3</v>
      </c>
    </row>
    <row r="287" spans="1:10" s="4" customFormat="1" ht="23.1" customHeight="1" x14ac:dyDescent="0.25">
      <c r="A287" s="68" t="s">
        <v>94</v>
      </c>
      <c r="B287" s="56"/>
      <c r="C287" s="103" t="s">
        <v>40</v>
      </c>
      <c r="D287" s="162">
        <v>30.1</v>
      </c>
      <c r="E287" s="160">
        <v>0</v>
      </c>
      <c r="F287" s="40">
        <v>0</v>
      </c>
      <c r="G287" s="40"/>
      <c r="H287" s="40"/>
      <c r="I287" s="40"/>
      <c r="J287" s="106">
        <f t="shared" si="21"/>
        <v>30.1</v>
      </c>
    </row>
    <row r="288" spans="1:10" s="4" customFormat="1" ht="23.1" customHeight="1" x14ac:dyDescent="0.25">
      <c r="A288" s="67" t="s">
        <v>396</v>
      </c>
      <c r="B288" s="56"/>
      <c r="C288" s="103" t="s">
        <v>40</v>
      </c>
      <c r="D288" s="162">
        <v>3841.2</v>
      </c>
      <c r="E288" s="160">
        <v>0</v>
      </c>
      <c r="F288" s="40">
        <v>0</v>
      </c>
      <c r="G288" s="40"/>
      <c r="H288" s="40"/>
      <c r="I288" s="40"/>
      <c r="J288" s="106">
        <f t="shared" si="21"/>
        <v>3841.2</v>
      </c>
    </row>
    <row r="289" spans="1:10" s="4" customFormat="1" ht="23.1" customHeight="1" x14ac:dyDescent="0.25">
      <c r="A289" s="67" t="s">
        <v>397</v>
      </c>
      <c r="B289" s="56"/>
      <c r="C289" s="103" t="s">
        <v>40</v>
      </c>
      <c r="D289" s="162">
        <v>90</v>
      </c>
      <c r="E289" s="160">
        <v>0</v>
      </c>
      <c r="F289" s="40">
        <v>0</v>
      </c>
      <c r="G289" s="40"/>
      <c r="H289" s="40"/>
      <c r="I289" s="40"/>
      <c r="J289" s="106">
        <f t="shared" si="21"/>
        <v>90</v>
      </c>
    </row>
    <row r="290" spans="1:10" s="4" customFormat="1" ht="23.1" customHeight="1" x14ac:dyDescent="0.25">
      <c r="A290" s="67" t="s">
        <v>398</v>
      </c>
      <c r="B290" s="56"/>
      <c r="C290" s="103" t="s">
        <v>40</v>
      </c>
      <c r="D290" s="162">
        <v>397</v>
      </c>
      <c r="E290" s="160">
        <v>694.4</v>
      </c>
      <c r="F290" s="40">
        <v>0</v>
      </c>
      <c r="G290" s="40"/>
      <c r="H290" s="40"/>
      <c r="I290" s="40"/>
      <c r="J290" s="106">
        <f t="shared" si="21"/>
        <v>1091.4000000000001</v>
      </c>
    </row>
    <row r="291" spans="1:10" s="4" customFormat="1" ht="23.1" customHeight="1" x14ac:dyDescent="0.25">
      <c r="A291" s="67" t="s">
        <v>399</v>
      </c>
      <c r="B291" s="56"/>
      <c r="C291" s="103" t="s">
        <v>40</v>
      </c>
      <c r="D291" s="162">
        <v>30834.65</v>
      </c>
      <c r="E291" s="160">
        <v>8426.9</v>
      </c>
      <c r="F291" s="40">
        <v>4059.45</v>
      </c>
      <c r="G291" s="40"/>
      <c r="H291" s="40"/>
      <c r="I291" s="40"/>
      <c r="J291" s="106">
        <f t="shared" si="21"/>
        <v>43321</v>
      </c>
    </row>
    <row r="292" spans="1:10" s="4" customFormat="1" ht="23.1" customHeight="1" x14ac:dyDescent="0.25">
      <c r="A292" s="67" t="s">
        <v>400</v>
      </c>
      <c r="B292" s="56"/>
      <c r="C292" s="103" t="s">
        <v>40</v>
      </c>
      <c r="D292" s="162">
        <v>3186</v>
      </c>
      <c r="E292" s="160">
        <v>0</v>
      </c>
      <c r="F292" s="40">
        <v>0</v>
      </c>
      <c r="G292" s="40"/>
      <c r="H292" s="40"/>
      <c r="I292" s="40"/>
      <c r="J292" s="106">
        <f t="shared" si="21"/>
        <v>3186</v>
      </c>
    </row>
    <row r="293" spans="1:10" s="4" customFormat="1" ht="23.1" customHeight="1" x14ac:dyDescent="0.25">
      <c r="A293" s="67" t="s">
        <v>401</v>
      </c>
      <c r="B293" s="56"/>
      <c r="C293" s="103" t="s">
        <v>40</v>
      </c>
      <c r="D293" s="162">
        <v>6506.8600000000006</v>
      </c>
      <c r="E293" s="160">
        <v>0</v>
      </c>
      <c r="F293" s="40">
        <v>0</v>
      </c>
      <c r="G293" s="40"/>
      <c r="H293" s="40"/>
      <c r="I293" s="40"/>
      <c r="J293" s="106">
        <f t="shared" si="21"/>
        <v>6506.8600000000006</v>
      </c>
    </row>
    <row r="294" spans="1:10" s="4" customFormat="1" ht="23.1" customHeight="1" x14ac:dyDescent="0.25">
      <c r="A294" s="67" t="s">
        <v>402</v>
      </c>
      <c r="B294" s="56"/>
      <c r="C294" s="103" t="s">
        <v>40</v>
      </c>
      <c r="D294" s="162">
        <v>19547.760000000002</v>
      </c>
      <c r="E294" s="160">
        <v>0</v>
      </c>
      <c r="F294" s="40">
        <v>0</v>
      </c>
      <c r="G294" s="40"/>
      <c r="H294" s="40"/>
      <c r="I294" s="40"/>
      <c r="J294" s="106">
        <f t="shared" si="21"/>
        <v>19547.760000000002</v>
      </c>
    </row>
    <row r="295" spans="1:10" s="4" customFormat="1" ht="23.1" customHeight="1" x14ac:dyDescent="0.25">
      <c r="A295" s="67" t="s">
        <v>403</v>
      </c>
      <c r="B295" s="56"/>
      <c r="C295" s="103" t="s">
        <v>40</v>
      </c>
      <c r="D295" s="162">
        <v>47414.25</v>
      </c>
      <c r="E295" s="160">
        <v>3305.4</v>
      </c>
      <c r="F295" s="40">
        <v>4544</v>
      </c>
      <c r="G295" s="40"/>
      <c r="H295" s="40"/>
      <c r="I295" s="40"/>
      <c r="J295" s="106">
        <f t="shared" si="21"/>
        <v>55263.65</v>
      </c>
    </row>
    <row r="296" spans="1:10" s="4" customFormat="1" ht="23.1" customHeight="1" x14ac:dyDescent="0.25">
      <c r="A296" s="67" t="s">
        <v>404</v>
      </c>
      <c r="B296" s="56"/>
      <c r="C296" s="103" t="s">
        <v>40</v>
      </c>
      <c r="D296" s="162">
        <v>6469.5000000000009</v>
      </c>
      <c r="E296" s="160">
        <v>0</v>
      </c>
      <c r="F296" s="40">
        <v>0</v>
      </c>
      <c r="G296" s="40"/>
      <c r="H296" s="40"/>
      <c r="I296" s="40"/>
      <c r="J296" s="106">
        <f t="shared" si="21"/>
        <v>6469.5000000000009</v>
      </c>
    </row>
    <row r="297" spans="1:10" s="4" customFormat="1" ht="23.1" customHeight="1" x14ac:dyDescent="0.25">
      <c r="A297" s="86" t="s">
        <v>405</v>
      </c>
      <c r="B297" s="56"/>
      <c r="C297" s="103" t="s">
        <v>40</v>
      </c>
      <c r="D297" s="162">
        <v>4576.6099999999997</v>
      </c>
      <c r="E297" s="160">
        <v>0</v>
      </c>
      <c r="F297" s="40">
        <v>458.1</v>
      </c>
      <c r="G297" s="40"/>
      <c r="H297" s="40"/>
      <c r="I297" s="40"/>
      <c r="J297" s="106">
        <f t="shared" si="21"/>
        <v>5034.71</v>
      </c>
    </row>
    <row r="298" spans="1:10" s="4" customFormat="1" ht="23.1" customHeight="1" x14ac:dyDescent="0.25">
      <c r="A298" s="86" t="s">
        <v>406</v>
      </c>
      <c r="B298" s="56"/>
      <c r="C298" s="103" t="s">
        <v>40</v>
      </c>
      <c r="D298" s="162">
        <v>581.59999999999991</v>
      </c>
      <c r="E298" s="160">
        <v>0</v>
      </c>
      <c r="F298" s="40">
        <v>0</v>
      </c>
      <c r="G298" s="40"/>
      <c r="H298" s="40"/>
      <c r="I298" s="40"/>
      <c r="J298" s="106">
        <f t="shared" si="21"/>
        <v>581.59999999999991</v>
      </c>
    </row>
    <row r="299" spans="1:10" s="4" customFormat="1" ht="23.1" customHeight="1" x14ac:dyDescent="0.25">
      <c r="A299" s="68" t="s">
        <v>407</v>
      </c>
      <c r="B299" s="56"/>
      <c r="C299" s="103" t="s">
        <v>40</v>
      </c>
      <c r="D299" s="162">
        <v>80153.5</v>
      </c>
      <c r="E299" s="160">
        <v>10551.25</v>
      </c>
      <c r="F299" s="40">
        <v>6946.4</v>
      </c>
      <c r="G299" s="40"/>
      <c r="H299" s="40"/>
      <c r="I299" s="40"/>
      <c r="J299" s="106">
        <f t="shared" si="21"/>
        <v>97651.15</v>
      </c>
    </row>
    <row r="300" spans="1:10" s="4" customFormat="1" ht="23.1" customHeight="1" x14ac:dyDescent="0.25">
      <c r="A300" s="86" t="s">
        <v>408</v>
      </c>
      <c r="B300" s="56"/>
      <c r="C300" s="103" t="s">
        <v>40</v>
      </c>
      <c r="D300" s="162">
        <v>1281.5</v>
      </c>
      <c r="E300" s="160">
        <v>0</v>
      </c>
      <c r="F300" s="40">
        <v>0</v>
      </c>
      <c r="G300" s="40"/>
      <c r="H300" s="40"/>
      <c r="I300" s="40"/>
      <c r="J300" s="106">
        <f t="shared" si="21"/>
        <v>1281.5</v>
      </c>
    </row>
    <row r="301" spans="1:10" s="4" customFormat="1" ht="23.1" customHeight="1" x14ac:dyDescent="0.25">
      <c r="A301" s="86" t="s">
        <v>409</v>
      </c>
      <c r="B301" s="56"/>
      <c r="C301" s="103" t="s">
        <v>40</v>
      </c>
      <c r="D301" s="162">
        <v>3112</v>
      </c>
      <c r="E301" s="160">
        <v>555.73</v>
      </c>
      <c r="F301" s="40">
        <v>150.1</v>
      </c>
      <c r="G301" s="40"/>
      <c r="H301" s="40"/>
      <c r="I301" s="40"/>
      <c r="J301" s="106">
        <f t="shared" si="21"/>
        <v>3817.83</v>
      </c>
    </row>
    <row r="302" spans="1:10" s="4" customFormat="1" ht="23.1" customHeight="1" x14ac:dyDescent="0.25">
      <c r="A302" s="67" t="s">
        <v>410</v>
      </c>
      <c r="B302" s="56"/>
      <c r="C302" s="103" t="s">
        <v>40</v>
      </c>
      <c r="D302" s="162">
        <v>3001.5</v>
      </c>
      <c r="E302" s="160">
        <v>0</v>
      </c>
      <c r="F302" s="40">
        <v>0</v>
      </c>
      <c r="G302" s="40"/>
      <c r="H302" s="40"/>
      <c r="I302" s="40"/>
      <c r="J302" s="106">
        <f t="shared" si="21"/>
        <v>3001.5</v>
      </c>
    </row>
    <row r="303" spans="1:10" s="4" customFormat="1" ht="23.1" customHeight="1" x14ac:dyDescent="0.25">
      <c r="A303" s="67" t="s">
        <v>411</v>
      </c>
      <c r="B303" s="56"/>
      <c r="C303" s="103" t="s">
        <v>40</v>
      </c>
      <c r="D303" s="162">
        <v>2541.4</v>
      </c>
      <c r="E303" s="160">
        <v>0</v>
      </c>
      <c r="F303" s="40">
        <v>0</v>
      </c>
      <c r="G303" s="40"/>
      <c r="H303" s="40"/>
      <c r="I303" s="40"/>
      <c r="J303" s="106">
        <f t="shared" si="21"/>
        <v>2541.4</v>
      </c>
    </row>
    <row r="304" spans="1:10" s="4" customFormat="1" ht="23.1" customHeight="1" x14ac:dyDescent="0.25">
      <c r="A304" s="67" t="s">
        <v>412</v>
      </c>
      <c r="B304" s="56"/>
      <c r="C304" s="103" t="s">
        <v>40</v>
      </c>
      <c r="D304" s="162">
        <v>1083.3</v>
      </c>
      <c r="E304" s="160">
        <v>0</v>
      </c>
      <c r="F304" s="40">
        <v>0</v>
      </c>
      <c r="G304" s="40"/>
      <c r="H304" s="40"/>
      <c r="I304" s="40"/>
      <c r="J304" s="106">
        <f t="shared" si="21"/>
        <v>1083.3</v>
      </c>
    </row>
    <row r="305" spans="1:10" s="4" customFormat="1" ht="23.1" customHeight="1" x14ac:dyDescent="0.25">
      <c r="A305" s="67" t="s">
        <v>413</v>
      </c>
      <c r="B305" s="56"/>
      <c r="C305" s="103" t="s">
        <v>40</v>
      </c>
      <c r="D305" s="162">
        <v>6405.4</v>
      </c>
      <c r="E305" s="160">
        <v>0</v>
      </c>
      <c r="F305" s="40">
        <v>0</v>
      </c>
      <c r="G305" s="40"/>
      <c r="H305" s="40"/>
      <c r="I305" s="40"/>
      <c r="J305" s="106">
        <f t="shared" si="21"/>
        <v>6405.4</v>
      </c>
    </row>
    <row r="306" spans="1:10" s="4" customFormat="1" ht="23.1" customHeight="1" thickBot="1" x14ac:dyDescent="0.3">
      <c r="A306" s="195" t="s">
        <v>414</v>
      </c>
      <c r="B306" s="196"/>
      <c r="C306" s="197" t="s">
        <v>40</v>
      </c>
      <c r="D306" s="176">
        <v>42.3</v>
      </c>
      <c r="E306" s="198">
        <v>0</v>
      </c>
      <c r="F306" s="199">
        <v>0</v>
      </c>
      <c r="G306" s="199"/>
      <c r="H306" s="199"/>
      <c r="I306" s="199"/>
      <c r="J306" s="178">
        <f t="shared" si="21"/>
        <v>42.3</v>
      </c>
    </row>
    <row r="307" spans="1:10" s="4" customFormat="1" ht="23.1" customHeight="1" x14ac:dyDescent="0.25">
      <c r="A307" s="200" t="s">
        <v>415</v>
      </c>
      <c r="B307" s="201"/>
      <c r="C307" s="202" t="s">
        <v>40</v>
      </c>
      <c r="D307" s="186">
        <v>922.55</v>
      </c>
      <c r="E307" s="203">
        <v>0</v>
      </c>
      <c r="F307" s="204">
        <v>0</v>
      </c>
      <c r="G307" s="204"/>
      <c r="H307" s="204"/>
      <c r="I307" s="204"/>
      <c r="J307" s="184">
        <f t="shared" ref="J307:J337" si="22">SUM(D307:I307)</f>
        <v>922.55</v>
      </c>
    </row>
    <row r="308" spans="1:10" s="4" customFormat="1" ht="23.1" customHeight="1" x14ac:dyDescent="0.25">
      <c r="A308" s="86" t="s">
        <v>416</v>
      </c>
      <c r="B308" s="56"/>
      <c r="C308" s="103" t="s">
        <v>40</v>
      </c>
      <c r="D308" s="162">
        <v>217.8</v>
      </c>
      <c r="E308" s="160">
        <v>0</v>
      </c>
      <c r="F308" s="40">
        <v>0</v>
      </c>
      <c r="G308" s="40"/>
      <c r="H308" s="40"/>
      <c r="I308" s="40"/>
      <c r="J308" s="106">
        <f t="shared" si="22"/>
        <v>217.8</v>
      </c>
    </row>
    <row r="309" spans="1:10" s="4" customFormat="1" ht="23.1" customHeight="1" x14ac:dyDescent="0.25">
      <c r="A309" s="86" t="s">
        <v>417</v>
      </c>
      <c r="B309" s="56"/>
      <c r="C309" s="103" t="s">
        <v>40</v>
      </c>
      <c r="D309" s="162">
        <v>515.41999999999996</v>
      </c>
      <c r="E309" s="160">
        <v>0</v>
      </c>
      <c r="F309" s="40">
        <v>0</v>
      </c>
      <c r="G309" s="40"/>
      <c r="H309" s="40"/>
      <c r="I309" s="40"/>
      <c r="J309" s="106">
        <f t="shared" si="22"/>
        <v>515.41999999999996</v>
      </c>
    </row>
    <row r="310" spans="1:10" s="4" customFormat="1" ht="23.1" customHeight="1" x14ac:dyDescent="0.25">
      <c r="A310" s="67" t="s">
        <v>418</v>
      </c>
      <c r="B310" s="56"/>
      <c r="C310" s="103" t="s">
        <v>40</v>
      </c>
      <c r="D310" s="162">
        <v>7352.4</v>
      </c>
      <c r="E310" s="160">
        <v>0</v>
      </c>
      <c r="F310" s="40">
        <v>0</v>
      </c>
      <c r="G310" s="40"/>
      <c r="H310" s="40"/>
      <c r="I310" s="40"/>
      <c r="J310" s="106">
        <f t="shared" si="22"/>
        <v>7352.4</v>
      </c>
    </row>
    <row r="311" spans="1:10" s="4" customFormat="1" ht="23.1" customHeight="1" x14ac:dyDescent="0.25">
      <c r="A311" s="86" t="s">
        <v>419</v>
      </c>
      <c r="B311" s="56"/>
      <c r="C311" s="103" t="s">
        <v>40</v>
      </c>
      <c r="D311" s="162">
        <v>2033.7</v>
      </c>
      <c r="E311" s="160">
        <v>0</v>
      </c>
      <c r="F311" s="40">
        <v>0</v>
      </c>
      <c r="G311" s="40"/>
      <c r="H311" s="40"/>
      <c r="I311" s="40"/>
      <c r="J311" s="106">
        <f t="shared" si="22"/>
        <v>2033.7</v>
      </c>
    </row>
    <row r="312" spans="1:10" s="4" customFormat="1" ht="23.1" customHeight="1" x14ac:dyDescent="0.25">
      <c r="A312" s="67" t="s">
        <v>420</v>
      </c>
      <c r="B312" s="56"/>
      <c r="C312" s="103" t="s">
        <v>40</v>
      </c>
      <c r="D312" s="162">
        <v>193</v>
      </c>
      <c r="E312" s="160">
        <v>0</v>
      </c>
      <c r="F312" s="40">
        <v>0</v>
      </c>
      <c r="G312" s="40"/>
      <c r="H312" s="40"/>
      <c r="I312" s="40"/>
      <c r="J312" s="106">
        <f t="shared" si="22"/>
        <v>193</v>
      </c>
    </row>
    <row r="313" spans="1:10" s="4" customFormat="1" ht="23.1" customHeight="1" x14ac:dyDescent="0.25">
      <c r="A313" s="67" t="s">
        <v>421</v>
      </c>
      <c r="B313" s="56"/>
      <c r="C313" s="103" t="s">
        <v>40</v>
      </c>
      <c r="D313" s="162">
        <v>2999.8</v>
      </c>
      <c r="E313" s="160">
        <v>0</v>
      </c>
      <c r="F313" s="40">
        <v>0</v>
      </c>
      <c r="G313" s="40"/>
      <c r="H313" s="40"/>
      <c r="I313" s="40"/>
      <c r="J313" s="106">
        <f t="shared" si="22"/>
        <v>2999.8</v>
      </c>
    </row>
    <row r="314" spans="1:10" s="4" customFormat="1" ht="23.1" customHeight="1" x14ac:dyDescent="0.25">
      <c r="A314" s="67" t="s">
        <v>422</v>
      </c>
      <c r="B314" s="56"/>
      <c r="C314" s="103" t="s">
        <v>40</v>
      </c>
      <c r="D314" s="162">
        <v>6314.2</v>
      </c>
      <c r="E314" s="160">
        <v>0</v>
      </c>
      <c r="F314" s="40">
        <v>0</v>
      </c>
      <c r="G314" s="40"/>
      <c r="H314" s="40"/>
      <c r="I314" s="40"/>
      <c r="J314" s="106">
        <f t="shared" si="22"/>
        <v>6314.2</v>
      </c>
    </row>
    <row r="315" spans="1:10" s="4" customFormat="1" ht="23.1" customHeight="1" x14ac:dyDescent="0.25">
      <c r="A315" s="86" t="s">
        <v>423</v>
      </c>
      <c r="B315" s="56"/>
      <c r="C315" s="103" t="s">
        <v>40</v>
      </c>
      <c r="D315" s="162">
        <v>14124.85</v>
      </c>
      <c r="E315" s="160">
        <v>0</v>
      </c>
      <c r="F315" s="40">
        <v>0</v>
      </c>
      <c r="G315" s="40"/>
      <c r="H315" s="40"/>
      <c r="I315" s="40"/>
      <c r="J315" s="106">
        <f t="shared" si="22"/>
        <v>14124.85</v>
      </c>
    </row>
    <row r="316" spans="1:10" s="4" customFormat="1" ht="23.1" customHeight="1" x14ac:dyDescent="0.25">
      <c r="A316" s="67" t="s">
        <v>424</v>
      </c>
      <c r="B316" s="56"/>
      <c r="C316" s="103" t="s">
        <v>40</v>
      </c>
      <c r="D316" s="162">
        <v>3250.75</v>
      </c>
      <c r="E316" s="160">
        <v>703</v>
      </c>
      <c r="F316" s="40">
        <v>0</v>
      </c>
      <c r="G316" s="40"/>
      <c r="H316" s="40"/>
      <c r="I316" s="40"/>
      <c r="J316" s="106">
        <f t="shared" si="22"/>
        <v>3953.75</v>
      </c>
    </row>
    <row r="317" spans="1:10" s="4" customFormat="1" ht="23.1" customHeight="1" x14ac:dyDescent="0.25">
      <c r="A317" s="67" t="s">
        <v>425</v>
      </c>
      <c r="B317" s="56"/>
      <c r="C317" s="103" t="s">
        <v>40</v>
      </c>
      <c r="D317" s="162">
        <v>12.7</v>
      </c>
      <c r="E317" s="160">
        <v>0</v>
      </c>
      <c r="F317" s="40">
        <v>0</v>
      </c>
      <c r="G317" s="40"/>
      <c r="H317" s="40"/>
      <c r="I317" s="40"/>
      <c r="J317" s="106">
        <f t="shared" si="22"/>
        <v>12.7</v>
      </c>
    </row>
    <row r="318" spans="1:10" s="4" customFormat="1" ht="23.1" customHeight="1" x14ac:dyDescent="0.25">
      <c r="A318" s="67" t="s">
        <v>426</v>
      </c>
      <c r="B318" s="56"/>
      <c r="C318" s="103" t="s">
        <v>40</v>
      </c>
      <c r="D318" s="162">
        <v>64947.87</v>
      </c>
      <c r="E318" s="160">
        <v>89.6</v>
      </c>
      <c r="F318" s="40">
        <v>23.2</v>
      </c>
      <c r="G318" s="40"/>
      <c r="H318" s="40"/>
      <c r="I318" s="40"/>
      <c r="J318" s="106">
        <f t="shared" si="22"/>
        <v>65060.67</v>
      </c>
    </row>
    <row r="319" spans="1:10" s="4" customFormat="1" ht="23.1" customHeight="1" x14ac:dyDescent="0.25">
      <c r="A319" s="67" t="s">
        <v>427</v>
      </c>
      <c r="B319" s="56"/>
      <c r="C319" s="103" t="s">
        <v>40</v>
      </c>
      <c r="D319" s="162">
        <v>123128.81</v>
      </c>
      <c r="E319" s="160">
        <v>23040.390000000003</v>
      </c>
      <c r="F319" s="40">
        <v>22195.15</v>
      </c>
      <c r="G319" s="40"/>
      <c r="H319" s="40"/>
      <c r="I319" s="40"/>
      <c r="J319" s="106">
        <f t="shared" si="22"/>
        <v>168364.35</v>
      </c>
    </row>
    <row r="320" spans="1:10" s="4" customFormat="1" ht="23.1" customHeight="1" x14ac:dyDescent="0.25">
      <c r="A320" s="86" t="s">
        <v>428</v>
      </c>
      <c r="B320" s="56"/>
      <c r="C320" s="103" t="s">
        <v>40</v>
      </c>
      <c r="D320" s="162">
        <v>1696.1</v>
      </c>
      <c r="E320" s="160">
        <v>0</v>
      </c>
      <c r="F320" s="40">
        <v>0</v>
      </c>
      <c r="G320" s="40"/>
      <c r="H320" s="40"/>
      <c r="I320" s="40"/>
      <c r="J320" s="106">
        <f t="shared" si="22"/>
        <v>1696.1</v>
      </c>
    </row>
    <row r="321" spans="1:10" s="4" customFormat="1" ht="23.1" customHeight="1" x14ac:dyDescent="0.25">
      <c r="A321" s="67" t="s">
        <v>429</v>
      </c>
      <c r="B321" s="56"/>
      <c r="C321" s="103" t="s">
        <v>40</v>
      </c>
      <c r="D321" s="162">
        <v>5502.87</v>
      </c>
      <c r="E321" s="160">
        <v>0</v>
      </c>
      <c r="F321" s="62">
        <v>0</v>
      </c>
      <c r="G321" s="62"/>
      <c r="H321" s="62"/>
      <c r="I321" s="62"/>
      <c r="J321" s="106">
        <f t="shared" si="22"/>
        <v>5502.87</v>
      </c>
    </row>
    <row r="322" spans="1:10" s="4" customFormat="1" ht="23.1" customHeight="1" x14ac:dyDescent="0.25">
      <c r="A322" s="67" t="s">
        <v>430</v>
      </c>
      <c r="B322" s="56"/>
      <c r="C322" s="103" t="s">
        <v>40</v>
      </c>
      <c r="D322" s="162">
        <v>2171.1</v>
      </c>
      <c r="E322" s="160">
        <v>676.7</v>
      </c>
      <c r="F322" s="62">
        <v>0</v>
      </c>
      <c r="G322" s="62"/>
      <c r="H322" s="62"/>
      <c r="I322" s="62"/>
      <c r="J322" s="106">
        <f t="shared" si="22"/>
        <v>2847.8</v>
      </c>
    </row>
    <row r="323" spans="1:10" s="4" customFormat="1" ht="23.1" customHeight="1" x14ac:dyDescent="0.25">
      <c r="A323" s="86" t="s">
        <v>431</v>
      </c>
      <c r="B323" s="56"/>
      <c r="C323" s="103" t="s">
        <v>40</v>
      </c>
      <c r="D323" s="162">
        <v>2304.9</v>
      </c>
      <c r="E323" s="160">
        <v>0</v>
      </c>
      <c r="F323" s="62">
        <v>0</v>
      </c>
      <c r="G323" s="62"/>
      <c r="H323" s="62"/>
      <c r="I323" s="62"/>
      <c r="J323" s="106">
        <f t="shared" si="22"/>
        <v>2304.9</v>
      </c>
    </row>
    <row r="324" spans="1:10" s="4" customFormat="1" ht="23.1" customHeight="1" x14ac:dyDescent="0.25">
      <c r="A324" s="86" t="s">
        <v>432</v>
      </c>
      <c r="B324" s="56"/>
      <c r="C324" s="103" t="s">
        <v>40</v>
      </c>
      <c r="D324" s="162">
        <v>183.9</v>
      </c>
      <c r="E324" s="160">
        <v>0</v>
      </c>
      <c r="F324" s="62">
        <v>0</v>
      </c>
      <c r="G324" s="62"/>
      <c r="H324" s="62"/>
      <c r="I324" s="62"/>
      <c r="J324" s="106">
        <f t="shared" si="22"/>
        <v>183.9</v>
      </c>
    </row>
    <row r="325" spans="1:10" s="4" customFormat="1" ht="23.1" customHeight="1" x14ac:dyDescent="0.25">
      <c r="A325" s="146" t="s">
        <v>433</v>
      </c>
      <c r="B325" s="56"/>
      <c r="C325" s="103" t="s">
        <v>40</v>
      </c>
      <c r="D325" s="162">
        <v>370.4</v>
      </c>
      <c r="E325" s="160">
        <v>0</v>
      </c>
      <c r="F325" s="40">
        <v>0</v>
      </c>
      <c r="G325" s="40"/>
      <c r="H325" s="40"/>
      <c r="I325" s="40"/>
      <c r="J325" s="106">
        <f t="shared" si="22"/>
        <v>370.4</v>
      </c>
    </row>
    <row r="326" spans="1:10" s="4" customFormat="1" ht="23.1" customHeight="1" x14ac:dyDescent="0.25">
      <c r="A326" s="67" t="s">
        <v>434</v>
      </c>
      <c r="B326" s="56"/>
      <c r="C326" s="103" t="s">
        <v>40</v>
      </c>
      <c r="D326" s="162">
        <v>62.6</v>
      </c>
      <c r="E326" s="160">
        <v>707.6</v>
      </c>
      <c r="F326" s="40">
        <v>0</v>
      </c>
      <c r="G326" s="40"/>
      <c r="H326" s="40"/>
      <c r="I326" s="40"/>
      <c r="J326" s="106">
        <f t="shared" si="22"/>
        <v>770.2</v>
      </c>
    </row>
    <row r="327" spans="1:10" s="4" customFormat="1" ht="23.1" customHeight="1" x14ac:dyDescent="0.25">
      <c r="A327" s="86" t="s">
        <v>435</v>
      </c>
      <c r="B327" s="56"/>
      <c r="C327" s="103" t="s">
        <v>40</v>
      </c>
      <c r="D327" s="162">
        <v>38.6</v>
      </c>
      <c r="E327" s="160">
        <v>1265.5999999999999</v>
      </c>
      <c r="F327" s="40">
        <v>0</v>
      </c>
      <c r="G327" s="40"/>
      <c r="H327" s="40"/>
      <c r="I327" s="40"/>
      <c r="J327" s="106">
        <f t="shared" si="22"/>
        <v>1304.1999999999998</v>
      </c>
    </row>
    <row r="328" spans="1:10" s="4" customFormat="1" ht="23.1" customHeight="1" x14ac:dyDescent="0.25">
      <c r="A328" s="67" t="s">
        <v>436</v>
      </c>
      <c r="B328" s="56"/>
      <c r="C328" s="103" t="s">
        <v>40</v>
      </c>
      <c r="D328" s="162">
        <v>33691.019999999997</v>
      </c>
      <c r="E328" s="160">
        <v>5801.3</v>
      </c>
      <c r="F328" s="40">
        <v>0</v>
      </c>
      <c r="G328" s="40"/>
      <c r="H328" s="40"/>
      <c r="I328" s="40"/>
      <c r="J328" s="106">
        <f t="shared" si="22"/>
        <v>39492.32</v>
      </c>
    </row>
    <row r="329" spans="1:10" s="4" customFormat="1" ht="23.1" customHeight="1" x14ac:dyDescent="0.25">
      <c r="A329" s="86" t="s">
        <v>437</v>
      </c>
      <c r="B329" s="56"/>
      <c r="C329" s="103" t="s">
        <v>40</v>
      </c>
      <c r="D329" s="162">
        <v>6530.7</v>
      </c>
      <c r="E329" s="160">
        <v>822.5</v>
      </c>
      <c r="F329" s="40">
        <v>745.8</v>
      </c>
      <c r="G329" s="40"/>
      <c r="H329" s="40"/>
      <c r="I329" s="40"/>
      <c r="J329" s="106">
        <f t="shared" si="22"/>
        <v>8099</v>
      </c>
    </row>
    <row r="330" spans="1:10" s="4" customFormat="1" ht="23.1" customHeight="1" x14ac:dyDescent="0.25">
      <c r="A330" s="67" t="s">
        <v>438</v>
      </c>
      <c r="B330" s="56"/>
      <c r="C330" s="103" t="s">
        <v>40</v>
      </c>
      <c r="D330" s="162">
        <v>94645.77</v>
      </c>
      <c r="E330" s="160">
        <v>6369.7</v>
      </c>
      <c r="F330" s="40">
        <v>3823.6</v>
      </c>
      <c r="G330" s="40"/>
      <c r="H330" s="40"/>
      <c r="I330" s="40"/>
      <c r="J330" s="106">
        <f t="shared" si="22"/>
        <v>104839.07</v>
      </c>
    </row>
    <row r="331" spans="1:10" s="4" customFormat="1" ht="23.1" customHeight="1" x14ac:dyDescent="0.25">
      <c r="A331" s="67" t="s">
        <v>439</v>
      </c>
      <c r="B331" s="56"/>
      <c r="C331" s="103" t="s">
        <v>40</v>
      </c>
      <c r="D331" s="162">
        <v>3410.7999999999997</v>
      </c>
      <c r="E331" s="160">
        <v>0</v>
      </c>
      <c r="F331" s="62">
        <v>0</v>
      </c>
      <c r="G331" s="62"/>
      <c r="H331" s="62"/>
      <c r="I331" s="62"/>
      <c r="J331" s="106">
        <f t="shared" si="22"/>
        <v>3410.7999999999997</v>
      </c>
    </row>
    <row r="332" spans="1:10" s="4" customFormat="1" ht="23.1" customHeight="1" x14ac:dyDescent="0.25">
      <c r="A332" s="67" t="s">
        <v>440</v>
      </c>
      <c r="B332" s="56"/>
      <c r="C332" s="103" t="s">
        <v>40</v>
      </c>
      <c r="D332" s="162">
        <v>2551.9500000000003</v>
      </c>
      <c r="E332" s="160">
        <v>475.60000000000008</v>
      </c>
      <c r="F332" s="40">
        <v>1717.7</v>
      </c>
      <c r="G332" s="40"/>
      <c r="H332" s="40"/>
      <c r="I332" s="40"/>
      <c r="J332" s="106">
        <f t="shared" si="22"/>
        <v>4745.25</v>
      </c>
    </row>
    <row r="333" spans="1:10" s="4" customFormat="1" ht="23.1" customHeight="1" x14ac:dyDescent="0.25">
      <c r="A333" s="67" t="s">
        <v>441</v>
      </c>
      <c r="B333" s="56"/>
      <c r="C333" s="103" t="s">
        <v>40</v>
      </c>
      <c r="D333" s="162">
        <v>8141.2800000000007</v>
      </c>
      <c r="E333" s="160">
        <v>363.3</v>
      </c>
      <c r="F333" s="40">
        <v>194</v>
      </c>
      <c r="G333" s="40"/>
      <c r="H333" s="40"/>
      <c r="I333" s="40"/>
      <c r="J333" s="106">
        <f t="shared" si="22"/>
        <v>8698.58</v>
      </c>
    </row>
    <row r="334" spans="1:10" s="4" customFormat="1" ht="23.1" customHeight="1" x14ac:dyDescent="0.25">
      <c r="A334" s="67" t="s">
        <v>442</v>
      </c>
      <c r="B334" s="56"/>
      <c r="C334" s="103" t="s">
        <v>40</v>
      </c>
      <c r="D334" s="162">
        <v>88</v>
      </c>
      <c r="E334" s="160">
        <v>0</v>
      </c>
      <c r="F334" s="40">
        <v>0</v>
      </c>
      <c r="G334" s="40"/>
      <c r="H334" s="40"/>
      <c r="I334" s="40"/>
      <c r="J334" s="106">
        <f t="shared" si="22"/>
        <v>88</v>
      </c>
    </row>
    <row r="335" spans="1:10" s="4" customFormat="1" ht="23.1" customHeight="1" x14ac:dyDescent="0.25">
      <c r="A335" s="67" t="s">
        <v>443</v>
      </c>
      <c r="B335" s="56"/>
      <c r="C335" s="103" t="s">
        <v>40</v>
      </c>
      <c r="D335" s="162">
        <v>1150.1999999999998</v>
      </c>
      <c r="E335" s="160">
        <v>0</v>
      </c>
      <c r="F335" s="40">
        <v>0</v>
      </c>
      <c r="G335" s="40"/>
      <c r="H335" s="40"/>
      <c r="I335" s="40"/>
      <c r="J335" s="106">
        <f t="shared" si="22"/>
        <v>1150.1999999999998</v>
      </c>
    </row>
    <row r="336" spans="1:10" s="4" customFormat="1" ht="22.5" customHeight="1" x14ac:dyDescent="0.25">
      <c r="A336" s="86" t="s">
        <v>444</v>
      </c>
      <c r="B336" s="56"/>
      <c r="C336" s="103" t="s">
        <v>40</v>
      </c>
      <c r="D336" s="162">
        <v>5998.1</v>
      </c>
      <c r="E336" s="160">
        <v>0</v>
      </c>
      <c r="F336" s="40">
        <v>0</v>
      </c>
      <c r="G336" s="40"/>
      <c r="H336" s="40"/>
      <c r="I336" s="40"/>
      <c r="J336" s="106">
        <f t="shared" si="22"/>
        <v>5998.1</v>
      </c>
    </row>
    <row r="337" spans="1:10" s="4" customFormat="1" ht="22.5" customHeight="1" x14ac:dyDescent="0.25">
      <c r="A337" s="67" t="s">
        <v>445</v>
      </c>
      <c r="B337" s="56"/>
      <c r="C337" s="103" t="s">
        <v>40</v>
      </c>
      <c r="D337" s="162">
        <v>6844.6799999999985</v>
      </c>
      <c r="E337" s="160">
        <v>265.39999999999998</v>
      </c>
      <c r="F337" s="40">
        <v>1583.4</v>
      </c>
      <c r="G337" s="40"/>
      <c r="H337" s="40"/>
      <c r="I337" s="40"/>
      <c r="J337" s="106">
        <f t="shared" si="22"/>
        <v>8693.4799999999977</v>
      </c>
    </row>
    <row r="338" spans="1:10" ht="21.75" customHeight="1" x14ac:dyDescent="0.2">
      <c r="A338" s="72" t="s">
        <v>446</v>
      </c>
      <c r="B338" s="56"/>
      <c r="C338" s="103" t="s">
        <v>40</v>
      </c>
      <c r="D338" s="162">
        <v>0</v>
      </c>
      <c r="E338" s="160">
        <v>120</v>
      </c>
      <c r="F338" s="40">
        <v>0</v>
      </c>
      <c r="G338" s="40"/>
      <c r="H338" s="40"/>
      <c r="I338" s="40"/>
      <c r="J338" s="106">
        <f t="shared" ref="J338:J366" si="23">SUM(D338:I338)</f>
        <v>120</v>
      </c>
    </row>
    <row r="339" spans="1:10" ht="22.5" customHeight="1" x14ac:dyDescent="0.2">
      <c r="A339" s="67" t="s">
        <v>447</v>
      </c>
      <c r="B339" s="56"/>
      <c r="C339" s="103" t="s">
        <v>40</v>
      </c>
      <c r="D339" s="162">
        <v>51334.680000000008</v>
      </c>
      <c r="E339" s="160">
        <v>9447.2999999999993</v>
      </c>
      <c r="F339" s="40">
        <v>15223</v>
      </c>
      <c r="G339" s="40"/>
      <c r="H339" s="40"/>
      <c r="I339" s="40"/>
      <c r="J339" s="106">
        <f t="shared" si="23"/>
        <v>76004.98000000001</v>
      </c>
    </row>
    <row r="340" spans="1:10" s="4" customFormat="1" ht="22.5" customHeight="1" x14ac:dyDescent="0.25">
      <c r="A340" s="67" t="s">
        <v>448</v>
      </c>
      <c r="B340" s="56"/>
      <c r="C340" s="103" t="s">
        <v>40</v>
      </c>
      <c r="D340" s="162">
        <v>35.1</v>
      </c>
      <c r="E340" s="160">
        <v>0</v>
      </c>
      <c r="F340" s="40">
        <v>0</v>
      </c>
      <c r="G340" s="40"/>
      <c r="H340" s="40"/>
      <c r="I340" s="40"/>
      <c r="J340" s="106">
        <f t="shared" si="23"/>
        <v>35.1</v>
      </c>
    </row>
    <row r="341" spans="1:10" s="4" customFormat="1" ht="22.5" customHeight="1" x14ac:dyDescent="0.25">
      <c r="A341" s="67" t="s">
        <v>449</v>
      </c>
      <c r="B341" s="56"/>
      <c r="C341" s="103" t="s">
        <v>40</v>
      </c>
      <c r="D341" s="162">
        <v>50677.82</v>
      </c>
      <c r="E341" s="160">
        <v>0</v>
      </c>
      <c r="F341" s="40">
        <v>0</v>
      </c>
      <c r="G341" s="40"/>
      <c r="H341" s="40"/>
      <c r="I341" s="40"/>
      <c r="J341" s="106">
        <f t="shared" si="23"/>
        <v>50677.82</v>
      </c>
    </row>
    <row r="342" spans="1:10" s="4" customFormat="1" ht="22.5" customHeight="1" x14ac:dyDescent="0.25">
      <c r="A342" s="67" t="s">
        <v>450</v>
      </c>
      <c r="B342" s="56"/>
      <c r="C342" s="103" t="s">
        <v>40</v>
      </c>
      <c r="D342" s="162">
        <v>13034.42</v>
      </c>
      <c r="E342" s="160">
        <v>1660.1999999999998</v>
      </c>
      <c r="F342" s="40">
        <v>1572.1</v>
      </c>
      <c r="G342" s="40"/>
      <c r="H342" s="40"/>
      <c r="I342" s="40"/>
      <c r="J342" s="106">
        <f t="shared" si="23"/>
        <v>16266.72</v>
      </c>
    </row>
    <row r="343" spans="1:10" s="4" customFormat="1" ht="22.5" customHeight="1" x14ac:dyDescent="0.25">
      <c r="A343" s="86" t="s">
        <v>667</v>
      </c>
      <c r="B343" s="56"/>
      <c r="C343" s="103" t="s">
        <v>40</v>
      </c>
      <c r="D343" s="162">
        <v>0</v>
      </c>
      <c r="E343" s="160">
        <v>0</v>
      </c>
      <c r="F343" s="40">
        <v>6424</v>
      </c>
      <c r="G343" s="40"/>
      <c r="H343" s="40"/>
      <c r="I343" s="40"/>
      <c r="J343" s="106">
        <f t="shared" si="23"/>
        <v>6424</v>
      </c>
    </row>
    <row r="344" spans="1:10" s="4" customFormat="1" ht="23.1" customHeight="1" x14ac:dyDescent="0.25">
      <c r="A344" s="67" t="s">
        <v>451</v>
      </c>
      <c r="B344" s="56"/>
      <c r="C344" s="103" t="s">
        <v>40</v>
      </c>
      <c r="D344" s="162">
        <v>536.20000000000005</v>
      </c>
      <c r="E344" s="160">
        <v>66.400000000000006</v>
      </c>
      <c r="F344" s="40">
        <v>381.3</v>
      </c>
      <c r="G344" s="40"/>
      <c r="H344" s="40"/>
      <c r="I344" s="40"/>
      <c r="J344" s="106">
        <f t="shared" si="23"/>
        <v>983.90000000000009</v>
      </c>
    </row>
    <row r="345" spans="1:10" s="4" customFormat="1" ht="23.1" customHeight="1" x14ac:dyDescent="0.25">
      <c r="A345" s="67" t="s">
        <v>452</v>
      </c>
      <c r="B345" s="56"/>
      <c r="C345" s="103" t="s">
        <v>40</v>
      </c>
      <c r="D345" s="162">
        <v>16666.13</v>
      </c>
      <c r="E345" s="160">
        <v>282.7</v>
      </c>
      <c r="F345" s="40">
        <v>1832.8</v>
      </c>
      <c r="G345" s="40"/>
      <c r="H345" s="40"/>
      <c r="I345" s="40"/>
      <c r="J345" s="106">
        <f t="shared" si="23"/>
        <v>18781.63</v>
      </c>
    </row>
    <row r="346" spans="1:10" s="4" customFormat="1" ht="23.1" customHeight="1" x14ac:dyDescent="0.25">
      <c r="A346" s="67" t="s">
        <v>453</v>
      </c>
      <c r="B346" s="56"/>
      <c r="C346" s="103" t="s">
        <v>40</v>
      </c>
      <c r="D346" s="162">
        <v>12887.300000000003</v>
      </c>
      <c r="E346" s="160">
        <v>554.15</v>
      </c>
      <c r="F346" s="40">
        <v>844.15</v>
      </c>
      <c r="G346" s="40"/>
      <c r="H346" s="40"/>
      <c r="I346" s="40"/>
      <c r="J346" s="106">
        <f t="shared" si="23"/>
        <v>14285.600000000002</v>
      </c>
    </row>
    <row r="347" spans="1:10" s="4" customFormat="1" ht="23.1" customHeight="1" x14ac:dyDescent="0.25">
      <c r="A347" s="67" t="s">
        <v>454</v>
      </c>
      <c r="B347" s="56"/>
      <c r="C347" s="103" t="s">
        <v>40</v>
      </c>
      <c r="D347" s="162">
        <v>17860.7</v>
      </c>
      <c r="E347" s="160">
        <v>500</v>
      </c>
      <c r="F347" s="40">
        <v>429</v>
      </c>
      <c r="G347" s="40"/>
      <c r="H347" s="40"/>
      <c r="I347" s="40"/>
      <c r="J347" s="106">
        <f t="shared" si="23"/>
        <v>18789.7</v>
      </c>
    </row>
    <row r="348" spans="1:10" s="4" customFormat="1" ht="23.1" customHeight="1" x14ac:dyDescent="0.25">
      <c r="A348" s="67" t="s">
        <v>455</v>
      </c>
      <c r="B348" s="56"/>
      <c r="C348" s="103" t="s">
        <v>40</v>
      </c>
      <c r="D348" s="162">
        <v>4954.2199999999993</v>
      </c>
      <c r="E348" s="160">
        <v>0</v>
      </c>
      <c r="F348" s="40">
        <v>0</v>
      </c>
      <c r="G348" s="40"/>
      <c r="H348" s="40"/>
      <c r="I348" s="40"/>
      <c r="J348" s="106">
        <f t="shared" si="23"/>
        <v>4954.2199999999993</v>
      </c>
    </row>
    <row r="349" spans="1:10" s="4" customFormat="1" ht="23.1" customHeight="1" x14ac:dyDescent="0.25">
      <c r="A349" s="67" t="s">
        <v>456</v>
      </c>
      <c r="B349" s="56"/>
      <c r="C349" s="103" t="s">
        <v>40</v>
      </c>
      <c r="D349" s="162">
        <v>1874.6</v>
      </c>
      <c r="E349" s="160">
        <v>916.5</v>
      </c>
      <c r="F349" s="40">
        <v>1526.5</v>
      </c>
      <c r="G349" s="40"/>
      <c r="H349" s="40"/>
      <c r="I349" s="40"/>
      <c r="J349" s="106">
        <f t="shared" si="23"/>
        <v>4317.6000000000004</v>
      </c>
    </row>
    <row r="350" spans="1:10" s="4" customFormat="1" ht="23.1" customHeight="1" x14ac:dyDescent="0.25">
      <c r="A350" s="67" t="s">
        <v>457</v>
      </c>
      <c r="B350" s="56"/>
      <c r="C350" s="103" t="s">
        <v>40</v>
      </c>
      <c r="D350" s="162">
        <v>9636.6</v>
      </c>
      <c r="E350" s="160">
        <v>45.8</v>
      </c>
      <c r="F350" s="40">
        <v>15.8</v>
      </c>
      <c r="G350" s="40"/>
      <c r="H350" s="40"/>
      <c r="I350" s="40"/>
      <c r="J350" s="106">
        <f t="shared" si="23"/>
        <v>9698.1999999999989</v>
      </c>
    </row>
    <row r="351" spans="1:10" s="4" customFormat="1" ht="23.1" customHeight="1" x14ac:dyDescent="0.25">
      <c r="A351" s="67" t="s">
        <v>458</v>
      </c>
      <c r="B351" s="56"/>
      <c r="C351" s="103" t="s">
        <v>40</v>
      </c>
      <c r="D351" s="162">
        <v>1615</v>
      </c>
      <c r="E351" s="160">
        <v>0</v>
      </c>
      <c r="F351" s="40">
        <v>0</v>
      </c>
      <c r="G351" s="40"/>
      <c r="H351" s="40"/>
      <c r="I351" s="40"/>
      <c r="J351" s="106">
        <f t="shared" si="23"/>
        <v>1615</v>
      </c>
    </row>
    <row r="352" spans="1:10" s="4" customFormat="1" ht="23.1" customHeight="1" x14ac:dyDescent="0.25">
      <c r="A352" s="67" t="s">
        <v>459</v>
      </c>
      <c r="B352" s="56"/>
      <c r="C352" s="103" t="s">
        <v>40</v>
      </c>
      <c r="D352" s="162">
        <v>28460.57</v>
      </c>
      <c r="E352" s="160">
        <v>1934.7</v>
      </c>
      <c r="F352" s="40">
        <v>1069.0999999999999</v>
      </c>
      <c r="G352" s="40"/>
      <c r="H352" s="40"/>
      <c r="I352" s="40"/>
      <c r="J352" s="106">
        <f t="shared" si="23"/>
        <v>31464.37</v>
      </c>
    </row>
    <row r="353" spans="1:10" s="4" customFormat="1" ht="23.1" customHeight="1" x14ac:dyDescent="0.25">
      <c r="A353" s="67" t="s">
        <v>460</v>
      </c>
      <c r="B353" s="56"/>
      <c r="C353" s="103" t="s">
        <v>40</v>
      </c>
      <c r="D353" s="162">
        <v>10612.79</v>
      </c>
      <c r="E353" s="160">
        <v>64.3</v>
      </c>
      <c r="F353" s="40">
        <v>157.30000000000001</v>
      </c>
      <c r="G353" s="40"/>
      <c r="H353" s="40"/>
      <c r="I353" s="40"/>
      <c r="J353" s="106">
        <f t="shared" si="23"/>
        <v>10834.39</v>
      </c>
    </row>
    <row r="354" spans="1:10" s="4" customFormat="1" ht="23.1" customHeight="1" x14ac:dyDescent="0.25">
      <c r="A354" s="67" t="s">
        <v>461</v>
      </c>
      <c r="B354" s="56"/>
      <c r="C354" s="103" t="s">
        <v>40</v>
      </c>
      <c r="D354" s="162">
        <v>1444.5</v>
      </c>
      <c r="E354" s="160">
        <v>0</v>
      </c>
      <c r="F354" s="40">
        <v>0</v>
      </c>
      <c r="G354" s="40"/>
      <c r="H354" s="40"/>
      <c r="I354" s="40"/>
      <c r="J354" s="106">
        <f t="shared" si="23"/>
        <v>1444.5</v>
      </c>
    </row>
    <row r="355" spans="1:10" s="4" customFormat="1" ht="23.1" customHeight="1" x14ac:dyDescent="0.25">
      <c r="A355" s="67" t="s">
        <v>462</v>
      </c>
      <c r="B355" s="56"/>
      <c r="C355" s="103" t="s">
        <v>40</v>
      </c>
      <c r="D355" s="162">
        <v>3092.2</v>
      </c>
      <c r="E355" s="160">
        <v>0</v>
      </c>
      <c r="F355" s="40">
        <v>0</v>
      </c>
      <c r="G355" s="40"/>
      <c r="H355" s="40"/>
      <c r="I355" s="40"/>
      <c r="J355" s="106">
        <f t="shared" si="23"/>
        <v>3092.2</v>
      </c>
    </row>
    <row r="356" spans="1:10" s="4" customFormat="1" ht="23.1" customHeight="1" x14ac:dyDescent="0.25">
      <c r="A356" s="67" t="s">
        <v>463</v>
      </c>
      <c r="B356" s="56"/>
      <c r="C356" s="103" t="s">
        <v>40</v>
      </c>
      <c r="D356" s="162">
        <v>144.69999999999999</v>
      </c>
      <c r="E356" s="160">
        <v>0</v>
      </c>
      <c r="F356" s="40">
        <v>0</v>
      </c>
      <c r="G356" s="40"/>
      <c r="H356" s="40"/>
      <c r="I356" s="40"/>
      <c r="J356" s="106">
        <f t="shared" si="23"/>
        <v>144.69999999999999</v>
      </c>
    </row>
    <row r="357" spans="1:10" s="4" customFormat="1" ht="23.1" customHeight="1" x14ac:dyDescent="0.25">
      <c r="A357" s="67" t="s">
        <v>464</v>
      </c>
      <c r="B357" s="56"/>
      <c r="C357" s="103" t="s">
        <v>40</v>
      </c>
      <c r="D357" s="162">
        <v>10266.17</v>
      </c>
      <c r="E357" s="160">
        <v>1615.6</v>
      </c>
      <c r="F357" s="40">
        <v>628.1</v>
      </c>
      <c r="G357" s="40"/>
      <c r="H357" s="40"/>
      <c r="I357" s="40"/>
      <c r="J357" s="106">
        <f t="shared" si="23"/>
        <v>12509.87</v>
      </c>
    </row>
    <row r="358" spans="1:10" s="4" customFormat="1" ht="23.1" customHeight="1" x14ac:dyDescent="0.25">
      <c r="A358" s="67" t="s">
        <v>465</v>
      </c>
      <c r="B358" s="56"/>
      <c r="C358" s="103" t="s">
        <v>40</v>
      </c>
      <c r="D358" s="162">
        <v>83.2</v>
      </c>
      <c r="E358" s="160">
        <v>0</v>
      </c>
      <c r="F358" s="40">
        <v>0</v>
      </c>
      <c r="G358" s="40"/>
      <c r="H358" s="40"/>
      <c r="I358" s="40"/>
      <c r="J358" s="106">
        <f t="shared" si="23"/>
        <v>83.2</v>
      </c>
    </row>
    <row r="359" spans="1:10" s="4" customFormat="1" ht="23.1" customHeight="1" x14ac:dyDescent="0.25">
      <c r="A359" s="67" t="s">
        <v>466</v>
      </c>
      <c r="B359" s="56"/>
      <c r="C359" s="103" t="s">
        <v>40</v>
      </c>
      <c r="D359" s="162">
        <v>1193.75</v>
      </c>
      <c r="E359" s="160">
        <v>0</v>
      </c>
      <c r="F359" s="40">
        <v>0</v>
      </c>
      <c r="G359" s="40"/>
      <c r="H359" s="40"/>
      <c r="I359" s="40"/>
      <c r="J359" s="106">
        <f t="shared" si="23"/>
        <v>1193.75</v>
      </c>
    </row>
    <row r="360" spans="1:10" s="4" customFormat="1" ht="23.1" customHeight="1" x14ac:dyDescent="0.25">
      <c r="A360" s="67" t="s">
        <v>467</v>
      </c>
      <c r="B360" s="56"/>
      <c r="C360" s="103" t="s">
        <v>40</v>
      </c>
      <c r="D360" s="162">
        <v>260</v>
      </c>
      <c r="E360" s="160">
        <v>0</v>
      </c>
      <c r="F360" s="40">
        <v>0</v>
      </c>
      <c r="G360" s="40"/>
      <c r="H360" s="40"/>
      <c r="I360" s="40"/>
      <c r="J360" s="106">
        <f t="shared" si="23"/>
        <v>260</v>
      </c>
    </row>
    <row r="361" spans="1:10" s="4" customFormat="1" ht="23.1" customHeight="1" x14ac:dyDescent="0.25">
      <c r="A361" s="67" t="s">
        <v>468</v>
      </c>
      <c r="B361" s="56"/>
      <c r="C361" s="103" t="s">
        <v>40</v>
      </c>
      <c r="D361" s="162">
        <v>24986.53</v>
      </c>
      <c r="E361" s="160">
        <v>641.70000000000005</v>
      </c>
      <c r="F361" s="40">
        <v>3901.5</v>
      </c>
      <c r="G361" s="40"/>
      <c r="H361" s="40"/>
      <c r="I361" s="40"/>
      <c r="J361" s="106">
        <f t="shared" si="23"/>
        <v>29529.73</v>
      </c>
    </row>
    <row r="362" spans="1:10" s="4" customFormat="1" ht="23.1" customHeight="1" x14ac:dyDescent="0.25">
      <c r="A362" s="67" t="s">
        <v>469</v>
      </c>
      <c r="B362" s="56"/>
      <c r="C362" s="103" t="s">
        <v>40</v>
      </c>
      <c r="D362" s="162">
        <v>23419.4</v>
      </c>
      <c r="E362" s="160">
        <v>0</v>
      </c>
      <c r="F362" s="40">
        <v>3640.7</v>
      </c>
      <c r="G362" s="40"/>
      <c r="H362" s="40"/>
      <c r="I362" s="40"/>
      <c r="J362" s="106">
        <f t="shared" si="23"/>
        <v>27060.100000000002</v>
      </c>
    </row>
    <row r="363" spans="1:10" s="4" customFormat="1" ht="23.1" customHeight="1" x14ac:dyDescent="0.25">
      <c r="A363" s="67" t="s">
        <v>470</v>
      </c>
      <c r="B363" s="56"/>
      <c r="C363" s="103" t="s">
        <v>40</v>
      </c>
      <c r="D363" s="162">
        <v>423.1</v>
      </c>
      <c r="E363" s="160">
        <v>0</v>
      </c>
      <c r="F363" s="40">
        <v>0</v>
      </c>
      <c r="G363" s="40"/>
      <c r="H363" s="40"/>
      <c r="I363" s="40"/>
      <c r="J363" s="106">
        <f t="shared" si="23"/>
        <v>423.1</v>
      </c>
    </row>
    <row r="364" spans="1:10" s="4" customFormat="1" ht="23.1" customHeight="1" x14ac:dyDescent="0.25">
      <c r="A364" s="67" t="s">
        <v>471</v>
      </c>
      <c r="B364" s="56"/>
      <c r="C364" s="103" t="s">
        <v>40</v>
      </c>
      <c r="D364" s="162">
        <v>180</v>
      </c>
      <c r="E364" s="160">
        <v>0</v>
      </c>
      <c r="F364" s="40">
        <v>0</v>
      </c>
      <c r="G364" s="40"/>
      <c r="H364" s="40"/>
      <c r="I364" s="40"/>
      <c r="J364" s="106">
        <f t="shared" si="23"/>
        <v>180</v>
      </c>
    </row>
    <row r="365" spans="1:10" s="4" customFormat="1" ht="23.1" customHeight="1" thickBot="1" x14ac:dyDescent="0.3">
      <c r="A365" s="205" t="s">
        <v>472</v>
      </c>
      <c r="B365" s="196"/>
      <c r="C365" s="197" t="s">
        <v>40</v>
      </c>
      <c r="D365" s="176">
        <v>404</v>
      </c>
      <c r="E365" s="198">
        <v>0</v>
      </c>
      <c r="F365" s="199">
        <v>0</v>
      </c>
      <c r="G365" s="199"/>
      <c r="H365" s="199"/>
      <c r="I365" s="199"/>
      <c r="J365" s="178">
        <f t="shared" si="23"/>
        <v>404</v>
      </c>
    </row>
    <row r="366" spans="1:10" s="4" customFormat="1" ht="23.1" customHeight="1" x14ac:dyDescent="0.25">
      <c r="A366" s="206" t="s">
        <v>473</v>
      </c>
      <c r="B366" s="201"/>
      <c r="C366" s="202" t="s">
        <v>40</v>
      </c>
      <c r="D366" s="186">
        <v>8797.5199999999986</v>
      </c>
      <c r="E366" s="203">
        <v>2445</v>
      </c>
      <c r="F366" s="204">
        <v>787</v>
      </c>
      <c r="G366" s="204"/>
      <c r="H366" s="204"/>
      <c r="I366" s="204"/>
      <c r="J366" s="184">
        <f t="shared" si="23"/>
        <v>12029.519999999999</v>
      </c>
    </row>
    <row r="367" spans="1:10" s="4" customFormat="1" ht="23.1" customHeight="1" thickBot="1" x14ac:dyDescent="0.3">
      <c r="A367" s="69" t="s">
        <v>474</v>
      </c>
      <c r="B367" s="61"/>
      <c r="C367" s="103" t="s">
        <v>40</v>
      </c>
      <c r="D367" s="163">
        <v>17203.699999999997</v>
      </c>
      <c r="E367" s="160">
        <v>3191.91</v>
      </c>
      <c r="F367" s="40">
        <v>826.45</v>
      </c>
      <c r="G367" s="40"/>
      <c r="H367" s="40"/>
      <c r="I367" s="40"/>
      <c r="J367" s="106">
        <f>SUM(D367:I367)</f>
        <v>21222.059999999998</v>
      </c>
    </row>
    <row r="368" spans="1:10" s="4" customFormat="1" ht="30" customHeight="1" thickTop="1" thickBot="1" x14ac:dyDescent="0.3">
      <c r="A368" s="349" t="s">
        <v>641</v>
      </c>
      <c r="B368" s="350"/>
      <c r="C368" s="48" t="s">
        <v>40</v>
      </c>
      <c r="D368" s="92">
        <f>SUM(D275:D367)</f>
        <v>1018874.9999999998</v>
      </c>
      <c r="E368" s="92">
        <f>SUM(E275:E367)</f>
        <v>95477.83</v>
      </c>
      <c r="F368" s="92">
        <f>SUM(F275:F367)</f>
        <v>96129.520000000019</v>
      </c>
      <c r="G368" s="92">
        <f t="shared" ref="G368:I368" si="24">SUM(G275:G367)</f>
        <v>0</v>
      </c>
      <c r="H368" s="92">
        <f t="shared" si="24"/>
        <v>0</v>
      </c>
      <c r="I368" s="92">
        <f t="shared" si="24"/>
        <v>0</v>
      </c>
      <c r="J368" s="64">
        <f>SUM(J275:J367)</f>
        <v>1210482.3499999999</v>
      </c>
    </row>
    <row r="369" spans="1:10" s="4" customFormat="1" ht="115.5" customHeight="1" thickTop="1" thickBot="1" x14ac:dyDescent="0.3">
      <c r="A369" s="411" t="s">
        <v>642</v>
      </c>
      <c r="B369" s="412"/>
      <c r="C369" s="412"/>
      <c r="D369" s="412"/>
      <c r="E369" s="412"/>
      <c r="F369" s="412"/>
      <c r="G369" s="412"/>
      <c r="H369" s="412"/>
      <c r="I369" s="412"/>
      <c r="J369" s="413"/>
    </row>
    <row r="370" spans="1:10" s="4" customFormat="1" ht="24.75" customHeight="1" thickTop="1" thickBot="1" x14ac:dyDescent="0.3">
      <c r="A370" s="339" t="s">
        <v>618</v>
      </c>
      <c r="B370" s="340"/>
      <c r="C370" s="340"/>
      <c r="D370" s="340"/>
      <c r="E370" s="340"/>
      <c r="F370" s="340"/>
      <c r="G370" s="340"/>
      <c r="H370" s="340"/>
      <c r="I370" s="340"/>
      <c r="J370" s="341"/>
    </row>
    <row r="371" spans="1:10" s="4" customFormat="1" ht="23.1" customHeight="1" thickTop="1" x14ac:dyDescent="0.25">
      <c r="A371" s="389" t="s">
        <v>382</v>
      </c>
      <c r="B371" s="390"/>
      <c r="C371" s="390"/>
      <c r="D371" s="390"/>
      <c r="E371" s="390"/>
      <c r="F371" s="390"/>
      <c r="G371" s="390"/>
      <c r="H371" s="390"/>
      <c r="I371" s="390"/>
      <c r="J371" s="391"/>
    </row>
    <row r="372" spans="1:10" s="4" customFormat="1" ht="32.25" customHeight="1" thickBot="1" x14ac:dyDescent="0.3">
      <c r="A372" s="379" t="s">
        <v>475</v>
      </c>
      <c r="B372" s="380"/>
      <c r="C372" s="381"/>
      <c r="D372" s="147" t="s">
        <v>612</v>
      </c>
      <c r="E372" s="12" t="s">
        <v>34</v>
      </c>
      <c r="F372" s="12" t="s">
        <v>35</v>
      </c>
      <c r="G372" s="12" t="s">
        <v>36</v>
      </c>
      <c r="H372" s="12" t="s">
        <v>37</v>
      </c>
      <c r="I372" s="42" t="s">
        <v>38</v>
      </c>
      <c r="J372" s="43" t="s">
        <v>41</v>
      </c>
    </row>
    <row r="373" spans="1:10" s="4" customFormat="1" ht="22.5" customHeight="1" thickTop="1" x14ac:dyDescent="0.25">
      <c r="A373" s="66" t="s">
        <v>619</v>
      </c>
      <c r="B373" s="57"/>
      <c r="C373" s="101" t="s">
        <v>40</v>
      </c>
      <c r="D373" s="161">
        <v>1432</v>
      </c>
      <c r="E373" s="160">
        <v>0</v>
      </c>
      <c r="F373" s="40">
        <v>0</v>
      </c>
      <c r="G373" s="40"/>
      <c r="H373" s="40"/>
      <c r="I373" s="40"/>
      <c r="J373" s="106">
        <f>SUM(D373:I373)</f>
        <v>1432</v>
      </c>
    </row>
    <row r="374" spans="1:10" s="4" customFormat="1" ht="22.5" customHeight="1" x14ac:dyDescent="0.25">
      <c r="A374" s="67" t="s">
        <v>476</v>
      </c>
      <c r="B374" s="58"/>
      <c r="C374" s="103" t="s">
        <v>40</v>
      </c>
      <c r="D374" s="162">
        <v>122.9</v>
      </c>
      <c r="E374" s="160">
        <v>0</v>
      </c>
      <c r="F374" s="40">
        <v>0</v>
      </c>
      <c r="G374" s="40"/>
      <c r="H374" s="40"/>
      <c r="I374" s="40"/>
      <c r="J374" s="106">
        <f t="shared" ref="J374:J396" si="25">SUM(D374:I374)</f>
        <v>122.9</v>
      </c>
    </row>
    <row r="375" spans="1:10" s="4" customFormat="1" ht="22.5" customHeight="1" x14ac:dyDescent="0.25">
      <c r="A375" s="67" t="s">
        <v>477</v>
      </c>
      <c r="B375" s="58"/>
      <c r="C375" s="103" t="s">
        <v>40</v>
      </c>
      <c r="D375" s="162">
        <v>168.2</v>
      </c>
      <c r="E375" s="160">
        <v>0</v>
      </c>
      <c r="F375" s="40">
        <v>0</v>
      </c>
      <c r="G375" s="40"/>
      <c r="H375" s="40"/>
      <c r="I375" s="40"/>
      <c r="J375" s="106">
        <f t="shared" si="25"/>
        <v>168.2</v>
      </c>
    </row>
    <row r="376" spans="1:10" s="4" customFormat="1" ht="22.5" customHeight="1" x14ac:dyDescent="0.25">
      <c r="A376" s="67" t="s">
        <v>478</v>
      </c>
      <c r="B376" s="58"/>
      <c r="C376" s="102" t="s">
        <v>40</v>
      </c>
      <c r="D376" s="162">
        <v>1441.8</v>
      </c>
      <c r="E376" s="160">
        <v>775.7</v>
      </c>
      <c r="F376" s="40">
        <v>0</v>
      </c>
      <c r="G376" s="40"/>
      <c r="H376" s="40"/>
      <c r="I376" s="40"/>
      <c r="J376" s="106">
        <f t="shared" si="25"/>
        <v>2217.5</v>
      </c>
    </row>
    <row r="377" spans="1:10" s="4" customFormat="1" ht="22.5" customHeight="1" x14ac:dyDescent="0.25">
      <c r="A377" s="67" t="s">
        <v>479</v>
      </c>
      <c r="B377" s="58"/>
      <c r="C377" s="103" t="s">
        <v>40</v>
      </c>
      <c r="D377" s="162">
        <v>3646.95</v>
      </c>
      <c r="E377" s="160">
        <v>0</v>
      </c>
      <c r="F377" s="40">
        <v>0</v>
      </c>
      <c r="G377" s="40"/>
      <c r="H377" s="40"/>
      <c r="I377" s="40"/>
      <c r="J377" s="106">
        <f t="shared" si="25"/>
        <v>3646.95</v>
      </c>
    </row>
    <row r="378" spans="1:10" s="4" customFormat="1" ht="22.5" customHeight="1" x14ac:dyDescent="0.25">
      <c r="A378" s="67" t="s">
        <v>480</v>
      </c>
      <c r="B378" s="58"/>
      <c r="C378" s="103" t="s">
        <v>40</v>
      </c>
      <c r="D378" s="162">
        <v>198.9</v>
      </c>
      <c r="E378" s="160">
        <v>0</v>
      </c>
      <c r="F378" s="40">
        <v>0</v>
      </c>
      <c r="G378" s="40"/>
      <c r="H378" s="40"/>
      <c r="I378" s="40"/>
      <c r="J378" s="106">
        <f t="shared" si="25"/>
        <v>198.9</v>
      </c>
    </row>
    <row r="379" spans="1:10" s="4" customFormat="1" ht="22.5" customHeight="1" x14ac:dyDescent="0.25">
      <c r="A379" s="67" t="s">
        <v>481</v>
      </c>
      <c r="B379" s="58"/>
      <c r="C379" s="103" t="s">
        <v>40</v>
      </c>
      <c r="D379" s="162">
        <v>1597.6999999999998</v>
      </c>
      <c r="E379" s="160">
        <v>0</v>
      </c>
      <c r="F379" s="40">
        <v>0</v>
      </c>
      <c r="G379" s="40"/>
      <c r="H379" s="40"/>
      <c r="I379" s="40"/>
      <c r="J379" s="106">
        <f t="shared" si="25"/>
        <v>1597.6999999999998</v>
      </c>
    </row>
    <row r="380" spans="1:10" s="4" customFormat="1" ht="22.5" customHeight="1" x14ac:dyDescent="0.25">
      <c r="A380" s="67" t="s">
        <v>482</v>
      </c>
      <c r="B380" s="58"/>
      <c r="C380" s="103" t="s">
        <v>40</v>
      </c>
      <c r="D380" s="162">
        <v>7419.88</v>
      </c>
      <c r="E380" s="160">
        <v>0</v>
      </c>
      <c r="F380" s="40">
        <v>0</v>
      </c>
      <c r="G380" s="40"/>
      <c r="H380" s="40"/>
      <c r="I380" s="40"/>
      <c r="J380" s="106">
        <f t="shared" si="25"/>
        <v>7419.88</v>
      </c>
    </row>
    <row r="381" spans="1:10" s="4" customFormat="1" ht="22.5" customHeight="1" x14ac:dyDescent="0.25">
      <c r="A381" s="67" t="s">
        <v>483</v>
      </c>
      <c r="B381" s="58"/>
      <c r="C381" s="103" t="s">
        <v>40</v>
      </c>
      <c r="D381" s="162">
        <v>5058.5</v>
      </c>
      <c r="E381" s="160">
        <v>0</v>
      </c>
      <c r="F381" s="40">
        <v>0</v>
      </c>
      <c r="G381" s="40"/>
      <c r="H381" s="40"/>
      <c r="I381" s="40"/>
      <c r="J381" s="106">
        <f t="shared" si="25"/>
        <v>5058.5</v>
      </c>
    </row>
    <row r="382" spans="1:10" s="4" customFormat="1" ht="22.5" customHeight="1" x14ac:dyDescent="0.25">
      <c r="A382" s="67" t="s">
        <v>484</v>
      </c>
      <c r="B382" s="58"/>
      <c r="C382" s="103" t="s">
        <v>40</v>
      </c>
      <c r="D382" s="162">
        <v>79.8</v>
      </c>
      <c r="E382" s="160">
        <v>0</v>
      </c>
      <c r="F382" s="40">
        <v>0</v>
      </c>
      <c r="G382" s="40"/>
      <c r="H382" s="40"/>
      <c r="I382" s="40"/>
      <c r="J382" s="106">
        <f t="shared" si="25"/>
        <v>79.8</v>
      </c>
    </row>
    <row r="383" spans="1:10" s="4" customFormat="1" ht="22.5" customHeight="1" x14ac:dyDescent="0.25">
      <c r="A383" s="67" t="s">
        <v>485</v>
      </c>
      <c r="B383" s="58"/>
      <c r="C383" s="103" t="s">
        <v>40</v>
      </c>
      <c r="D383" s="162">
        <v>168</v>
      </c>
      <c r="E383" s="160">
        <v>0</v>
      </c>
      <c r="F383" s="40">
        <v>0</v>
      </c>
      <c r="G383" s="40"/>
      <c r="H383" s="40"/>
      <c r="I383" s="40"/>
      <c r="J383" s="106">
        <f t="shared" si="25"/>
        <v>168</v>
      </c>
    </row>
    <row r="384" spans="1:10" s="4" customFormat="1" ht="22.5" customHeight="1" x14ac:dyDescent="0.25">
      <c r="A384" s="67" t="s">
        <v>486</v>
      </c>
      <c r="B384" s="58"/>
      <c r="C384" s="103" t="s">
        <v>40</v>
      </c>
      <c r="D384" s="162">
        <v>333</v>
      </c>
      <c r="E384" s="160">
        <v>0</v>
      </c>
      <c r="F384" s="40">
        <v>0</v>
      </c>
      <c r="G384" s="40"/>
      <c r="H384" s="40"/>
      <c r="I384" s="40"/>
      <c r="J384" s="106">
        <f t="shared" si="25"/>
        <v>333</v>
      </c>
    </row>
    <row r="385" spans="1:10" s="4" customFormat="1" ht="22.5" customHeight="1" x14ac:dyDescent="0.25">
      <c r="A385" s="67" t="s">
        <v>487</v>
      </c>
      <c r="B385" s="58"/>
      <c r="C385" s="103" t="s">
        <v>40</v>
      </c>
      <c r="D385" s="162">
        <v>2208.8000000000002</v>
      </c>
      <c r="E385" s="160">
        <v>0</v>
      </c>
      <c r="F385" s="40">
        <v>0</v>
      </c>
      <c r="G385" s="40"/>
      <c r="H385" s="40"/>
      <c r="I385" s="40"/>
      <c r="J385" s="106">
        <f t="shared" si="25"/>
        <v>2208.8000000000002</v>
      </c>
    </row>
    <row r="386" spans="1:10" s="4" customFormat="1" ht="22.5" customHeight="1" x14ac:dyDescent="0.25">
      <c r="A386" s="67" t="s">
        <v>488</v>
      </c>
      <c r="B386" s="58"/>
      <c r="C386" s="103" t="s">
        <v>40</v>
      </c>
      <c r="D386" s="162">
        <v>17397.68</v>
      </c>
      <c r="E386" s="160">
        <v>159.4</v>
      </c>
      <c r="F386" s="40">
        <v>900.8</v>
      </c>
      <c r="G386" s="40"/>
      <c r="H386" s="40"/>
      <c r="I386" s="40"/>
      <c r="J386" s="106">
        <f t="shared" si="25"/>
        <v>18457.88</v>
      </c>
    </row>
    <row r="387" spans="1:10" s="4" customFormat="1" ht="22.5" customHeight="1" x14ac:dyDescent="0.25">
      <c r="A387" s="70" t="s">
        <v>489</v>
      </c>
      <c r="B387" s="58"/>
      <c r="C387" s="103" t="s">
        <v>40</v>
      </c>
      <c r="D387" s="162">
        <v>294.56</v>
      </c>
      <c r="E387" s="160">
        <v>0</v>
      </c>
      <c r="F387" s="40">
        <v>0</v>
      </c>
      <c r="G387" s="40"/>
      <c r="H387" s="40"/>
      <c r="I387" s="40"/>
      <c r="J387" s="106">
        <f t="shared" si="25"/>
        <v>294.56</v>
      </c>
    </row>
    <row r="388" spans="1:10" s="4" customFormat="1" ht="22.5" customHeight="1" x14ac:dyDescent="0.25">
      <c r="A388" s="71" t="s">
        <v>490</v>
      </c>
      <c r="B388" s="58"/>
      <c r="C388" s="103" t="s">
        <v>40</v>
      </c>
      <c r="D388" s="162">
        <v>103</v>
      </c>
      <c r="E388" s="160">
        <v>0</v>
      </c>
      <c r="F388" s="40">
        <v>0</v>
      </c>
      <c r="G388" s="40"/>
      <c r="H388" s="40"/>
      <c r="I388" s="40"/>
      <c r="J388" s="106">
        <f t="shared" si="25"/>
        <v>103</v>
      </c>
    </row>
    <row r="389" spans="1:10" s="4" customFormat="1" ht="22.5" customHeight="1" x14ac:dyDescent="0.25">
      <c r="A389" s="67" t="s">
        <v>491</v>
      </c>
      <c r="B389" s="58"/>
      <c r="C389" s="103" t="s">
        <v>40</v>
      </c>
      <c r="D389" s="162">
        <v>1012.5</v>
      </c>
      <c r="E389" s="160">
        <v>0</v>
      </c>
      <c r="F389" s="40">
        <v>0</v>
      </c>
      <c r="G389" s="40"/>
      <c r="H389" s="40"/>
      <c r="I389" s="40"/>
      <c r="J389" s="106">
        <f t="shared" si="25"/>
        <v>1012.5</v>
      </c>
    </row>
    <row r="390" spans="1:10" s="4" customFormat="1" ht="22.5" customHeight="1" x14ac:dyDescent="0.25">
      <c r="A390" s="67" t="s">
        <v>492</v>
      </c>
      <c r="B390" s="58"/>
      <c r="C390" s="103" t="s">
        <v>40</v>
      </c>
      <c r="D390" s="162">
        <v>2033.8</v>
      </c>
      <c r="E390" s="160">
        <v>43.2</v>
      </c>
      <c r="F390" s="40">
        <v>375.2</v>
      </c>
      <c r="G390" s="40"/>
      <c r="H390" s="40"/>
      <c r="I390" s="40"/>
      <c r="J390" s="106">
        <f t="shared" si="25"/>
        <v>2452.1999999999998</v>
      </c>
    </row>
    <row r="391" spans="1:10" s="4" customFormat="1" ht="22.5" customHeight="1" x14ac:dyDescent="0.25">
      <c r="A391" s="70" t="s">
        <v>493</v>
      </c>
      <c r="B391" s="58"/>
      <c r="C391" s="103" t="s">
        <v>40</v>
      </c>
      <c r="D391" s="162">
        <v>1728.1</v>
      </c>
      <c r="E391" s="160">
        <v>0</v>
      </c>
      <c r="F391" s="40">
        <v>0</v>
      </c>
      <c r="G391" s="40"/>
      <c r="H391" s="40"/>
      <c r="I391" s="40"/>
      <c r="J391" s="106">
        <f t="shared" si="25"/>
        <v>1728.1</v>
      </c>
    </row>
    <row r="392" spans="1:10" s="4" customFormat="1" ht="22.5" customHeight="1" x14ac:dyDescent="0.25">
      <c r="A392" s="70" t="s">
        <v>494</v>
      </c>
      <c r="B392" s="58"/>
      <c r="C392" s="103" t="s">
        <v>40</v>
      </c>
      <c r="D392" s="162">
        <v>214.60000000000002</v>
      </c>
      <c r="E392" s="160">
        <v>0</v>
      </c>
      <c r="F392" s="40">
        <v>0</v>
      </c>
      <c r="G392" s="40"/>
      <c r="H392" s="40"/>
      <c r="I392" s="40"/>
      <c r="J392" s="106">
        <f t="shared" si="25"/>
        <v>214.60000000000002</v>
      </c>
    </row>
    <row r="393" spans="1:10" s="4" customFormat="1" ht="22.5" customHeight="1" x14ac:dyDescent="0.25">
      <c r="A393" s="67" t="s">
        <v>495</v>
      </c>
      <c r="B393" s="58"/>
      <c r="C393" s="103" t="s">
        <v>40</v>
      </c>
      <c r="D393" s="162">
        <v>207</v>
      </c>
      <c r="E393" s="160">
        <v>243.7</v>
      </c>
      <c r="F393" s="40">
        <v>163.1</v>
      </c>
      <c r="G393" s="40"/>
      <c r="H393" s="40"/>
      <c r="I393" s="40"/>
      <c r="J393" s="106">
        <f t="shared" si="25"/>
        <v>613.79999999999995</v>
      </c>
    </row>
    <row r="394" spans="1:10" s="4" customFormat="1" ht="22.5" customHeight="1" x14ac:dyDescent="0.25">
      <c r="A394" s="67" t="s">
        <v>496</v>
      </c>
      <c r="B394" s="58"/>
      <c r="C394" s="103" t="s">
        <v>40</v>
      </c>
      <c r="D394" s="162">
        <v>4766.5200000000004</v>
      </c>
      <c r="E394" s="160">
        <v>0</v>
      </c>
      <c r="F394" s="40">
        <v>0</v>
      </c>
      <c r="G394" s="40"/>
      <c r="H394" s="40"/>
      <c r="I394" s="40"/>
      <c r="J394" s="106">
        <f t="shared" si="25"/>
        <v>4766.5200000000004</v>
      </c>
    </row>
    <row r="395" spans="1:10" s="4" customFormat="1" ht="22.5" customHeight="1" x14ac:dyDescent="0.25">
      <c r="A395" s="67" t="s">
        <v>497</v>
      </c>
      <c r="B395" s="58"/>
      <c r="C395" s="103" t="s">
        <v>40</v>
      </c>
      <c r="D395" s="162">
        <v>955</v>
      </c>
      <c r="E395" s="160">
        <v>0</v>
      </c>
      <c r="F395" s="40">
        <v>0</v>
      </c>
      <c r="G395" s="40"/>
      <c r="H395" s="40"/>
      <c r="I395" s="40"/>
      <c r="J395" s="106">
        <f t="shared" si="25"/>
        <v>955</v>
      </c>
    </row>
    <row r="396" spans="1:10" s="4" customFormat="1" ht="22.5" customHeight="1" x14ac:dyDescent="0.25">
      <c r="A396" s="67" t="s">
        <v>498</v>
      </c>
      <c r="B396" s="58"/>
      <c r="C396" s="103" t="s">
        <v>40</v>
      </c>
      <c r="D396" s="162">
        <v>2890.5</v>
      </c>
      <c r="E396" s="160">
        <v>616.09999999999991</v>
      </c>
      <c r="F396" s="40">
        <v>0</v>
      </c>
      <c r="G396" s="40"/>
      <c r="H396" s="40"/>
      <c r="I396" s="40"/>
      <c r="J396" s="106">
        <f t="shared" si="25"/>
        <v>3506.6</v>
      </c>
    </row>
    <row r="397" spans="1:10" s="4" customFormat="1" ht="22.5" customHeight="1" x14ac:dyDescent="0.25">
      <c r="A397" s="67" t="s">
        <v>499</v>
      </c>
      <c r="B397" s="58"/>
      <c r="C397" s="103" t="s">
        <v>40</v>
      </c>
      <c r="D397" s="162">
        <v>0</v>
      </c>
      <c r="E397" s="160">
        <v>688.4</v>
      </c>
      <c r="F397" s="40">
        <v>0</v>
      </c>
      <c r="G397" s="40"/>
      <c r="H397" s="40"/>
      <c r="I397" s="40"/>
      <c r="J397" s="106">
        <f t="shared" ref="J397:J398" si="26">SUM(D397:I397)</f>
        <v>688.4</v>
      </c>
    </row>
    <row r="398" spans="1:10" s="4" customFormat="1" ht="22.5" customHeight="1" x14ac:dyDescent="0.25">
      <c r="A398" s="67" t="s">
        <v>500</v>
      </c>
      <c r="B398" s="58"/>
      <c r="C398" s="103" t="s">
        <v>40</v>
      </c>
      <c r="D398" s="162">
        <v>3592.23</v>
      </c>
      <c r="E398" s="160">
        <v>0</v>
      </c>
      <c r="F398" s="40">
        <v>209.8</v>
      </c>
      <c r="G398" s="40"/>
      <c r="H398" s="40"/>
      <c r="I398" s="40"/>
      <c r="J398" s="106">
        <f t="shared" si="26"/>
        <v>3802.03</v>
      </c>
    </row>
    <row r="399" spans="1:10" s="4" customFormat="1" ht="22.5" customHeight="1" x14ac:dyDescent="0.25">
      <c r="A399" s="67" t="s">
        <v>501</v>
      </c>
      <c r="B399" s="58"/>
      <c r="C399" s="103" t="s">
        <v>40</v>
      </c>
      <c r="D399" s="162">
        <v>2549.8000000000002</v>
      </c>
      <c r="E399" s="160">
        <v>0</v>
      </c>
      <c r="F399" s="40">
        <v>0</v>
      </c>
      <c r="G399" s="40"/>
      <c r="H399" s="40"/>
      <c r="I399" s="40"/>
      <c r="J399" s="106">
        <f t="shared" ref="J399:J430" si="27">SUM(D399:I399)</f>
        <v>2549.8000000000002</v>
      </c>
    </row>
    <row r="400" spans="1:10" s="4" customFormat="1" ht="22.5" customHeight="1" x14ac:dyDescent="0.25">
      <c r="A400" s="68" t="s">
        <v>502</v>
      </c>
      <c r="B400" s="58"/>
      <c r="C400" s="103" t="s">
        <v>40</v>
      </c>
      <c r="D400" s="162">
        <v>737.8</v>
      </c>
      <c r="E400" s="160">
        <v>0</v>
      </c>
      <c r="F400" s="40">
        <v>0</v>
      </c>
      <c r="G400" s="40"/>
      <c r="H400" s="40"/>
      <c r="I400" s="40"/>
      <c r="J400" s="106">
        <f t="shared" si="27"/>
        <v>737.8</v>
      </c>
    </row>
    <row r="401" spans="1:10" s="4" customFormat="1" ht="22.5" customHeight="1" x14ac:dyDescent="0.25">
      <c r="A401" s="67" t="s">
        <v>503</v>
      </c>
      <c r="B401" s="58"/>
      <c r="C401" s="103" t="s">
        <v>40</v>
      </c>
      <c r="D401" s="162">
        <v>6764.76</v>
      </c>
      <c r="E401" s="160">
        <v>0</v>
      </c>
      <c r="F401" s="40">
        <v>0</v>
      </c>
      <c r="G401" s="40"/>
      <c r="H401" s="40"/>
      <c r="I401" s="40"/>
      <c r="J401" s="106">
        <f t="shared" si="27"/>
        <v>6764.76</v>
      </c>
    </row>
    <row r="402" spans="1:10" s="4" customFormat="1" ht="22.5" customHeight="1" x14ac:dyDescent="0.25">
      <c r="A402" s="67" t="s">
        <v>504</v>
      </c>
      <c r="B402" s="58"/>
      <c r="C402" s="103" t="s">
        <v>40</v>
      </c>
      <c r="D402" s="162">
        <v>0</v>
      </c>
      <c r="E402" s="160">
        <v>0</v>
      </c>
      <c r="F402" s="40">
        <v>0</v>
      </c>
      <c r="G402" s="40"/>
      <c r="H402" s="40"/>
      <c r="I402" s="40"/>
      <c r="J402" s="106">
        <f t="shared" si="27"/>
        <v>0</v>
      </c>
    </row>
    <row r="403" spans="1:10" s="4" customFormat="1" ht="22.5" customHeight="1" x14ac:dyDescent="0.25">
      <c r="A403" s="72" t="s">
        <v>505</v>
      </c>
      <c r="B403" s="58"/>
      <c r="C403" s="103" t="s">
        <v>40</v>
      </c>
      <c r="D403" s="162">
        <v>365.5</v>
      </c>
      <c r="E403" s="160">
        <v>0</v>
      </c>
      <c r="F403" s="40">
        <v>0</v>
      </c>
      <c r="G403" s="40"/>
      <c r="H403" s="40"/>
      <c r="I403" s="40"/>
      <c r="J403" s="106">
        <f t="shared" si="27"/>
        <v>365.5</v>
      </c>
    </row>
    <row r="404" spans="1:10" s="4" customFormat="1" ht="22.5" customHeight="1" x14ac:dyDescent="0.25">
      <c r="A404" s="67" t="s">
        <v>506</v>
      </c>
      <c r="B404" s="58"/>
      <c r="C404" s="103" t="s">
        <v>40</v>
      </c>
      <c r="D404" s="162">
        <v>52.9</v>
      </c>
      <c r="E404" s="160">
        <v>0</v>
      </c>
      <c r="F404" s="40">
        <v>319.7</v>
      </c>
      <c r="G404" s="40"/>
      <c r="H404" s="40"/>
      <c r="I404" s="40"/>
      <c r="J404" s="106">
        <f t="shared" si="27"/>
        <v>372.59999999999997</v>
      </c>
    </row>
    <row r="405" spans="1:10" s="4" customFormat="1" ht="22.5" customHeight="1" x14ac:dyDescent="0.25">
      <c r="A405" s="86" t="s">
        <v>507</v>
      </c>
      <c r="B405" s="58"/>
      <c r="C405" s="103" t="s">
        <v>40</v>
      </c>
      <c r="D405" s="162">
        <v>1655.12</v>
      </c>
      <c r="E405" s="160">
        <v>0</v>
      </c>
      <c r="F405" s="40">
        <v>0</v>
      </c>
      <c r="G405" s="40"/>
      <c r="H405" s="40"/>
      <c r="I405" s="40"/>
      <c r="J405" s="106">
        <f t="shared" si="27"/>
        <v>1655.12</v>
      </c>
    </row>
    <row r="406" spans="1:10" s="4" customFormat="1" ht="22.5" customHeight="1" x14ac:dyDescent="0.25">
      <c r="A406" s="67" t="s">
        <v>508</v>
      </c>
      <c r="B406" s="58"/>
      <c r="C406" s="103" t="s">
        <v>40</v>
      </c>
      <c r="D406" s="162">
        <v>30.2</v>
      </c>
      <c r="E406" s="160">
        <v>0</v>
      </c>
      <c r="F406" s="40">
        <v>0</v>
      </c>
      <c r="G406" s="40"/>
      <c r="H406" s="40"/>
      <c r="I406" s="40"/>
      <c r="J406" s="106">
        <f t="shared" si="27"/>
        <v>30.2</v>
      </c>
    </row>
    <row r="407" spans="1:10" s="4" customFormat="1" ht="22.5" customHeight="1" x14ac:dyDescent="0.25">
      <c r="A407" s="67" t="s">
        <v>509</v>
      </c>
      <c r="B407" s="58"/>
      <c r="C407" s="103" t="s">
        <v>40</v>
      </c>
      <c r="D407" s="162">
        <v>206.1</v>
      </c>
      <c r="E407" s="160">
        <v>0</v>
      </c>
      <c r="F407" s="40">
        <v>0</v>
      </c>
      <c r="G407" s="40"/>
      <c r="H407" s="40"/>
      <c r="I407" s="40"/>
      <c r="J407" s="106">
        <f t="shared" si="27"/>
        <v>206.1</v>
      </c>
    </row>
    <row r="408" spans="1:10" s="4" customFormat="1" ht="22.5" customHeight="1" x14ac:dyDescent="0.25">
      <c r="A408" s="67" t="s">
        <v>510</v>
      </c>
      <c r="B408" s="58"/>
      <c r="C408" s="103" t="s">
        <v>40</v>
      </c>
      <c r="D408" s="162">
        <v>321.7</v>
      </c>
      <c r="E408" s="160">
        <v>0</v>
      </c>
      <c r="F408" s="40">
        <v>0</v>
      </c>
      <c r="G408" s="40"/>
      <c r="H408" s="40"/>
      <c r="I408" s="40"/>
      <c r="J408" s="106">
        <f t="shared" si="27"/>
        <v>321.7</v>
      </c>
    </row>
    <row r="409" spans="1:10" s="4" customFormat="1" ht="22.5" customHeight="1" x14ac:dyDescent="0.25">
      <c r="A409" s="67" t="s">
        <v>511</v>
      </c>
      <c r="B409" s="58"/>
      <c r="C409" s="103" t="s">
        <v>40</v>
      </c>
      <c r="D409" s="162">
        <v>1376.36</v>
      </c>
      <c r="E409" s="160">
        <v>0</v>
      </c>
      <c r="F409" s="40">
        <v>0</v>
      </c>
      <c r="G409" s="40"/>
      <c r="H409" s="40"/>
      <c r="I409" s="40"/>
      <c r="J409" s="106">
        <f t="shared" si="27"/>
        <v>1376.36</v>
      </c>
    </row>
    <row r="410" spans="1:10" s="4" customFormat="1" ht="22.5" customHeight="1" x14ac:dyDescent="0.25">
      <c r="A410" s="67" t="s">
        <v>512</v>
      </c>
      <c r="B410" s="58"/>
      <c r="C410" s="103" t="s">
        <v>40</v>
      </c>
      <c r="D410" s="162">
        <v>3195.5</v>
      </c>
      <c r="E410" s="160">
        <v>178.6</v>
      </c>
      <c r="F410" s="40">
        <v>56.3</v>
      </c>
      <c r="G410" s="40"/>
      <c r="H410" s="40"/>
      <c r="I410" s="40"/>
      <c r="J410" s="106">
        <f t="shared" si="27"/>
        <v>3430.4</v>
      </c>
    </row>
    <row r="411" spans="1:10" s="4" customFormat="1" ht="22.5" customHeight="1" x14ac:dyDescent="0.25">
      <c r="A411" s="67" t="s">
        <v>513</v>
      </c>
      <c r="B411" s="58"/>
      <c r="C411" s="103" t="s">
        <v>40</v>
      </c>
      <c r="D411" s="162">
        <v>427.7</v>
      </c>
      <c r="E411" s="160">
        <v>0</v>
      </c>
      <c r="F411" s="40">
        <v>0</v>
      </c>
      <c r="G411" s="40"/>
      <c r="H411" s="40"/>
      <c r="I411" s="40"/>
      <c r="J411" s="106">
        <f t="shared" si="27"/>
        <v>427.7</v>
      </c>
    </row>
    <row r="412" spans="1:10" s="4" customFormat="1" ht="22.5" customHeight="1" x14ac:dyDescent="0.25">
      <c r="A412" s="67" t="s">
        <v>514</v>
      </c>
      <c r="B412" s="58"/>
      <c r="C412" s="103" t="s">
        <v>40</v>
      </c>
      <c r="D412" s="162">
        <v>429</v>
      </c>
      <c r="E412" s="160">
        <v>0</v>
      </c>
      <c r="F412" s="40">
        <v>0</v>
      </c>
      <c r="G412" s="40"/>
      <c r="H412" s="40"/>
      <c r="I412" s="40"/>
      <c r="J412" s="106">
        <f t="shared" si="27"/>
        <v>429</v>
      </c>
    </row>
    <row r="413" spans="1:10" s="4" customFormat="1" ht="22.5" customHeight="1" x14ac:dyDescent="0.25">
      <c r="A413" s="67" t="s">
        <v>515</v>
      </c>
      <c r="B413" s="58"/>
      <c r="C413" s="103" t="s">
        <v>40</v>
      </c>
      <c r="D413" s="162">
        <v>4249.7</v>
      </c>
      <c r="E413" s="160">
        <v>0</v>
      </c>
      <c r="F413" s="40">
        <v>0</v>
      </c>
      <c r="G413" s="40"/>
      <c r="H413" s="40"/>
      <c r="I413" s="40"/>
      <c r="J413" s="106">
        <f t="shared" si="27"/>
        <v>4249.7</v>
      </c>
    </row>
    <row r="414" spans="1:10" s="4" customFormat="1" ht="22.5" customHeight="1" x14ac:dyDescent="0.25">
      <c r="A414" s="67" t="s">
        <v>516</v>
      </c>
      <c r="B414" s="58"/>
      <c r="C414" s="103" t="s">
        <v>40</v>
      </c>
      <c r="D414" s="162">
        <v>13.2</v>
      </c>
      <c r="E414" s="160">
        <v>0</v>
      </c>
      <c r="F414" s="40">
        <v>0</v>
      </c>
      <c r="G414" s="40"/>
      <c r="H414" s="40"/>
      <c r="I414" s="40"/>
      <c r="J414" s="106">
        <f t="shared" si="27"/>
        <v>13.2</v>
      </c>
    </row>
    <row r="415" spans="1:10" s="4" customFormat="1" ht="22.5" customHeight="1" x14ac:dyDescent="0.25">
      <c r="A415" s="67" t="s">
        <v>517</v>
      </c>
      <c r="B415" s="58"/>
      <c r="C415" s="103" t="s">
        <v>40</v>
      </c>
      <c r="D415" s="162">
        <v>5931.13</v>
      </c>
      <c r="E415" s="160">
        <v>471.8</v>
      </c>
      <c r="F415" s="40">
        <v>15.4</v>
      </c>
      <c r="G415" s="40"/>
      <c r="H415" s="40"/>
      <c r="I415" s="40"/>
      <c r="J415" s="106">
        <f t="shared" si="27"/>
        <v>6418.33</v>
      </c>
    </row>
    <row r="416" spans="1:10" s="4" customFormat="1" ht="22.5" customHeight="1" x14ac:dyDescent="0.25">
      <c r="A416" s="67" t="s">
        <v>518</v>
      </c>
      <c r="B416" s="58"/>
      <c r="C416" s="103" t="s">
        <v>40</v>
      </c>
      <c r="D416" s="162">
        <v>3440.25</v>
      </c>
      <c r="E416" s="160">
        <v>294.3</v>
      </c>
      <c r="F416" s="40">
        <v>1049.5999999999999</v>
      </c>
      <c r="G416" s="40"/>
      <c r="H416" s="40"/>
      <c r="I416" s="40"/>
      <c r="J416" s="106">
        <f t="shared" si="27"/>
        <v>4784.1499999999996</v>
      </c>
    </row>
    <row r="417" spans="1:10" s="4" customFormat="1" ht="22.5" customHeight="1" x14ac:dyDescent="0.25">
      <c r="A417" s="67" t="s">
        <v>519</v>
      </c>
      <c r="B417" s="58"/>
      <c r="C417" s="103" t="s">
        <v>40</v>
      </c>
      <c r="D417" s="162">
        <v>396</v>
      </c>
      <c r="E417" s="160">
        <v>0</v>
      </c>
      <c r="F417" s="40">
        <v>0</v>
      </c>
      <c r="G417" s="40"/>
      <c r="H417" s="40"/>
      <c r="I417" s="40"/>
      <c r="J417" s="106">
        <f t="shared" si="27"/>
        <v>396</v>
      </c>
    </row>
    <row r="418" spans="1:10" s="4" customFormat="1" ht="22.5" customHeight="1" x14ac:dyDescent="0.25">
      <c r="A418" s="86" t="s">
        <v>520</v>
      </c>
      <c r="B418" s="58"/>
      <c r="C418" s="103" t="s">
        <v>40</v>
      </c>
      <c r="D418" s="162">
        <v>270.3</v>
      </c>
      <c r="E418" s="160">
        <v>0</v>
      </c>
      <c r="F418" s="40">
        <v>0</v>
      </c>
      <c r="G418" s="40"/>
      <c r="H418" s="40"/>
      <c r="I418" s="40"/>
      <c r="J418" s="106">
        <f t="shared" si="27"/>
        <v>270.3</v>
      </c>
    </row>
    <row r="419" spans="1:10" s="4" customFormat="1" ht="22.5" customHeight="1" x14ac:dyDescent="0.25">
      <c r="A419" s="67" t="s">
        <v>521</v>
      </c>
      <c r="B419" s="58"/>
      <c r="C419" s="103" t="s">
        <v>40</v>
      </c>
      <c r="D419" s="162">
        <v>1799.75</v>
      </c>
      <c r="E419" s="160">
        <v>0</v>
      </c>
      <c r="F419" s="40">
        <v>0</v>
      </c>
      <c r="G419" s="40"/>
      <c r="H419" s="40"/>
      <c r="I419" s="40"/>
      <c r="J419" s="106">
        <f t="shared" si="27"/>
        <v>1799.75</v>
      </c>
    </row>
    <row r="420" spans="1:10" s="4" customFormat="1" ht="22.5" customHeight="1" thickBot="1" x14ac:dyDescent="0.3">
      <c r="A420" s="195" t="s">
        <v>522</v>
      </c>
      <c r="B420" s="207"/>
      <c r="C420" s="197" t="s">
        <v>40</v>
      </c>
      <c r="D420" s="176">
        <v>26508.1</v>
      </c>
      <c r="E420" s="198">
        <v>22.2</v>
      </c>
      <c r="F420" s="199">
        <v>0</v>
      </c>
      <c r="G420" s="199"/>
      <c r="H420" s="199"/>
      <c r="I420" s="199"/>
      <c r="J420" s="178">
        <f t="shared" si="27"/>
        <v>26530.3</v>
      </c>
    </row>
    <row r="421" spans="1:10" s="4" customFormat="1" ht="22.5" customHeight="1" x14ac:dyDescent="0.25">
      <c r="A421" s="200" t="s">
        <v>523</v>
      </c>
      <c r="B421" s="208"/>
      <c r="C421" s="202" t="s">
        <v>40</v>
      </c>
      <c r="D421" s="186">
        <v>159.4</v>
      </c>
      <c r="E421" s="203">
        <v>0</v>
      </c>
      <c r="F421" s="204">
        <v>0</v>
      </c>
      <c r="G421" s="204"/>
      <c r="H421" s="204"/>
      <c r="I421" s="204"/>
      <c r="J421" s="184">
        <f t="shared" si="27"/>
        <v>159.4</v>
      </c>
    </row>
    <row r="422" spans="1:10" s="4" customFormat="1" ht="22.5" customHeight="1" x14ac:dyDescent="0.25">
      <c r="A422" s="86" t="s">
        <v>524</v>
      </c>
      <c r="B422" s="58"/>
      <c r="C422" s="103" t="s">
        <v>40</v>
      </c>
      <c r="D422" s="162">
        <v>26768.95</v>
      </c>
      <c r="E422" s="160">
        <v>2762.7</v>
      </c>
      <c r="F422" s="40">
        <v>4536.8999999999996</v>
      </c>
      <c r="G422" s="40"/>
      <c r="H422" s="40"/>
      <c r="I422" s="40"/>
      <c r="J422" s="106">
        <f t="shared" si="27"/>
        <v>34068.550000000003</v>
      </c>
    </row>
    <row r="423" spans="1:10" s="4" customFormat="1" ht="22.5" customHeight="1" x14ac:dyDescent="0.25">
      <c r="A423" s="109" t="s">
        <v>525</v>
      </c>
      <c r="B423" s="58"/>
      <c r="C423" s="103" t="s">
        <v>40</v>
      </c>
      <c r="D423" s="162">
        <v>983.63</v>
      </c>
      <c r="E423" s="160">
        <v>0</v>
      </c>
      <c r="F423" s="40">
        <v>0</v>
      </c>
      <c r="G423" s="40"/>
      <c r="H423" s="40"/>
      <c r="I423" s="40"/>
      <c r="J423" s="106">
        <f t="shared" si="27"/>
        <v>983.63</v>
      </c>
    </row>
    <row r="424" spans="1:10" s="4" customFormat="1" ht="22.5" customHeight="1" x14ac:dyDescent="0.25">
      <c r="A424" s="86" t="s">
        <v>526</v>
      </c>
      <c r="B424" s="58"/>
      <c r="C424" s="103" t="s">
        <v>40</v>
      </c>
      <c r="D424" s="162">
        <v>1149</v>
      </c>
      <c r="E424" s="160">
        <v>0</v>
      </c>
      <c r="F424" s="40">
        <v>74.099999999999994</v>
      </c>
      <c r="G424" s="40"/>
      <c r="H424" s="40"/>
      <c r="I424" s="40"/>
      <c r="J424" s="106">
        <f t="shared" si="27"/>
        <v>1223.0999999999999</v>
      </c>
    </row>
    <row r="425" spans="1:10" s="4" customFormat="1" ht="22.5" customHeight="1" x14ac:dyDescent="0.25">
      <c r="A425" s="86" t="s">
        <v>527</v>
      </c>
      <c r="B425" s="58"/>
      <c r="C425" s="103" t="s">
        <v>40</v>
      </c>
      <c r="D425" s="162">
        <v>84.1</v>
      </c>
      <c r="E425" s="160">
        <v>0</v>
      </c>
      <c r="F425" s="40">
        <v>0</v>
      </c>
      <c r="G425" s="40"/>
      <c r="H425" s="40"/>
      <c r="I425" s="40"/>
      <c r="J425" s="106">
        <f t="shared" si="27"/>
        <v>84.1</v>
      </c>
    </row>
    <row r="426" spans="1:10" s="4" customFormat="1" ht="22.5" customHeight="1" x14ac:dyDescent="0.25">
      <c r="A426" s="86" t="s">
        <v>528</v>
      </c>
      <c r="B426" s="58"/>
      <c r="C426" s="103" t="s">
        <v>40</v>
      </c>
      <c r="D426" s="162">
        <v>1967.93</v>
      </c>
      <c r="E426" s="160">
        <v>0</v>
      </c>
      <c r="F426" s="40">
        <v>0</v>
      </c>
      <c r="G426" s="40"/>
      <c r="H426" s="40"/>
      <c r="I426" s="40"/>
      <c r="J426" s="106">
        <f t="shared" si="27"/>
        <v>1967.93</v>
      </c>
    </row>
    <row r="427" spans="1:10" s="4" customFormat="1" ht="22.5" customHeight="1" x14ac:dyDescent="0.25">
      <c r="A427" s="86" t="s">
        <v>529</v>
      </c>
      <c r="B427" s="58"/>
      <c r="C427" s="103" t="s">
        <v>40</v>
      </c>
      <c r="D427" s="162">
        <v>104.7</v>
      </c>
      <c r="E427" s="160">
        <v>0</v>
      </c>
      <c r="F427" s="40">
        <v>0</v>
      </c>
      <c r="G427" s="40"/>
      <c r="H427" s="40"/>
      <c r="I427" s="40"/>
      <c r="J427" s="106">
        <f t="shared" si="27"/>
        <v>104.7</v>
      </c>
    </row>
    <row r="428" spans="1:10" s="4" customFormat="1" ht="22.5" customHeight="1" x14ac:dyDescent="0.25">
      <c r="A428" s="109" t="s">
        <v>530</v>
      </c>
      <c r="B428" s="58"/>
      <c r="C428" s="103" t="s">
        <v>40</v>
      </c>
      <c r="D428" s="162">
        <v>592.1</v>
      </c>
      <c r="E428" s="160">
        <v>0</v>
      </c>
      <c r="F428" s="40">
        <v>0</v>
      </c>
      <c r="G428" s="62"/>
      <c r="H428" s="62"/>
      <c r="I428" s="62"/>
      <c r="J428" s="106">
        <f t="shared" si="27"/>
        <v>592.1</v>
      </c>
    </row>
    <row r="429" spans="1:10" s="4" customFormat="1" ht="22.5" customHeight="1" x14ac:dyDescent="0.25">
      <c r="A429" s="86" t="s">
        <v>531</v>
      </c>
      <c r="B429" s="58"/>
      <c r="C429" s="103" t="s">
        <v>40</v>
      </c>
      <c r="D429" s="162">
        <v>24.2</v>
      </c>
      <c r="E429" s="160">
        <v>0</v>
      </c>
      <c r="F429" s="40">
        <v>0</v>
      </c>
      <c r="G429" s="40"/>
      <c r="H429" s="40"/>
      <c r="I429" s="40"/>
      <c r="J429" s="106">
        <f t="shared" si="27"/>
        <v>24.2</v>
      </c>
    </row>
    <row r="430" spans="1:10" s="4" customFormat="1" ht="22.5" customHeight="1" x14ac:dyDescent="0.25">
      <c r="A430" s="86" t="s">
        <v>532</v>
      </c>
      <c r="B430" s="58"/>
      <c r="C430" s="103" t="s">
        <v>40</v>
      </c>
      <c r="D430" s="162">
        <v>81.3</v>
      </c>
      <c r="E430" s="160">
        <v>0</v>
      </c>
      <c r="F430" s="40">
        <v>0</v>
      </c>
      <c r="G430" s="40"/>
      <c r="H430" s="40"/>
      <c r="I430" s="40"/>
      <c r="J430" s="106">
        <f t="shared" si="27"/>
        <v>81.3</v>
      </c>
    </row>
    <row r="431" spans="1:10" s="4" customFormat="1" ht="22.5" customHeight="1" x14ac:dyDescent="0.25">
      <c r="A431" s="86" t="s">
        <v>533</v>
      </c>
      <c r="B431" s="58"/>
      <c r="C431" s="103" t="s">
        <v>40</v>
      </c>
      <c r="D431" s="162">
        <v>1133.5</v>
      </c>
      <c r="E431" s="160">
        <v>0</v>
      </c>
      <c r="F431" s="40">
        <v>0</v>
      </c>
      <c r="G431" s="40"/>
      <c r="H431" s="40"/>
      <c r="I431" s="40"/>
      <c r="J431" s="106">
        <f t="shared" ref="J431:J457" si="28">SUM(D431:I431)</f>
        <v>1133.5</v>
      </c>
    </row>
    <row r="432" spans="1:10" s="4" customFormat="1" ht="22.5" customHeight="1" x14ac:dyDescent="0.25">
      <c r="A432" s="86" t="s">
        <v>534</v>
      </c>
      <c r="B432" s="58"/>
      <c r="C432" s="103" t="s">
        <v>40</v>
      </c>
      <c r="D432" s="162">
        <v>750.6</v>
      </c>
      <c r="E432" s="160">
        <v>0</v>
      </c>
      <c r="F432" s="40">
        <v>0</v>
      </c>
      <c r="G432" s="40"/>
      <c r="H432" s="40"/>
      <c r="I432" s="40"/>
      <c r="J432" s="106">
        <f t="shared" si="28"/>
        <v>750.6</v>
      </c>
    </row>
    <row r="433" spans="1:10" s="4" customFormat="1" ht="22.5" customHeight="1" x14ac:dyDescent="0.25">
      <c r="A433" s="86" t="s">
        <v>535</v>
      </c>
      <c r="B433" s="58"/>
      <c r="C433" s="103" t="s">
        <v>40</v>
      </c>
      <c r="D433" s="162">
        <v>1353.3</v>
      </c>
      <c r="E433" s="160">
        <v>0</v>
      </c>
      <c r="F433" s="40">
        <v>0</v>
      </c>
      <c r="G433" s="40"/>
      <c r="H433" s="40"/>
      <c r="I433" s="40"/>
      <c r="J433" s="106">
        <f t="shared" si="28"/>
        <v>1353.3</v>
      </c>
    </row>
    <row r="434" spans="1:10" s="4" customFormat="1" ht="22.5" customHeight="1" x14ac:dyDescent="0.25">
      <c r="A434" s="86" t="s">
        <v>536</v>
      </c>
      <c r="B434" s="58"/>
      <c r="C434" s="103" t="s">
        <v>40</v>
      </c>
      <c r="D434" s="162">
        <v>348.64</v>
      </c>
      <c r="E434" s="160">
        <v>0</v>
      </c>
      <c r="F434" s="40">
        <v>0</v>
      </c>
      <c r="G434" s="40"/>
      <c r="H434" s="40"/>
      <c r="I434" s="40"/>
      <c r="J434" s="106">
        <f t="shared" si="28"/>
        <v>348.64</v>
      </c>
    </row>
    <row r="435" spans="1:10" s="4" customFormat="1" ht="22.5" customHeight="1" x14ac:dyDescent="0.25">
      <c r="A435" s="86" t="s">
        <v>537</v>
      </c>
      <c r="B435" s="58"/>
      <c r="C435" s="103" t="s">
        <v>40</v>
      </c>
      <c r="D435" s="162">
        <v>2245.8000000000002</v>
      </c>
      <c r="E435" s="160">
        <v>0</v>
      </c>
      <c r="F435" s="40">
        <v>0</v>
      </c>
      <c r="G435" s="40"/>
      <c r="H435" s="40"/>
      <c r="I435" s="40"/>
      <c r="J435" s="106">
        <f t="shared" si="28"/>
        <v>2245.8000000000002</v>
      </c>
    </row>
    <row r="436" spans="1:10" s="4" customFormat="1" ht="22.5" customHeight="1" x14ac:dyDescent="0.25">
      <c r="A436" s="86" t="s">
        <v>538</v>
      </c>
      <c r="B436" s="58"/>
      <c r="C436" s="103" t="s">
        <v>40</v>
      </c>
      <c r="D436" s="162">
        <v>394.2</v>
      </c>
      <c r="E436" s="160">
        <v>0</v>
      </c>
      <c r="F436" s="40">
        <v>0</v>
      </c>
      <c r="G436" s="40"/>
      <c r="H436" s="40"/>
      <c r="I436" s="40"/>
      <c r="J436" s="106">
        <f t="shared" si="28"/>
        <v>394.2</v>
      </c>
    </row>
    <row r="437" spans="1:10" s="4" customFormat="1" ht="22.5" customHeight="1" x14ac:dyDescent="0.25">
      <c r="A437" s="86" t="s">
        <v>539</v>
      </c>
      <c r="B437" s="58"/>
      <c r="C437" s="103" t="s">
        <v>40</v>
      </c>
      <c r="D437" s="162">
        <v>5128.9100000000008</v>
      </c>
      <c r="E437" s="160">
        <v>0</v>
      </c>
      <c r="F437" s="40">
        <v>0</v>
      </c>
      <c r="G437" s="40"/>
      <c r="H437" s="40"/>
      <c r="I437" s="40"/>
      <c r="J437" s="106">
        <f t="shared" si="28"/>
        <v>5128.9100000000008</v>
      </c>
    </row>
    <row r="438" spans="1:10" s="4" customFormat="1" ht="22.5" customHeight="1" x14ac:dyDescent="0.25">
      <c r="A438" s="86" t="s">
        <v>540</v>
      </c>
      <c r="B438" s="58"/>
      <c r="C438" s="103" t="s">
        <v>40</v>
      </c>
      <c r="D438" s="162">
        <v>182.2</v>
      </c>
      <c r="E438" s="160">
        <v>0</v>
      </c>
      <c r="F438" s="40">
        <v>0</v>
      </c>
      <c r="G438" s="40"/>
      <c r="H438" s="40"/>
      <c r="I438" s="40"/>
      <c r="J438" s="106">
        <f t="shared" si="28"/>
        <v>182.2</v>
      </c>
    </row>
    <row r="439" spans="1:10" s="4" customFormat="1" ht="22.5" customHeight="1" x14ac:dyDescent="0.25">
      <c r="A439" s="86" t="s">
        <v>541</v>
      </c>
      <c r="B439" s="58"/>
      <c r="C439" s="103" t="s">
        <v>40</v>
      </c>
      <c r="D439" s="162">
        <v>1106.3</v>
      </c>
      <c r="E439" s="160">
        <v>0</v>
      </c>
      <c r="F439" s="40">
        <v>0</v>
      </c>
      <c r="G439" s="40"/>
      <c r="H439" s="40"/>
      <c r="I439" s="40"/>
      <c r="J439" s="106">
        <f t="shared" si="28"/>
        <v>1106.3</v>
      </c>
    </row>
    <row r="440" spans="1:10" s="4" customFormat="1" ht="22.5" customHeight="1" x14ac:dyDescent="0.25">
      <c r="A440" s="86" t="s">
        <v>542</v>
      </c>
      <c r="B440" s="58"/>
      <c r="C440" s="103" t="s">
        <v>40</v>
      </c>
      <c r="D440" s="162">
        <v>1018.5</v>
      </c>
      <c r="E440" s="160">
        <v>0</v>
      </c>
      <c r="F440" s="40">
        <v>0</v>
      </c>
      <c r="G440" s="40"/>
      <c r="H440" s="40"/>
      <c r="I440" s="40"/>
      <c r="J440" s="106">
        <f t="shared" si="28"/>
        <v>1018.5</v>
      </c>
    </row>
    <row r="441" spans="1:10" s="4" customFormat="1" ht="22.5" customHeight="1" x14ac:dyDescent="0.25">
      <c r="A441" s="86" t="s">
        <v>543</v>
      </c>
      <c r="B441" s="58"/>
      <c r="C441" s="103" t="s">
        <v>40</v>
      </c>
      <c r="D441" s="162">
        <v>910.6</v>
      </c>
      <c r="E441" s="160">
        <v>0</v>
      </c>
      <c r="F441" s="40">
        <v>0</v>
      </c>
      <c r="G441" s="40"/>
      <c r="H441" s="40"/>
      <c r="I441" s="40"/>
      <c r="J441" s="106">
        <f t="shared" si="28"/>
        <v>910.6</v>
      </c>
    </row>
    <row r="442" spans="1:10" s="4" customFormat="1" ht="22.5" customHeight="1" x14ac:dyDescent="0.25">
      <c r="A442" s="86" t="s">
        <v>544</v>
      </c>
      <c r="B442" s="58"/>
      <c r="C442" s="103" t="s">
        <v>40</v>
      </c>
      <c r="D442" s="162">
        <v>497.56000000000006</v>
      </c>
      <c r="E442" s="160">
        <v>0</v>
      </c>
      <c r="F442" s="40">
        <v>0</v>
      </c>
      <c r="G442" s="40"/>
      <c r="H442" s="40"/>
      <c r="I442" s="40"/>
      <c r="J442" s="106">
        <f t="shared" si="28"/>
        <v>497.56000000000006</v>
      </c>
    </row>
    <row r="443" spans="1:10" s="4" customFormat="1" ht="22.5" customHeight="1" x14ac:dyDescent="0.25">
      <c r="A443" s="86" t="s">
        <v>545</v>
      </c>
      <c r="B443" s="58"/>
      <c r="C443" s="103" t="s">
        <v>40</v>
      </c>
      <c r="D443" s="162">
        <v>107.6</v>
      </c>
      <c r="E443" s="160">
        <v>0</v>
      </c>
      <c r="F443" s="40">
        <v>0</v>
      </c>
      <c r="G443" s="40"/>
      <c r="H443" s="40"/>
      <c r="I443" s="40"/>
      <c r="J443" s="106">
        <f t="shared" si="28"/>
        <v>107.6</v>
      </c>
    </row>
    <row r="444" spans="1:10" s="4" customFormat="1" ht="22.5" customHeight="1" x14ac:dyDescent="0.25">
      <c r="A444" s="86" t="s">
        <v>546</v>
      </c>
      <c r="B444" s="58"/>
      <c r="C444" s="103" t="s">
        <v>40</v>
      </c>
      <c r="D444" s="162">
        <v>46.9</v>
      </c>
      <c r="E444" s="160">
        <v>0</v>
      </c>
      <c r="F444" s="40">
        <v>0</v>
      </c>
      <c r="G444" s="40"/>
      <c r="H444" s="40"/>
      <c r="I444" s="40"/>
      <c r="J444" s="106">
        <f t="shared" si="28"/>
        <v>46.9</v>
      </c>
    </row>
    <row r="445" spans="1:10" s="4" customFormat="1" ht="22.5" customHeight="1" x14ac:dyDescent="0.25">
      <c r="A445" s="86" t="s">
        <v>547</v>
      </c>
      <c r="B445" s="58"/>
      <c r="C445" s="103" t="s">
        <v>40</v>
      </c>
      <c r="D445" s="162">
        <v>275.8</v>
      </c>
      <c r="E445" s="160">
        <v>711.4</v>
      </c>
      <c r="F445" s="40">
        <v>0</v>
      </c>
      <c r="G445" s="40"/>
      <c r="H445" s="40"/>
      <c r="I445" s="40"/>
      <c r="J445" s="106">
        <f t="shared" si="28"/>
        <v>987.2</v>
      </c>
    </row>
    <row r="446" spans="1:10" s="4" customFormat="1" ht="22.5" customHeight="1" x14ac:dyDescent="0.25">
      <c r="A446" s="86" t="s">
        <v>548</v>
      </c>
      <c r="B446" s="58"/>
      <c r="C446" s="103" t="s">
        <v>40</v>
      </c>
      <c r="D446" s="162">
        <v>55.4</v>
      </c>
      <c r="E446" s="160">
        <v>0</v>
      </c>
      <c r="F446" s="40">
        <v>0</v>
      </c>
      <c r="G446" s="40"/>
      <c r="H446" s="40"/>
      <c r="I446" s="40"/>
      <c r="J446" s="106">
        <f t="shared" si="28"/>
        <v>55.4</v>
      </c>
    </row>
    <row r="447" spans="1:10" s="4" customFormat="1" ht="22.5" customHeight="1" x14ac:dyDescent="0.25">
      <c r="A447" s="86" t="s">
        <v>549</v>
      </c>
      <c r="B447" s="58"/>
      <c r="C447" s="103" t="s">
        <v>40</v>
      </c>
      <c r="D447" s="162">
        <v>455.7</v>
      </c>
      <c r="E447" s="160">
        <v>0</v>
      </c>
      <c r="F447" s="40">
        <v>0</v>
      </c>
      <c r="G447" s="40"/>
      <c r="H447" s="40"/>
      <c r="I447" s="40"/>
      <c r="J447" s="106">
        <f t="shared" si="28"/>
        <v>455.7</v>
      </c>
    </row>
    <row r="448" spans="1:10" s="4" customFormat="1" ht="22.5" customHeight="1" x14ac:dyDescent="0.25">
      <c r="A448" s="67" t="s">
        <v>550</v>
      </c>
      <c r="B448" s="58"/>
      <c r="C448" s="103" t="s">
        <v>40</v>
      </c>
      <c r="D448" s="162">
        <v>146.9</v>
      </c>
      <c r="E448" s="160">
        <v>0</v>
      </c>
      <c r="F448" s="40">
        <v>0</v>
      </c>
      <c r="G448" s="40"/>
      <c r="H448" s="40"/>
      <c r="I448" s="40"/>
      <c r="J448" s="106">
        <f t="shared" si="28"/>
        <v>146.9</v>
      </c>
    </row>
    <row r="449" spans="1:10" s="4" customFormat="1" ht="22.5" customHeight="1" x14ac:dyDescent="0.25">
      <c r="A449" s="67" t="s">
        <v>551</v>
      </c>
      <c r="B449" s="58"/>
      <c r="C449" s="103" t="s">
        <v>40</v>
      </c>
      <c r="D449" s="162">
        <v>1737.82</v>
      </c>
      <c r="E449" s="160">
        <v>0</v>
      </c>
      <c r="F449" s="40">
        <v>0</v>
      </c>
      <c r="G449" s="40"/>
      <c r="H449" s="40"/>
      <c r="I449" s="40"/>
      <c r="J449" s="106">
        <f t="shared" si="28"/>
        <v>1737.82</v>
      </c>
    </row>
    <row r="450" spans="1:10" s="4" customFormat="1" ht="22.5" customHeight="1" x14ac:dyDescent="0.25">
      <c r="A450" s="67" t="s">
        <v>552</v>
      </c>
      <c r="B450" s="58"/>
      <c r="C450" s="103" t="s">
        <v>40</v>
      </c>
      <c r="D450" s="162">
        <v>2425.8000000000002</v>
      </c>
      <c r="E450" s="160">
        <v>0</v>
      </c>
      <c r="F450" s="40">
        <v>0</v>
      </c>
      <c r="G450" s="40"/>
      <c r="H450" s="40"/>
      <c r="I450" s="40"/>
      <c r="J450" s="106">
        <f t="shared" si="28"/>
        <v>2425.8000000000002</v>
      </c>
    </row>
    <row r="451" spans="1:10" s="4" customFormat="1" ht="22.5" customHeight="1" x14ac:dyDescent="0.25">
      <c r="A451" s="67" t="s">
        <v>553</v>
      </c>
      <c r="B451" s="58"/>
      <c r="C451" s="103" t="s">
        <v>40</v>
      </c>
      <c r="D451" s="162">
        <v>23.8</v>
      </c>
      <c r="E451" s="160">
        <v>0</v>
      </c>
      <c r="F451" s="40">
        <v>0</v>
      </c>
      <c r="G451" s="40"/>
      <c r="H451" s="40"/>
      <c r="I451" s="40"/>
      <c r="J451" s="106">
        <f t="shared" si="28"/>
        <v>23.8</v>
      </c>
    </row>
    <row r="452" spans="1:10" s="4" customFormat="1" ht="22.5" customHeight="1" x14ac:dyDescent="0.25">
      <c r="A452" s="67" t="s">
        <v>554</v>
      </c>
      <c r="B452" s="58"/>
      <c r="C452" s="103" t="s">
        <v>40</v>
      </c>
      <c r="D452" s="162">
        <v>7320.92</v>
      </c>
      <c r="E452" s="160">
        <v>0</v>
      </c>
      <c r="F452" s="40">
        <v>0</v>
      </c>
      <c r="G452" s="40"/>
      <c r="H452" s="40"/>
      <c r="I452" s="40"/>
      <c r="J452" s="106">
        <f t="shared" si="28"/>
        <v>7320.92</v>
      </c>
    </row>
    <row r="453" spans="1:10" s="4" customFormat="1" ht="22.5" customHeight="1" x14ac:dyDescent="0.25">
      <c r="A453" s="67" t="s">
        <v>555</v>
      </c>
      <c r="B453" s="58"/>
      <c r="C453" s="103" t="s">
        <v>40</v>
      </c>
      <c r="D453" s="162">
        <v>804.6</v>
      </c>
      <c r="E453" s="160">
        <v>0</v>
      </c>
      <c r="F453" s="40">
        <v>0</v>
      </c>
      <c r="G453" s="40"/>
      <c r="H453" s="40"/>
      <c r="I453" s="40"/>
      <c r="J453" s="106">
        <f t="shared" si="28"/>
        <v>804.6</v>
      </c>
    </row>
    <row r="454" spans="1:10" s="4" customFormat="1" ht="22.5" customHeight="1" x14ac:dyDescent="0.25">
      <c r="A454" s="67" t="s">
        <v>556</v>
      </c>
      <c r="B454" s="58"/>
      <c r="C454" s="103" t="s">
        <v>40</v>
      </c>
      <c r="D454" s="162">
        <v>380.2</v>
      </c>
      <c r="E454" s="160">
        <v>0</v>
      </c>
      <c r="F454" s="40">
        <v>0</v>
      </c>
      <c r="G454" s="40"/>
      <c r="H454" s="40"/>
      <c r="I454" s="40"/>
      <c r="J454" s="106">
        <f t="shared" si="28"/>
        <v>380.2</v>
      </c>
    </row>
    <row r="455" spans="1:10" s="4" customFormat="1" ht="22.5" customHeight="1" x14ac:dyDescent="0.25">
      <c r="A455" s="67" t="s">
        <v>557</v>
      </c>
      <c r="B455" s="58"/>
      <c r="C455" s="103" t="s">
        <v>40</v>
      </c>
      <c r="D455" s="162">
        <v>603.70000000000005</v>
      </c>
      <c r="E455" s="160">
        <v>0</v>
      </c>
      <c r="F455" s="40">
        <v>0</v>
      </c>
      <c r="G455" s="40"/>
      <c r="H455" s="40"/>
      <c r="I455" s="40"/>
      <c r="J455" s="106">
        <f t="shared" si="28"/>
        <v>603.70000000000005</v>
      </c>
    </row>
    <row r="456" spans="1:10" s="4" customFormat="1" ht="22.5" customHeight="1" x14ac:dyDescent="0.25">
      <c r="A456" s="67" t="s">
        <v>558</v>
      </c>
      <c r="B456" s="58"/>
      <c r="C456" s="103" t="s">
        <v>40</v>
      </c>
      <c r="D456" s="162">
        <v>1006.48</v>
      </c>
      <c r="E456" s="160">
        <v>0</v>
      </c>
      <c r="F456" s="40">
        <v>0</v>
      </c>
      <c r="G456" s="40"/>
      <c r="H456" s="40"/>
      <c r="I456" s="40"/>
      <c r="J456" s="106">
        <f t="shared" si="28"/>
        <v>1006.48</v>
      </c>
    </row>
    <row r="457" spans="1:10" s="4" customFormat="1" ht="22.5" customHeight="1" x14ac:dyDescent="0.25">
      <c r="A457" s="67" t="s">
        <v>559</v>
      </c>
      <c r="B457" s="58"/>
      <c r="C457" s="103" t="s">
        <v>40</v>
      </c>
      <c r="D457" s="162">
        <v>18.7</v>
      </c>
      <c r="E457" s="160">
        <v>0</v>
      </c>
      <c r="F457" s="40">
        <v>0</v>
      </c>
      <c r="G457" s="40"/>
      <c r="H457" s="40"/>
      <c r="I457" s="40"/>
      <c r="J457" s="106">
        <f t="shared" si="28"/>
        <v>18.7</v>
      </c>
    </row>
    <row r="458" spans="1:10" s="4" customFormat="1" ht="22.5" customHeight="1" x14ac:dyDescent="0.25">
      <c r="A458" s="67" t="s">
        <v>560</v>
      </c>
      <c r="B458" s="58"/>
      <c r="C458" s="103" t="s">
        <v>40</v>
      </c>
      <c r="D458" s="162">
        <v>0</v>
      </c>
      <c r="E458" s="160">
        <v>2507.4</v>
      </c>
      <c r="F458" s="40">
        <v>0</v>
      </c>
      <c r="G458" s="40"/>
      <c r="H458" s="40"/>
      <c r="I458" s="40"/>
      <c r="J458" s="106">
        <f t="shared" ref="J458:J459" si="29">SUM(D458:I458)</f>
        <v>2507.4</v>
      </c>
    </row>
    <row r="459" spans="1:10" s="4" customFormat="1" ht="22.5" customHeight="1" x14ac:dyDescent="0.25">
      <c r="A459" s="67" t="s">
        <v>561</v>
      </c>
      <c r="B459" s="58"/>
      <c r="C459" s="103" t="s">
        <v>40</v>
      </c>
      <c r="D459" s="162">
        <v>709.4</v>
      </c>
      <c r="E459" s="160">
        <v>0</v>
      </c>
      <c r="F459" s="40">
        <v>0</v>
      </c>
      <c r="G459" s="40"/>
      <c r="H459" s="40"/>
      <c r="I459" s="40"/>
      <c r="J459" s="106">
        <f t="shared" si="29"/>
        <v>709.4</v>
      </c>
    </row>
    <row r="460" spans="1:10" s="4" customFormat="1" ht="22.5" customHeight="1" x14ac:dyDescent="0.25">
      <c r="A460" s="67" t="s">
        <v>562</v>
      </c>
      <c r="B460" s="58"/>
      <c r="C460" s="103" t="s">
        <v>40</v>
      </c>
      <c r="D460" s="162">
        <v>506.3</v>
      </c>
      <c r="E460" s="160">
        <v>0</v>
      </c>
      <c r="F460" s="40">
        <v>0</v>
      </c>
      <c r="G460" s="40"/>
      <c r="H460" s="40"/>
      <c r="I460" s="40"/>
      <c r="J460" s="106">
        <f t="shared" ref="J460:J491" si="30">SUM(D460:I460)</f>
        <v>506.3</v>
      </c>
    </row>
    <row r="461" spans="1:10" s="4" customFormat="1" ht="22.5" customHeight="1" x14ac:dyDescent="0.25">
      <c r="A461" s="83" t="s">
        <v>563</v>
      </c>
      <c r="B461" s="58"/>
      <c r="C461" s="103" t="s">
        <v>40</v>
      </c>
      <c r="D461" s="162">
        <v>2001.9699999999998</v>
      </c>
      <c r="E461" s="160">
        <v>0</v>
      </c>
      <c r="F461" s="40">
        <v>0</v>
      </c>
      <c r="G461" s="40"/>
      <c r="H461" s="40"/>
      <c r="I461" s="40"/>
      <c r="J461" s="106">
        <f t="shared" si="30"/>
        <v>2001.9699999999998</v>
      </c>
    </row>
    <row r="462" spans="1:10" s="4" customFormat="1" ht="22.5" customHeight="1" x14ac:dyDescent="0.25">
      <c r="A462" s="67" t="s">
        <v>564</v>
      </c>
      <c r="B462" s="58"/>
      <c r="C462" s="103" t="s">
        <v>40</v>
      </c>
      <c r="D462" s="162">
        <v>456.9</v>
      </c>
      <c r="E462" s="160">
        <v>0</v>
      </c>
      <c r="F462" s="40">
        <v>0</v>
      </c>
      <c r="G462" s="40"/>
      <c r="H462" s="40"/>
      <c r="I462" s="40"/>
      <c r="J462" s="106">
        <f t="shared" si="30"/>
        <v>456.9</v>
      </c>
    </row>
    <row r="463" spans="1:10" s="4" customFormat="1" ht="22.5" customHeight="1" x14ac:dyDescent="0.25">
      <c r="A463" s="67" t="s">
        <v>565</v>
      </c>
      <c r="B463" s="58"/>
      <c r="C463" s="103" t="s">
        <v>40</v>
      </c>
      <c r="D463" s="162">
        <v>538.76</v>
      </c>
      <c r="E463" s="160">
        <v>0</v>
      </c>
      <c r="F463" s="40">
        <v>0</v>
      </c>
      <c r="G463" s="40"/>
      <c r="H463" s="40"/>
      <c r="I463" s="40"/>
      <c r="J463" s="106">
        <f t="shared" si="30"/>
        <v>538.76</v>
      </c>
    </row>
    <row r="464" spans="1:10" s="4" customFormat="1" ht="22.5" customHeight="1" x14ac:dyDescent="0.25">
      <c r="A464" s="67" t="s">
        <v>566</v>
      </c>
      <c r="B464" s="58"/>
      <c r="C464" s="103" t="s">
        <v>40</v>
      </c>
      <c r="D464" s="162">
        <v>1132.3</v>
      </c>
      <c r="E464" s="160">
        <v>0</v>
      </c>
      <c r="F464" s="40">
        <v>0</v>
      </c>
      <c r="G464" s="40"/>
      <c r="H464" s="40"/>
      <c r="I464" s="40"/>
      <c r="J464" s="106">
        <f t="shared" si="30"/>
        <v>1132.3</v>
      </c>
    </row>
    <row r="465" spans="1:10" ht="22.5" customHeight="1" x14ac:dyDescent="0.2">
      <c r="A465" s="67" t="s">
        <v>567</v>
      </c>
      <c r="B465" s="58"/>
      <c r="C465" s="103" t="s">
        <v>40</v>
      </c>
      <c r="D465" s="162">
        <v>12.1</v>
      </c>
      <c r="E465" s="160">
        <v>0</v>
      </c>
      <c r="F465" s="40">
        <v>0</v>
      </c>
      <c r="G465" s="40"/>
      <c r="H465" s="40"/>
      <c r="I465" s="40"/>
      <c r="J465" s="106">
        <f t="shared" si="30"/>
        <v>12.1</v>
      </c>
    </row>
    <row r="466" spans="1:10" ht="22.5" customHeight="1" x14ac:dyDescent="0.2">
      <c r="A466" s="67" t="s">
        <v>568</v>
      </c>
      <c r="B466" s="58"/>
      <c r="C466" s="103" t="s">
        <v>40</v>
      </c>
      <c r="D466" s="162">
        <v>2347.6999999999998</v>
      </c>
      <c r="E466" s="160">
        <v>0</v>
      </c>
      <c r="F466" s="40">
        <v>0</v>
      </c>
      <c r="G466" s="40"/>
      <c r="H466" s="40"/>
      <c r="I466" s="40"/>
      <c r="J466" s="106">
        <f t="shared" si="30"/>
        <v>2347.6999999999998</v>
      </c>
    </row>
    <row r="467" spans="1:10" ht="22.5" customHeight="1" x14ac:dyDescent="0.2">
      <c r="A467" s="67" t="s">
        <v>569</v>
      </c>
      <c r="B467" s="58"/>
      <c r="C467" s="103" t="s">
        <v>40</v>
      </c>
      <c r="D467" s="162">
        <v>194.1</v>
      </c>
      <c r="E467" s="160">
        <v>0</v>
      </c>
      <c r="F467" s="40">
        <v>0</v>
      </c>
      <c r="G467" s="40"/>
      <c r="H467" s="40"/>
      <c r="I467" s="40"/>
      <c r="J467" s="106">
        <f t="shared" si="30"/>
        <v>194.1</v>
      </c>
    </row>
    <row r="468" spans="1:10" ht="22.5" customHeight="1" x14ac:dyDescent="0.2">
      <c r="A468" s="67" t="s">
        <v>570</v>
      </c>
      <c r="B468" s="58"/>
      <c r="C468" s="103" t="s">
        <v>40</v>
      </c>
      <c r="D468" s="162">
        <v>289.39999999999998</v>
      </c>
      <c r="E468" s="160">
        <v>0</v>
      </c>
      <c r="F468" s="40">
        <v>0</v>
      </c>
      <c r="G468" s="40"/>
      <c r="H468" s="40"/>
      <c r="I468" s="40"/>
      <c r="J468" s="106">
        <f t="shared" si="30"/>
        <v>289.39999999999998</v>
      </c>
    </row>
    <row r="469" spans="1:10" ht="22.5" customHeight="1" x14ac:dyDescent="0.2">
      <c r="A469" s="67" t="s">
        <v>571</v>
      </c>
      <c r="B469" s="58"/>
      <c r="C469" s="103" t="s">
        <v>40</v>
      </c>
      <c r="D469" s="162">
        <v>1123.3</v>
      </c>
      <c r="E469" s="160">
        <v>0</v>
      </c>
      <c r="F469" s="40">
        <v>0</v>
      </c>
      <c r="G469" s="40"/>
      <c r="H469" s="40"/>
      <c r="I469" s="40"/>
      <c r="J469" s="106">
        <f t="shared" si="30"/>
        <v>1123.3</v>
      </c>
    </row>
    <row r="470" spans="1:10" ht="22.5" customHeight="1" x14ac:dyDescent="0.2">
      <c r="A470" s="67" t="s">
        <v>572</v>
      </c>
      <c r="B470" s="58"/>
      <c r="C470" s="103" t="s">
        <v>40</v>
      </c>
      <c r="D470" s="162">
        <v>1585.6</v>
      </c>
      <c r="E470" s="160">
        <v>0</v>
      </c>
      <c r="F470" s="40">
        <v>0</v>
      </c>
      <c r="G470" s="40"/>
      <c r="H470" s="40"/>
      <c r="I470" s="40"/>
      <c r="J470" s="106">
        <f t="shared" si="30"/>
        <v>1585.6</v>
      </c>
    </row>
    <row r="471" spans="1:10" ht="22.5" customHeight="1" x14ac:dyDescent="0.2">
      <c r="A471" s="67" t="s">
        <v>573</v>
      </c>
      <c r="B471" s="58"/>
      <c r="C471" s="103" t="s">
        <v>40</v>
      </c>
      <c r="D471" s="162">
        <v>190</v>
      </c>
      <c r="E471" s="160">
        <v>0</v>
      </c>
      <c r="F471" s="40">
        <v>0</v>
      </c>
      <c r="G471" s="40"/>
      <c r="H471" s="40"/>
      <c r="I471" s="40"/>
      <c r="J471" s="106">
        <f t="shared" si="30"/>
        <v>190</v>
      </c>
    </row>
    <row r="472" spans="1:10" ht="22.5" customHeight="1" x14ac:dyDescent="0.2">
      <c r="A472" s="67" t="s">
        <v>574</v>
      </c>
      <c r="B472" s="58"/>
      <c r="C472" s="103" t="s">
        <v>40</v>
      </c>
      <c r="D472" s="162">
        <v>1099.2</v>
      </c>
      <c r="E472" s="160">
        <v>0</v>
      </c>
      <c r="F472" s="40">
        <v>0</v>
      </c>
      <c r="G472" s="40"/>
      <c r="H472" s="40"/>
      <c r="I472" s="40"/>
      <c r="J472" s="106">
        <f t="shared" si="30"/>
        <v>1099.2</v>
      </c>
    </row>
    <row r="473" spans="1:10" ht="22.5" customHeight="1" x14ac:dyDescent="0.2">
      <c r="A473" s="67" t="s">
        <v>575</v>
      </c>
      <c r="B473" s="58"/>
      <c r="C473" s="103" t="s">
        <v>40</v>
      </c>
      <c r="D473" s="162">
        <v>177.5</v>
      </c>
      <c r="E473" s="160">
        <v>0</v>
      </c>
      <c r="F473" s="40">
        <v>0</v>
      </c>
      <c r="G473" s="40"/>
      <c r="H473" s="40"/>
      <c r="I473" s="40"/>
      <c r="J473" s="106">
        <f t="shared" si="30"/>
        <v>177.5</v>
      </c>
    </row>
    <row r="474" spans="1:10" ht="22.5" customHeight="1" x14ac:dyDescent="0.2">
      <c r="A474" s="67" t="s">
        <v>576</v>
      </c>
      <c r="B474" s="58"/>
      <c r="C474" s="103" t="s">
        <v>40</v>
      </c>
      <c r="D474" s="162">
        <v>6.5</v>
      </c>
      <c r="E474" s="160">
        <v>0</v>
      </c>
      <c r="F474" s="40">
        <v>0</v>
      </c>
      <c r="G474" s="40"/>
      <c r="H474" s="40"/>
      <c r="I474" s="40"/>
      <c r="J474" s="106">
        <f t="shared" si="30"/>
        <v>6.5</v>
      </c>
    </row>
    <row r="475" spans="1:10" ht="22.5" customHeight="1" x14ac:dyDescent="0.2">
      <c r="A475" s="67" t="s">
        <v>577</v>
      </c>
      <c r="B475" s="58"/>
      <c r="C475" s="103" t="s">
        <v>40</v>
      </c>
      <c r="D475" s="162">
        <v>281</v>
      </c>
      <c r="E475" s="160">
        <v>0</v>
      </c>
      <c r="F475" s="40">
        <v>0</v>
      </c>
      <c r="G475" s="40"/>
      <c r="H475" s="40"/>
      <c r="I475" s="40"/>
      <c r="J475" s="106">
        <f t="shared" si="30"/>
        <v>281</v>
      </c>
    </row>
    <row r="476" spans="1:10" ht="22.5" customHeight="1" x14ac:dyDescent="0.2">
      <c r="A476" s="67" t="s">
        <v>578</v>
      </c>
      <c r="B476" s="58"/>
      <c r="C476" s="103" t="s">
        <v>40</v>
      </c>
      <c r="D476" s="162">
        <v>21</v>
      </c>
      <c r="E476" s="160">
        <v>0</v>
      </c>
      <c r="F476" s="40">
        <v>0</v>
      </c>
      <c r="G476" s="40"/>
      <c r="H476" s="40"/>
      <c r="I476" s="40"/>
      <c r="J476" s="106">
        <f t="shared" si="30"/>
        <v>21</v>
      </c>
    </row>
    <row r="477" spans="1:10" ht="22.5" customHeight="1" x14ac:dyDescent="0.2">
      <c r="A477" s="67" t="s">
        <v>579</v>
      </c>
      <c r="B477" s="58"/>
      <c r="C477" s="103" t="s">
        <v>40</v>
      </c>
      <c r="D477" s="162">
        <v>1240.75</v>
      </c>
      <c r="E477" s="160">
        <v>0</v>
      </c>
      <c r="F477" s="40">
        <v>0</v>
      </c>
      <c r="G477" s="40"/>
      <c r="H477" s="40"/>
      <c r="I477" s="40"/>
      <c r="J477" s="106">
        <f t="shared" si="30"/>
        <v>1240.75</v>
      </c>
    </row>
    <row r="478" spans="1:10" ht="22.5" customHeight="1" x14ac:dyDescent="0.2">
      <c r="A478" s="67" t="s">
        <v>580</v>
      </c>
      <c r="B478" s="58"/>
      <c r="C478" s="103" t="s">
        <v>40</v>
      </c>
      <c r="D478" s="162">
        <v>6775.55</v>
      </c>
      <c r="E478" s="160">
        <v>0</v>
      </c>
      <c r="F478" s="40">
        <v>0</v>
      </c>
      <c r="G478" s="40"/>
      <c r="H478" s="40"/>
      <c r="I478" s="40"/>
      <c r="J478" s="106">
        <f t="shared" si="30"/>
        <v>6775.55</v>
      </c>
    </row>
    <row r="479" spans="1:10" ht="22.5" customHeight="1" x14ac:dyDescent="0.2">
      <c r="A479" s="67" t="s">
        <v>581</v>
      </c>
      <c r="B479" s="58"/>
      <c r="C479" s="103" t="s">
        <v>40</v>
      </c>
      <c r="D479" s="162">
        <v>3870.4</v>
      </c>
      <c r="E479" s="160">
        <v>0</v>
      </c>
      <c r="F479" s="40">
        <v>57.3</v>
      </c>
      <c r="G479" s="40"/>
      <c r="H479" s="40"/>
      <c r="I479" s="40"/>
      <c r="J479" s="106">
        <f t="shared" si="30"/>
        <v>3927.7000000000003</v>
      </c>
    </row>
    <row r="480" spans="1:10" ht="22.5" customHeight="1" thickBot="1" x14ac:dyDescent="0.25">
      <c r="A480" s="205" t="s">
        <v>582</v>
      </c>
      <c r="B480" s="207"/>
      <c r="C480" s="197" t="s">
        <v>40</v>
      </c>
      <c r="D480" s="176">
        <v>25808.15</v>
      </c>
      <c r="E480" s="198">
        <v>0</v>
      </c>
      <c r="F480" s="199">
        <v>0</v>
      </c>
      <c r="G480" s="199"/>
      <c r="H480" s="199"/>
      <c r="I480" s="199"/>
      <c r="J480" s="178">
        <f t="shared" si="30"/>
        <v>25808.15</v>
      </c>
    </row>
    <row r="481" spans="1:10" ht="22.5" customHeight="1" x14ac:dyDescent="0.2">
      <c r="A481" s="206" t="s">
        <v>583</v>
      </c>
      <c r="B481" s="208"/>
      <c r="C481" s="202" t="s">
        <v>40</v>
      </c>
      <c r="D481" s="186">
        <v>248.38</v>
      </c>
      <c r="E481" s="203">
        <v>0</v>
      </c>
      <c r="F481" s="204">
        <v>0</v>
      </c>
      <c r="G481" s="204"/>
      <c r="H481" s="204"/>
      <c r="I481" s="204"/>
      <c r="J481" s="184">
        <f t="shared" si="30"/>
        <v>248.38</v>
      </c>
    </row>
    <row r="482" spans="1:10" ht="22.5" customHeight="1" x14ac:dyDescent="0.2">
      <c r="A482" s="67" t="s">
        <v>584</v>
      </c>
      <c r="B482" s="58"/>
      <c r="C482" s="103" t="s">
        <v>40</v>
      </c>
      <c r="D482" s="162">
        <v>17.899999999999999</v>
      </c>
      <c r="E482" s="160">
        <v>0</v>
      </c>
      <c r="F482" s="40">
        <v>0</v>
      </c>
      <c r="G482" s="40"/>
      <c r="H482" s="40"/>
      <c r="I482" s="40"/>
      <c r="J482" s="106">
        <f t="shared" si="30"/>
        <v>17.899999999999999</v>
      </c>
    </row>
    <row r="483" spans="1:10" ht="22.5" customHeight="1" x14ac:dyDescent="0.2">
      <c r="A483" s="67" t="s">
        <v>585</v>
      </c>
      <c r="B483" s="58"/>
      <c r="C483" s="103" t="s">
        <v>40</v>
      </c>
      <c r="D483" s="162">
        <v>98.1</v>
      </c>
      <c r="E483" s="160">
        <v>0</v>
      </c>
      <c r="F483" s="40">
        <v>0</v>
      </c>
      <c r="G483" s="40"/>
      <c r="H483" s="40"/>
      <c r="I483" s="40"/>
      <c r="J483" s="106">
        <f t="shared" si="30"/>
        <v>98.1</v>
      </c>
    </row>
    <row r="484" spans="1:10" ht="22.5" customHeight="1" x14ac:dyDescent="0.2">
      <c r="A484" s="67" t="s">
        <v>586</v>
      </c>
      <c r="B484" s="58"/>
      <c r="C484" s="103" t="s">
        <v>40</v>
      </c>
      <c r="D484" s="162">
        <v>66.3</v>
      </c>
      <c r="E484" s="160">
        <v>0</v>
      </c>
      <c r="F484" s="40">
        <v>0</v>
      </c>
      <c r="G484" s="40"/>
      <c r="H484" s="40"/>
      <c r="I484" s="40"/>
      <c r="J484" s="106">
        <f t="shared" si="30"/>
        <v>66.3</v>
      </c>
    </row>
    <row r="485" spans="1:10" ht="22.5" customHeight="1" x14ac:dyDescent="0.2">
      <c r="A485" s="67" t="s">
        <v>587</v>
      </c>
      <c r="B485" s="58"/>
      <c r="C485" s="103" t="s">
        <v>40</v>
      </c>
      <c r="D485" s="162">
        <v>2823.1000000000004</v>
      </c>
      <c r="E485" s="160">
        <v>167.1</v>
      </c>
      <c r="F485" s="40">
        <v>0</v>
      </c>
      <c r="G485" s="40"/>
      <c r="H485" s="40"/>
      <c r="I485" s="40"/>
      <c r="J485" s="106">
        <f t="shared" si="30"/>
        <v>2990.2000000000003</v>
      </c>
    </row>
    <row r="486" spans="1:10" ht="22.5" customHeight="1" x14ac:dyDescent="0.2">
      <c r="A486" s="67" t="s">
        <v>588</v>
      </c>
      <c r="B486" s="58"/>
      <c r="C486" s="103" t="s">
        <v>40</v>
      </c>
      <c r="D486" s="162">
        <v>841</v>
      </c>
      <c r="E486" s="160">
        <v>0</v>
      </c>
      <c r="F486" s="40">
        <v>0</v>
      </c>
      <c r="G486" s="40"/>
      <c r="H486" s="40"/>
      <c r="I486" s="40"/>
      <c r="J486" s="106">
        <f t="shared" si="30"/>
        <v>841</v>
      </c>
    </row>
    <row r="487" spans="1:10" ht="22.5" customHeight="1" x14ac:dyDescent="0.2">
      <c r="A487" s="67" t="s">
        <v>589</v>
      </c>
      <c r="B487" s="58"/>
      <c r="C487" s="103" t="s">
        <v>40</v>
      </c>
      <c r="D487" s="162">
        <v>687.9</v>
      </c>
      <c r="E487" s="160">
        <v>0</v>
      </c>
      <c r="F487" s="40">
        <v>0</v>
      </c>
      <c r="G487" s="40"/>
      <c r="H487" s="40"/>
      <c r="I487" s="40"/>
      <c r="J487" s="106">
        <f t="shared" si="30"/>
        <v>687.9</v>
      </c>
    </row>
    <row r="488" spans="1:10" ht="22.5" customHeight="1" x14ac:dyDescent="0.2">
      <c r="A488" s="67" t="s">
        <v>590</v>
      </c>
      <c r="B488" s="58"/>
      <c r="C488" s="103" t="s">
        <v>40</v>
      </c>
      <c r="D488" s="162">
        <v>73.5</v>
      </c>
      <c r="E488" s="160">
        <v>0</v>
      </c>
      <c r="F488" s="40">
        <v>0</v>
      </c>
      <c r="G488" s="40"/>
      <c r="H488" s="40"/>
      <c r="I488" s="40"/>
      <c r="J488" s="106">
        <f t="shared" si="30"/>
        <v>73.5</v>
      </c>
    </row>
    <row r="489" spans="1:10" ht="22.5" customHeight="1" x14ac:dyDescent="0.2">
      <c r="A489" s="67" t="s">
        <v>591</v>
      </c>
      <c r="B489" s="58"/>
      <c r="C489" s="103" t="s">
        <v>40</v>
      </c>
      <c r="D489" s="162">
        <v>539.6</v>
      </c>
      <c r="E489" s="160">
        <v>0</v>
      </c>
      <c r="F489" s="40">
        <v>0</v>
      </c>
      <c r="G489" s="40"/>
      <c r="H489" s="40"/>
      <c r="I489" s="40"/>
      <c r="J489" s="106">
        <f t="shared" si="30"/>
        <v>539.6</v>
      </c>
    </row>
    <row r="490" spans="1:10" ht="22.5" customHeight="1" x14ac:dyDescent="0.2">
      <c r="A490" s="67" t="s">
        <v>592</v>
      </c>
      <c r="B490" s="58"/>
      <c r="C490" s="103" t="s">
        <v>40</v>
      </c>
      <c r="D490" s="162">
        <v>141.19999999999999</v>
      </c>
      <c r="E490" s="160">
        <v>0</v>
      </c>
      <c r="F490" s="40">
        <v>0</v>
      </c>
      <c r="G490" s="40"/>
      <c r="H490" s="40"/>
      <c r="I490" s="40"/>
      <c r="J490" s="106">
        <f t="shared" si="30"/>
        <v>141.19999999999999</v>
      </c>
    </row>
    <row r="491" spans="1:10" ht="22.5" customHeight="1" x14ac:dyDescent="0.2">
      <c r="A491" s="67" t="s">
        <v>593</v>
      </c>
      <c r="B491" s="58"/>
      <c r="C491" s="103" t="s">
        <v>40</v>
      </c>
      <c r="D491" s="162">
        <v>46.9</v>
      </c>
      <c r="E491" s="160">
        <v>0</v>
      </c>
      <c r="F491" s="40">
        <v>0</v>
      </c>
      <c r="G491" s="40"/>
      <c r="H491" s="40"/>
      <c r="I491" s="40"/>
      <c r="J491" s="106">
        <f t="shared" si="30"/>
        <v>46.9</v>
      </c>
    </row>
    <row r="492" spans="1:10" ht="22.5" customHeight="1" x14ac:dyDescent="0.2">
      <c r="A492" s="67" t="s">
        <v>594</v>
      </c>
      <c r="B492" s="58"/>
      <c r="C492" s="103" t="s">
        <v>40</v>
      </c>
      <c r="D492" s="162">
        <v>0</v>
      </c>
      <c r="E492" s="160">
        <v>138.1</v>
      </c>
      <c r="F492" s="40">
        <v>0</v>
      </c>
      <c r="G492" s="40"/>
      <c r="H492" s="40"/>
      <c r="I492" s="40"/>
      <c r="J492" s="106">
        <f t="shared" ref="J492:J495" si="31">SUM(D492:I492)</f>
        <v>138.1</v>
      </c>
    </row>
    <row r="493" spans="1:10" ht="22.5" customHeight="1" x14ac:dyDescent="0.2">
      <c r="A493" s="67" t="s">
        <v>595</v>
      </c>
      <c r="B493" s="58"/>
      <c r="C493" s="103" t="s">
        <v>40</v>
      </c>
      <c r="D493" s="162">
        <v>0</v>
      </c>
      <c r="E493" s="160">
        <v>316.10000000000002</v>
      </c>
      <c r="F493" s="40">
        <v>201.8</v>
      </c>
      <c r="G493" s="40"/>
      <c r="H493" s="40"/>
      <c r="I493" s="40"/>
      <c r="J493" s="106">
        <f t="shared" si="31"/>
        <v>517.90000000000009</v>
      </c>
    </row>
    <row r="494" spans="1:10" ht="22.5" customHeight="1" x14ac:dyDescent="0.2">
      <c r="A494" s="67" t="s">
        <v>596</v>
      </c>
      <c r="B494" s="58"/>
      <c r="C494" s="103" t="s">
        <v>40</v>
      </c>
      <c r="D494" s="162">
        <v>0</v>
      </c>
      <c r="E494" s="160">
        <v>163.30000000000001</v>
      </c>
      <c r="F494" s="40">
        <v>0</v>
      </c>
      <c r="G494" s="40"/>
      <c r="H494" s="40"/>
      <c r="I494" s="40"/>
      <c r="J494" s="106">
        <f t="shared" si="31"/>
        <v>163.30000000000001</v>
      </c>
    </row>
    <row r="495" spans="1:10" ht="22.5" customHeight="1" x14ac:dyDescent="0.2">
      <c r="A495" s="67" t="s">
        <v>597</v>
      </c>
      <c r="B495" s="58"/>
      <c r="C495" s="103" t="s">
        <v>40</v>
      </c>
      <c r="D495" s="162">
        <v>0</v>
      </c>
      <c r="E495" s="160">
        <v>1702.4</v>
      </c>
      <c r="F495" s="40">
        <v>0</v>
      </c>
      <c r="G495" s="40"/>
      <c r="H495" s="40"/>
      <c r="I495" s="40"/>
      <c r="J495" s="106">
        <f t="shared" si="31"/>
        <v>1702.4</v>
      </c>
    </row>
    <row r="496" spans="1:10" ht="22.5" customHeight="1" x14ac:dyDescent="0.2">
      <c r="A496" s="68" t="s">
        <v>598</v>
      </c>
      <c r="B496" s="58"/>
      <c r="C496" s="103" t="s">
        <v>40</v>
      </c>
      <c r="D496" s="162">
        <v>8075.7</v>
      </c>
      <c r="E496" s="160">
        <v>0</v>
      </c>
      <c r="F496" s="40">
        <v>0</v>
      </c>
      <c r="G496" s="40"/>
      <c r="H496" s="40"/>
      <c r="I496" s="40"/>
      <c r="J496" s="106">
        <f>SUM(D496:I496)</f>
        <v>8075.7</v>
      </c>
    </row>
    <row r="497" spans="1:11" ht="22.5" customHeight="1" x14ac:dyDescent="0.2">
      <c r="A497" s="72" t="s">
        <v>599</v>
      </c>
      <c r="B497" s="58"/>
      <c r="C497" s="103" t="s">
        <v>40</v>
      </c>
      <c r="D497" s="162">
        <v>28905.600000000006</v>
      </c>
      <c r="E497" s="160">
        <v>9045.6999999999989</v>
      </c>
      <c r="F497" s="40">
        <v>7058.84</v>
      </c>
      <c r="G497" s="40"/>
      <c r="H497" s="40"/>
      <c r="I497" s="40"/>
      <c r="J497" s="106">
        <f>SUM(D497:I497)</f>
        <v>45010.14</v>
      </c>
    </row>
    <row r="498" spans="1:11" ht="22.5" customHeight="1" x14ac:dyDescent="0.2">
      <c r="A498" s="67" t="s">
        <v>600</v>
      </c>
      <c r="B498" s="58"/>
      <c r="C498" s="103" t="s">
        <v>40</v>
      </c>
      <c r="D498" s="162">
        <v>11.5</v>
      </c>
      <c r="E498" s="160">
        <v>0</v>
      </c>
      <c r="F498" s="40">
        <v>0</v>
      </c>
      <c r="G498" s="40"/>
      <c r="H498" s="40"/>
      <c r="I498" s="40"/>
      <c r="J498" s="106">
        <f>SUM(D498:I498)</f>
        <v>11.5</v>
      </c>
    </row>
    <row r="499" spans="1:11" ht="22.5" customHeight="1" x14ac:dyDescent="0.2">
      <c r="A499" s="73" t="s">
        <v>601</v>
      </c>
      <c r="B499" s="63"/>
      <c r="C499" s="103" t="s">
        <v>40</v>
      </c>
      <c r="D499" s="162">
        <v>3793.4999999999995</v>
      </c>
      <c r="E499" s="160">
        <v>0</v>
      </c>
      <c r="F499" s="40">
        <v>0</v>
      </c>
      <c r="G499" s="40"/>
      <c r="H499" s="40"/>
      <c r="I499" s="40"/>
      <c r="J499" s="106">
        <f>SUM(D499:I499)</f>
        <v>3793.4999999999995</v>
      </c>
    </row>
    <row r="500" spans="1:11" ht="22.5" customHeight="1" thickBot="1" x14ac:dyDescent="0.25">
      <c r="A500" s="69" t="s">
        <v>602</v>
      </c>
      <c r="B500" s="59"/>
      <c r="C500" s="103" t="s">
        <v>40</v>
      </c>
      <c r="D500" s="163">
        <v>660</v>
      </c>
      <c r="E500" s="160">
        <v>0</v>
      </c>
      <c r="F500" s="40">
        <v>0</v>
      </c>
      <c r="G500" s="40"/>
      <c r="H500" s="40"/>
      <c r="I500" s="40"/>
      <c r="J500" s="106">
        <f>SUM(D500:I500)</f>
        <v>660</v>
      </c>
    </row>
    <row r="501" spans="1:11" ht="39" customHeight="1" thickTop="1" thickBot="1" x14ac:dyDescent="0.25">
      <c r="A501" s="409" t="s">
        <v>603</v>
      </c>
      <c r="B501" s="410"/>
      <c r="C501" s="41" t="s">
        <v>40</v>
      </c>
      <c r="D501" s="79">
        <f>SUM(D373:D500)</f>
        <v>279586.59000000008</v>
      </c>
      <c r="E501" s="30">
        <f t="shared" ref="E501:I501" si="32">SUM(E373:E500)</f>
        <v>21007.599999999999</v>
      </c>
      <c r="F501" s="30">
        <f>SUM(F373:F500)</f>
        <v>15018.84</v>
      </c>
      <c r="G501" s="30">
        <f t="shared" si="32"/>
        <v>0</v>
      </c>
      <c r="H501" s="30">
        <f t="shared" si="32"/>
        <v>0</v>
      </c>
      <c r="I501" s="30">
        <f t="shared" si="32"/>
        <v>0</v>
      </c>
      <c r="J501" s="31">
        <f>SUM(J373:J500)</f>
        <v>315613.03000000009</v>
      </c>
    </row>
    <row r="502" spans="1:11" ht="32.25" customHeight="1" thickBot="1" x14ac:dyDescent="0.25">
      <c r="A502" s="347" t="s">
        <v>604</v>
      </c>
      <c r="B502" s="348"/>
      <c r="C502" s="38" t="s">
        <v>40</v>
      </c>
      <c r="D502" s="80">
        <f>SUM(D501,D368)</f>
        <v>1298461.5899999999</v>
      </c>
      <c r="E502" s="80">
        <f t="shared" ref="E502:I502" si="33">SUM(E501,E368)</f>
        <v>116485.43</v>
      </c>
      <c r="F502" s="15">
        <f t="shared" si="33"/>
        <v>111148.36000000002</v>
      </c>
      <c r="G502" s="15">
        <f t="shared" si="33"/>
        <v>0</v>
      </c>
      <c r="H502" s="15">
        <f t="shared" si="33"/>
        <v>0</v>
      </c>
      <c r="I502" s="15">
        <f t="shared" si="33"/>
        <v>0</v>
      </c>
      <c r="J502" s="16">
        <f>SUM(J501,J368)</f>
        <v>1526095.38</v>
      </c>
    </row>
    <row r="503" spans="1:11" ht="21.75" customHeight="1" thickTop="1" thickBot="1" x14ac:dyDescent="0.25">
      <c r="A503" s="364" t="s">
        <v>652</v>
      </c>
      <c r="B503" s="365"/>
      <c r="C503" s="365"/>
      <c r="D503" s="365"/>
      <c r="E503" s="365"/>
      <c r="F503" s="365"/>
      <c r="G503" s="365"/>
      <c r="H503" s="365"/>
      <c r="I503" s="365"/>
      <c r="J503" s="366"/>
    </row>
    <row r="504" spans="1:11" ht="24.75" customHeight="1" thickTop="1" thickBot="1" x14ac:dyDescent="0.25">
      <c r="A504" s="339" t="s">
        <v>643</v>
      </c>
      <c r="B504" s="340"/>
      <c r="C504" s="340"/>
      <c r="D504" s="340"/>
      <c r="E504" s="340"/>
      <c r="F504" s="340"/>
      <c r="G504" s="340"/>
      <c r="H504" s="340"/>
      <c r="I504" s="340"/>
      <c r="J504" s="341"/>
    </row>
    <row r="505" spans="1:11" ht="25.5" customHeight="1" thickTop="1" thickBot="1" x14ac:dyDescent="0.25">
      <c r="A505" s="336" t="s">
        <v>605</v>
      </c>
      <c r="B505" s="337"/>
      <c r="C505" s="337"/>
      <c r="D505" s="337"/>
      <c r="E505" s="337"/>
      <c r="F505" s="337"/>
      <c r="G505" s="337"/>
      <c r="H505" s="337"/>
      <c r="I505" s="337"/>
      <c r="J505" s="338"/>
    </row>
    <row r="506" spans="1:11" ht="121.5" customHeight="1" thickTop="1" x14ac:dyDescent="0.2">
      <c r="A506" s="367" t="s">
        <v>672</v>
      </c>
      <c r="B506" s="368"/>
      <c r="C506" s="368"/>
      <c r="D506" s="368"/>
      <c r="E506" s="368"/>
      <c r="F506" s="368"/>
      <c r="G506" s="368"/>
      <c r="H506" s="368"/>
      <c r="I506" s="368"/>
      <c r="J506" s="369"/>
      <c r="K506" s="172"/>
    </row>
    <row r="507" spans="1:11" ht="70.5" customHeight="1" x14ac:dyDescent="0.2">
      <c r="A507" s="370" t="s">
        <v>669</v>
      </c>
      <c r="B507" s="371"/>
      <c r="C507" s="371"/>
      <c r="D507" s="371"/>
      <c r="E507" s="371"/>
      <c r="F507" s="371"/>
      <c r="G507" s="371"/>
      <c r="H507" s="371"/>
      <c r="I507" s="371"/>
      <c r="J507" s="372"/>
    </row>
    <row r="508" spans="1:11" ht="36.75" customHeight="1" thickBot="1" x14ac:dyDescent="0.25">
      <c r="A508" s="333" t="s">
        <v>668</v>
      </c>
      <c r="B508" s="334"/>
      <c r="C508" s="334"/>
      <c r="D508" s="334"/>
      <c r="E508" s="334"/>
      <c r="F508" s="334"/>
      <c r="G508" s="334"/>
      <c r="H508" s="334"/>
      <c r="I508" s="334"/>
      <c r="J508" s="335"/>
    </row>
    <row r="509" spans="1:11" ht="26.25" customHeight="1" thickTop="1" thickBot="1" x14ac:dyDescent="0.25">
      <c r="A509" s="336" t="s">
        <v>606</v>
      </c>
      <c r="B509" s="337"/>
      <c r="C509" s="337"/>
      <c r="D509" s="337"/>
      <c r="E509" s="337"/>
      <c r="F509" s="337"/>
      <c r="G509" s="337"/>
      <c r="H509" s="337"/>
      <c r="I509" s="337"/>
      <c r="J509" s="338"/>
    </row>
    <row r="510" spans="1:11" ht="121.5" customHeight="1" thickTop="1" x14ac:dyDescent="0.2">
      <c r="A510" s="330" t="s">
        <v>674</v>
      </c>
      <c r="B510" s="331"/>
      <c r="C510" s="331"/>
      <c r="D510" s="331"/>
      <c r="E510" s="331"/>
      <c r="F510" s="331"/>
      <c r="G510" s="331"/>
      <c r="H510" s="331"/>
      <c r="I510" s="331"/>
      <c r="J510" s="332"/>
    </row>
    <row r="511" spans="1:11" ht="72" customHeight="1" x14ac:dyDescent="0.2">
      <c r="A511" s="327" t="s">
        <v>673</v>
      </c>
      <c r="B511" s="328"/>
      <c r="C511" s="328"/>
      <c r="D511" s="328"/>
      <c r="E511" s="328"/>
      <c r="F511" s="328"/>
      <c r="G511" s="328"/>
      <c r="H511" s="328"/>
      <c r="I511" s="328"/>
      <c r="J511" s="329"/>
    </row>
    <row r="512" spans="1:11" ht="70.5" customHeight="1" thickBot="1" x14ac:dyDescent="0.25">
      <c r="A512" s="333" t="s">
        <v>670</v>
      </c>
      <c r="B512" s="334"/>
      <c r="C512" s="334"/>
      <c r="D512" s="334"/>
      <c r="E512" s="334"/>
      <c r="F512" s="334"/>
      <c r="G512" s="334"/>
      <c r="H512" s="334"/>
      <c r="I512" s="334"/>
      <c r="J512" s="335"/>
    </row>
    <row r="513" spans="1:10" ht="15.75" thickTop="1" thickBot="1" x14ac:dyDescent="0.25">
      <c r="A513" s="52"/>
      <c r="B513" s="53"/>
      <c r="C513" s="53"/>
      <c r="D513" s="53"/>
      <c r="E513" s="53"/>
      <c r="F513" s="53"/>
      <c r="G513" s="53"/>
      <c r="H513" s="53"/>
      <c r="I513" s="53"/>
      <c r="J513" s="74"/>
    </row>
    <row r="514" spans="1:10" ht="18.75" customHeight="1" thickTop="1" thickBot="1" x14ac:dyDescent="0.25">
      <c r="A514" s="360" t="s">
        <v>607</v>
      </c>
      <c r="B514" s="361"/>
      <c r="C514" s="361"/>
      <c r="D514" s="361"/>
      <c r="E514" s="361"/>
      <c r="F514" s="361"/>
      <c r="G514" s="361"/>
      <c r="H514" s="361"/>
      <c r="I514" s="361"/>
      <c r="J514" s="362"/>
    </row>
    <row r="515" spans="1:10" ht="27.75" customHeight="1" thickTop="1" thickBot="1" x14ac:dyDescent="0.25">
      <c r="A515" s="357" t="s">
        <v>656</v>
      </c>
      <c r="B515" s="358"/>
      <c r="C515" s="358"/>
      <c r="D515" s="358"/>
      <c r="E515" s="358"/>
      <c r="F515" s="358"/>
      <c r="G515" s="358"/>
      <c r="H515" s="358"/>
      <c r="I515" s="358"/>
      <c r="J515" s="359"/>
    </row>
    <row r="516" spans="1:10" s="55" customFormat="1" ht="16.5" thickTop="1" x14ac:dyDescent="0.25">
      <c r="A516" s="209"/>
      <c r="B516" s="210"/>
      <c r="C516" s="210"/>
      <c r="D516" s="210"/>
      <c r="E516" s="210"/>
      <c r="F516" s="210"/>
      <c r="G516" s="210"/>
      <c r="H516" s="210"/>
      <c r="I516" s="210"/>
      <c r="J516" s="211"/>
    </row>
    <row r="517" spans="1:10" s="55" customFormat="1" ht="38.25" customHeight="1" x14ac:dyDescent="0.25">
      <c r="A517" s="65"/>
      <c r="B517" s="54"/>
      <c r="C517" s="54"/>
      <c r="D517" s="54"/>
      <c r="E517" s="54"/>
      <c r="F517" s="54"/>
      <c r="G517" s="54"/>
      <c r="H517" s="54"/>
      <c r="I517" s="54"/>
      <c r="J517" s="75"/>
    </row>
    <row r="518" spans="1:10" ht="20.25" x14ac:dyDescent="0.3">
      <c r="A518" s="354" t="s">
        <v>657</v>
      </c>
      <c r="B518" s="355"/>
      <c r="C518" s="355"/>
      <c r="D518" s="355"/>
      <c r="E518" s="355"/>
      <c r="F518" s="355"/>
      <c r="G518" s="355"/>
      <c r="H518" s="355"/>
      <c r="I518" s="355"/>
      <c r="J518" s="356"/>
    </row>
    <row r="519" spans="1:10" ht="20.25" x14ac:dyDescent="0.3">
      <c r="A519" s="351" t="s">
        <v>24</v>
      </c>
      <c r="B519" s="352"/>
      <c r="C519" s="352"/>
      <c r="D519" s="352"/>
      <c r="E519" s="352"/>
      <c r="F519" s="352"/>
      <c r="G519" s="352"/>
      <c r="H519" s="352"/>
      <c r="I519" s="352"/>
      <c r="J519" s="353"/>
    </row>
    <row r="520" spans="1:10" ht="15" thickBot="1" x14ac:dyDescent="0.25">
      <c r="A520" s="49"/>
      <c r="B520" s="50"/>
      <c r="C520" s="51"/>
      <c r="D520" s="51"/>
      <c r="E520" s="51"/>
      <c r="F520" s="51"/>
      <c r="G520" s="51"/>
      <c r="H520" s="51"/>
      <c r="I520" s="51"/>
      <c r="J520" s="76"/>
    </row>
  </sheetData>
  <sortState xmlns:xlrd2="http://schemas.microsoft.com/office/spreadsheetml/2017/richdata2" ref="A31:J82">
    <sortCondition ref="B31:B82"/>
  </sortState>
  <mergeCells count="76">
    <mergeCell ref="A1:J1"/>
    <mergeCell ref="A3:J3"/>
    <mergeCell ref="A4:J4"/>
    <mergeCell ref="A7:J7"/>
    <mergeCell ref="A8:J8"/>
    <mergeCell ref="A5:J5"/>
    <mergeCell ref="A6:J6"/>
    <mergeCell ref="A2:J2"/>
    <mergeCell ref="A10:C10"/>
    <mergeCell ref="A18:J18"/>
    <mergeCell ref="A9:J9"/>
    <mergeCell ref="A23:J23"/>
    <mergeCell ref="A20:B20"/>
    <mergeCell ref="A19:C19"/>
    <mergeCell ref="A11:B11"/>
    <mergeCell ref="A12:B12"/>
    <mergeCell ref="A21:B21"/>
    <mergeCell ref="A22:B22"/>
    <mergeCell ref="A13:J13"/>
    <mergeCell ref="A14:J14"/>
    <mergeCell ref="A15:C15"/>
    <mergeCell ref="A16:B16"/>
    <mergeCell ref="A17:B17"/>
    <mergeCell ref="A370:J370"/>
    <mergeCell ref="A501:B501"/>
    <mergeCell ref="A371:J371"/>
    <mergeCell ref="A372:C372"/>
    <mergeCell ref="A369:J369"/>
    <mergeCell ref="A29:J29"/>
    <mergeCell ref="A24:J24"/>
    <mergeCell ref="B171:C171"/>
    <mergeCell ref="A25:C25"/>
    <mergeCell ref="A28:J28"/>
    <mergeCell ref="A170:J170"/>
    <mergeCell ref="A26:B26"/>
    <mergeCell ref="A27:B27"/>
    <mergeCell ref="A168:B168"/>
    <mergeCell ref="A169:B169"/>
    <mergeCell ref="B30:C30"/>
    <mergeCell ref="A172:A176"/>
    <mergeCell ref="A177:A180"/>
    <mergeCell ref="A220:A223"/>
    <mergeCell ref="A509:J509"/>
    <mergeCell ref="A503:J503"/>
    <mergeCell ref="A506:J506"/>
    <mergeCell ref="A507:J507"/>
    <mergeCell ref="A269:B269"/>
    <mergeCell ref="A272:J272"/>
    <mergeCell ref="A270:B270"/>
    <mergeCell ref="A264:B264"/>
    <mergeCell ref="A265:B265"/>
    <mergeCell ref="A274:C274"/>
    <mergeCell ref="A266:B267"/>
    <mergeCell ref="A271:J271"/>
    <mergeCell ref="A273:J273"/>
    <mergeCell ref="A519:J519"/>
    <mergeCell ref="A518:J518"/>
    <mergeCell ref="A515:J515"/>
    <mergeCell ref="A514:J514"/>
    <mergeCell ref="A512:J512"/>
    <mergeCell ref="A184:A216"/>
    <mergeCell ref="A182:A183"/>
    <mergeCell ref="A511:J511"/>
    <mergeCell ref="A510:J510"/>
    <mergeCell ref="A508:J508"/>
    <mergeCell ref="A505:J505"/>
    <mergeCell ref="A504:J504"/>
    <mergeCell ref="A224:A226"/>
    <mergeCell ref="A227:A232"/>
    <mergeCell ref="A235:A236"/>
    <mergeCell ref="A240:A246"/>
    <mergeCell ref="A247:A255"/>
    <mergeCell ref="A256:A263"/>
    <mergeCell ref="A268:B268"/>
    <mergeCell ref="A502:B502"/>
    <mergeCell ref="A368:B368"/>
  </mergeCells>
  <printOptions horizontalCentered="1"/>
  <pageMargins left="0.23622047244094491" right="0.23622047244094491" top="0.43307086614173229" bottom="0.43307086614173229" header="0.31496062992125984" footer="0.23622047244094491"/>
  <pageSetup paperSize="9" scale="59" fitToHeight="13" orientation="portrait" r:id="rId1"/>
  <headerFooter>
    <oddFooter>&amp;R&amp;P /&amp;N</oddFooter>
  </headerFooter>
  <rowBreaks count="1" manualBreakCount="1">
    <brk id="27"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3ABB5-846E-4735-8225-A9A54217B4B1}">
  <dimension ref="A1:S51"/>
  <sheetViews>
    <sheetView view="pageBreakPreview" topLeftCell="A31" zoomScaleNormal="100" zoomScaleSheetLayoutView="100" workbookViewId="0">
      <selection activeCell="Q45" sqref="Q45"/>
    </sheetView>
  </sheetViews>
  <sheetFormatPr defaultRowHeight="15" x14ac:dyDescent="0.25"/>
  <cols>
    <col min="14" max="14" width="11.7109375" customWidth="1"/>
    <col min="16" max="16" width="9.140625" customWidth="1"/>
  </cols>
  <sheetData>
    <row r="1" spans="1:19" s="91" customFormat="1" ht="27" customHeight="1" x14ac:dyDescent="0.35">
      <c r="A1" s="89"/>
      <c r="B1" s="90" t="s">
        <v>662</v>
      </c>
      <c r="C1" s="89"/>
      <c r="D1" s="89"/>
      <c r="E1" s="89"/>
      <c r="F1" s="89"/>
      <c r="G1" s="89"/>
      <c r="H1" s="89"/>
      <c r="I1" s="89"/>
      <c r="J1" s="89"/>
      <c r="K1" s="89"/>
      <c r="L1" s="89"/>
      <c r="M1" s="89"/>
      <c r="N1" s="89"/>
    </row>
    <row r="2" spans="1:19" s="91" customFormat="1" ht="27" customHeight="1" x14ac:dyDescent="0.35">
      <c r="A2" s="89"/>
      <c r="B2" s="90"/>
      <c r="C2" s="89"/>
      <c r="D2" s="89"/>
      <c r="E2" s="89"/>
      <c r="F2" s="89"/>
      <c r="G2" s="89"/>
      <c r="H2" s="89"/>
      <c r="I2" s="89"/>
      <c r="J2" s="89"/>
      <c r="K2" s="89"/>
      <c r="L2" s="89"/>
      <c r="M2" s="89"/>
      <c r="N2" s="89"/>
    </row>
    <row r="3" spans="1:19" s="91" customFormat="1" ht="21" x14ac:dyDescent="0.35">
      <c r="A3" s="89"/>
      <c r="B3" s="90"/>
      <c r="C3" s="89"/>
      <c r="D3" s="89"/>
      <c r="E3" s="89"/>
      <c r="F3" s="89"/>
      <c r="G3" s="89"/>
      <c r="H3" s="89"/>
      <c r="I3" s="89"/>
      <c r="J3" s="89"/>
      <c r="K3" s="89"/>
      <c r="L3" s="89"/>
      <c r="M3" s="89"/>
      <c r="N3" s="89"/>
    </row>
    <row r="10" spans="1:19" s="87" customFormat="1" ht="18.75" x14ac:dyDescent="0.3">
      <c r="B10" s="88"/>
      <c r="C10" s="88"/>
      <c r="E10" s="88"/>
      <c r="F10" s="88"/>
      <c r="G10" s="88"/>
      <c r="H10" s="88"/>
      <c r="I10" s="88"/>
      <c r="J10" s="88"/>
      <c r="K10" s="88"/>
      <c r="L10" s="88"/>
      <c r="M10" s="88"/>
      <c r="N10" s="88"/>
    </row>
    <row r="15" spans="1:19" ht="61.5" customHeight="1" x14ac:dyDescent="0.25"/>
    <row r="16" spans="1:19" ht="45.75" customHeight="1" x14ac:dyDescent="0.3">
      <c r="A16" s="447" t="s">
        <v>608</v>
      </c>
      <c r="B16" s="447"/>
      <c r="C16" s="447"/>
      <c r="D16" s="447"/>
      <c r="E16" s="447"/>
      <c r="F16" s="447"/>
      <c r="G16" s="447"/>
      <c r="H16" s="447"/>
      <c r="I16" s="447"/>
      <c r="J16" s="447"/>
      <c r="K16" s="447"/>
      <c r="L16" s="447"/>
      <c r="M16" s="447"/>
      <c r="N16" s="447"/>
      <c r="O16" s="447"/>
      <c r="P16" s="447"/>
      <c r="Q16" s="447"/>
      <c r="R16" s="447"/>
      <c r="S16" s="447"/>
    </row>
    <row r="17" ht="9.75" customHeight="1" x14ac:dyDescent="0.25"/>
    <row r="26" s="107" customFormat="1" x14ac:dyDescent="0.25"/>
    <row r="27" s="107" customFormat="1" x14ac:dyDescent="0.25"/>
    <row r="28" s="107" customFormat="1" x14ac:dyDescent="0.25"/>
    <row r="29" s="107" customFormat="1" x14ac:dyDescent="0.25"/>
    <row r="30" s="107" customFormat="1" x14ac:dyDescent="0.25"/>
    <row r="34" spans="1:19" ht="18.75" x14ac:dyDescent="0.3">
      <c r="A34" s="107"/>
      <c r="B34" s="107"/>
      <c r="C34" s="107"/>
      <c r="D34" s="107"/>
      <c r="E34" s="107"/>
      <c r="F34" s="104"/>
      <c r="G34" s="104"/>
      <c r="H34" s="104"/>
      <c r="I34" s="104"/>
      <c r="J34" s="104"/>
      <c r="K34" s="104"/>
      <c r="L34" s="107"/>
      <c r="M34" s="107"/>
      <c r="N34" s="107"/>
      <c r="O34" s="107"/>
      <c r="P34" s="107"/>
    </row>
    <row r="35" spans="1:19" ht="44.25" customHeight="1" x14ac:dyDescent="0.3">
      <c r="A35" s="447" t="s">
        <v>609</v>
      </c>
      <c r="B35" s="447"/>
      <c r="C35" s="447"/>
      <c r="D35" s="447"/>
      <c r="E35" s="447"/>
      <c r="F35" s="447"/>
      <c r="G35" s="447"/>
      <c r="H35" s="447"/>
      <c r="I35" s="447"/>
      <c r="J35" s="447"/>
      <c r="K35" s="447"/>
      <c r="L35" s="447"/>
      <c r="M35" s="447"/>
      <c r="N35" s="447"/>
      <c r="O35" s="447"/>
      <c r="P35" s="447"/>
      <c r="Q35" s="447"/>
      <c r="R35" s="447"/>
      <c r="S35" s="447"/>
    </row>
    <row r="36" spans="1:19" s="107" customFormat="1" ht="24.75" customHeight="1" x14ac:dyDescent="0.25">
      <c r="A36" s="135"/>
      <c r="B36" s="116"/>
      <c r="C36" s="116"/>
      <c r="D36" s="116"/>
      <c r="E36" s="116"/>
      <c r="F36" s="116"/>
      <c r="G36" s="116"/>
      <c r="H36" s="116"/>
      <c r="I36" s="116"/>
      <c r="J36" s="116"/>
      <c r="K36" s="116"/>
      <c r="L36" s="116"/>
      <c r="M36" s="116"/>
      <c r="N36" s="116"/>
      <c r="O36" s="116"/>
      <c r="P36" s="116"/>
    </row>
    <row r="38" spans="1:19" s="107" customFormat="1" x14ac:dyDescent="0.25"/>
    <row r="39" spans="1:19" s="107" customFormat="1" x14ac:dyDescent="0.25"/>
    <row r="40" spans="1:19" s="107" customFormat="1" x14ac:dyDescent="0.25"/>
    <row r="41" spans="1:19" s="107" customFormat="1" x14ac:dyDescent="0.25"/>
    <row r="42" spans="1:19" s="107" customFormat="1" x14ac:dyDescent="0.25"/>
    <row r="43" spans="1:19" s="107" customFormat="1" x14ac:dyDescent="0.25"/>
    <row r="44" spans="1:19" s="107" customFormat="1" x14ac:dyDescent="0.25"/>
    <row r="45" spans="1:19" s="107" customFormat="1" x14ac:dyDescent="0.25"/>
    <row r="46" spans="1:19" s="107" customFormat="1" x14ac:dyDescent="0.25"/>
    <row r="47" spans="1:19" s="107" customFormat="1" x14ac:dyDescent="0.25"/>
    <row r="48" spans="1:19" s="107" customFormat="1" x14ac:dyDescent="0.25"/>
    <row r="49" spans="1:19" s="107" customFormat="1" x14ac:dyDescent="0.25"/>
    <row r="50" spans="1:19" ht="15" customHeight="1" x14ac:dyDescent="0.25">
      <c r="A50" s="448" t="s">
        <v>659</v>
      </c>
      <c r="B50" s="448"/>
      <c r="C50" s="448"/>
      <c r="D50" s="448"/>
      <c r="E50" s="448"/>
      <c r="F50" s="448"/>
      <c r="G50" s="448"/>
      <c r="H50" s="448"/>
      <c r="I50" s="448"/>
      <c r="J50" s="448"/>
      <c r="K50" s="448"/>
      <c r="L50" s="448"/>
      <c r="M50" s="448"/>
      <c r="N50" s="448"/>
      <c r="O50" s="448"/>
      <c r="P50" s="448"/>
      <c r="Q50" s="448"/>
      <c r="R50" s="448"/>
      <c r="S50" s="448"/>
    </row>
    <row r="51" spans="1:19" ht="47.25" customHeight="1" x14ac:dyDescent="0.25">
      <c r="A51" s="448"/>
      <c r="B51" s="448"/>
      <c r="C51" s="448"/>
      <c r="D51" s="448"/>
      <c r="E51" s="448"/>
      <c r="F51" s="448"/>
      <c r="G51" s="448"/>
      <c r="H51" s="448"/>
      <c r="I51" s="448"/>
      <c r="J51" s="448"/>
      <c r="K51" s="448"/>
      <c r="L51" s="448"/>
      <c r="M51" s="448"/>
      <c r="N51" s="448"/>
      <c r="O51" s="448"/>
      <c r="P51" s="448"/>
      <c r="Q51" s="448"/>
      <c r="R51" s="448"/>
      <c r="S51" s="448"/>
    </row>
  </sheetData>
  <mergeCells count="3">
    <mergeCell ref="A16:S16"/>
    <mergeCell ref="A35:S35"/>
    <mergeCell ref="A50:S51"/>
  </mergeCells>
  <pageMargins left="0.511811024" right="0.511811024" top="0.7" bottom="0.42" header="0.31496062000000002" footer="0.31496062000000002"/>
  <pageSetup paperSize="9" scale="51" orientation="portrait" r:id="rId1"/>
  <rowBreaks count="1" manualBreakCount="1">
    <brk id="53"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3</vt:i4>
      </vt:variant>
    </vt:vector>
  </HeadingPairs>
  <TitlesOfParts>
    <vt:vector size="7" baseType="lpstr">
      <vt:lpstr>Capa</vt:lpstr>
      <vt:lpstr>Relatório Sintético</vt:lpstr>
      <vt:lpstr>Relatório Analítico </vt:lpstr>
      <vt:lpstr>Anexo Fotos</vt:lpstr>
      <vt:lpstr>'Anexo Fotos'!Area_de_impressao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2020-11-11T17:46:28Z</cp:lastPrinted>
  <dcterms:created xsi:type="dcterms:W3CDTF">2019-08-19T14:05:31Z</dcterms:created>
  <dcterms:modified xsi:type="dcterms:W3CDTF">2020-11-11T19:11:30Z</dcterms:modified>
  <cp:category/>
  <cp:contentStatus/>
</cp:coreProperties>
</file>