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10.237.1.1\gepg\BANCO DE ALIMENTOS\Relatório Gerencial\2020\11-Novembro\"/>
    </mc:Choice>
  </mc:AlternateContent>
  <xr:revisionPtr revIDLastSave="0" documentId="13_ncr:1_{E12A260F-AAAB-441C-A303-1BF164629B6A}" xr6:coauthVersionLast="45" xr6:coauthVersionMax="45" xr10:uidLastSave="{00000000-0000-0000-0000-000000000000}"/>
  <bookViews>
    <workbookView xWindow="-120" yWindow="-120" windowWidth="24240" windowHeight="13140" xr2:uid="{817751F3-E3AA-484C-99B2-AB0897DCEE72}"/>
  </bookViews>
  <sheets>
    <sheet name="Capa" sheetId="10" r:id="rId1"/>
    <sheet name="Relatório Sintético" sheetId="6" r:id="rId2"/>
    <sheet name="Relatório Analítico " sheetId="3" r:id="rId3"/>
    <sheet name="Entidades Cadastradas" sheetId="14" r:id="rId4"/>
    <sheet name="Anexo Fotos" sheetId="12" r:id="rId5"/>
    <sheet name="Planilha1" sheetId="16" state="hidden" r:id="rId6"/>
    <sheet name="Planilha2" sheetId="15" state="hidden" r:id="rId7"/>
  </sheets>
  <definedNames>
    <definedName name="__shared_1_0_0">#REF!-#REF!</definedName>
    <definedName name="__shared_2_0_0">#REF!-#REF!</definedName>
    <definedName name="_xlnm._FilterDatabase" localSheetId="2" hidden="1">'Relatório Analítico '!$A$31:$J$31</definedName>
    <definedName name="_xlnm.Print_Area" localSheetId="4">'Anexo Fotos'!$A$1:$R$75</definedName>
    <definedName name="_xlnm.Print_Area" localSheetId="3">'Entidades Cadastradas'!$A$1:$E$41</definedName>
    <definedName name="_xlnm.Print_Area" localSheetId="2">'Relatório Analítico '!$A$1:$J$524</definedName>
    <definedName name="_xlnm.Print_Area" localSheetId="1">'Relatório Sintético'!$A$1:$L$38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4" i="3" l="1"/>
  <c r="J503" i="3"/>
  <c r="J376" i="3"/>
  <c r="H503" i="3"/>
  <c r="J371" i="3"/>
  <c r="J277" i="3"/>
  <c r="H371" i="3"/>
  <c r="J272" i="3"/>
  <c r="J271" i="3"/>
  <c r="J269" i="3"/>
  <c r="J267" i="3"/>
  <c r="J174" i="3"/>
  <c r="H266" i="3"/>
  <c r="J170" i="3"/>
  <c r="J34" i="3"/>
  <c r="J33" i="3"/>
  <c r="J32" i="3"/>
  <c r="H170" i="3"/>
  <c r="J28" i="3"/>
  <c r="J27" i="3"/>
  <c r="J18" i="3"/>
  <c r="J16" i="3"/>
  <c r="J171" i="3" l="1"/>
  <c r="I170" i="3"/>
  <c r="I171" i="3"/>
  <c r="H171" i="3"/>
  <c r="G170" i="3"/>
  <c r="F171" i="3"/>
  <c r="G171"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3" i="3"/>
  <c r="J234" i="3"/>
  <c r="J235" i="3"/>
  <c r="J236" i="3"/>
  <c r="J237" i="3"/>
  <c r="J238" i="3"/>
  <c r="J239" i="3"/>
  <c r="J240" i="3"/>
  <c r="J241" i="3"/>
  <c r="J242" i="3"/>
  <c r="J243" i="3"/>
  <c r="J244" i="3"/>
  <c r="J245" i="3"/>
  <c r="J246" i="3"/>
  <c r="J247" i="3"/>
  <c r="J248" i="3"/>
  <c r="J249" i="3"/>
  <c r="J250" i="3"/>
  <c r="J252" i="3"/>
  <c r="J253" i="3"/>
  <c r="J256" i="3"/>
  <c r="J257" i="3"/>
  <c r="J258" i="3"/>
  <c r="J259" i="3"/>
  <c r="J260" i="3"/>
  <c r="J261" i="3"/>
  <c r="J262" i="3"/>
  <c r="J263" i="3"/>
  <c r="J264" i="3"/>
  <c r="J265" i="3"/>
  <c r="J266" i="3"/>
  <c r="J270" i="3"/>
  <c r="D503" i="3"/>
  <c r="H504" i="3"/>
  <c r="J502" i="3"/>
  <c r="J501" i="3"/>
  <c r="J500" i="3"/>
  <c r="J499" i="3"/>
  <c r="J498" i="3"/>
  <c r="J497" i="3"/>
  <c r="J495" i="3"/>
  <c r="J496"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5" i="3"/>
  <c r="J443" i="3"/>
  <c r="J442" i="3"/>
  <c r="J441" i="3"/>
  <c r="J439" i="3"/>
  <c r="J438" i="3"/>
  <c r="J436" i="3"/>
  <c r="J435" i="3"/>
  <c r="J434" i="3"/>
  <c r="J433" i="3"/>
  <c r="J432" i="3"/>
  <c r="J431" i="3"/>
  <c r="J430" i="3"/>
  <c r="J429" i="3"/>
  <c r="J428" i="3"/>
  <c r="J427" i="3"/>
  <c r="J425" i="3"/>
  <c r="J424" i="3"/>
  <c r="J423" i="3"/>
  <c r="J422" i="3"/>
  <c r="J421" i="3"/>
  <c r="J420" i="3"/>
  <c r="J419" i="3"/>
  <c r="J418" i="3"/>
  <c r="J417" i="3"/>
  <c r="J415" i="3"/>
  <c r="J414" i="3"/>
  <c r="J413" i="3"/>
  <c r="J412" i="3"/>
  <c r="J411" i="3"/>
  <c r="J410" i="3"/>
  <c r="J409" i="3"/>
  <c r="J408" i="3"/>
  <c r="J407" i="3"/>
  <c r="J406" i="3"/>
  <c r="J405" i="3"/>
  <c r="J404" i="3"/>
  <c r="J403" i="3"/>
  <c r="J401" i="3"/>
  <c r="J400" i="3"/>
  <c r="J399" i="3"/>
  <c r="J398" i="3"/>
  <c r="J397" i="3"/>
  <c r="J396" i="3"/>
  <c r="J395" i="3"/>
  <c r="J394" i="3"/>
  <c r="J393" i="3"/>
  <c r="J392" i="3"/>
  <c r="J391" i="3"/>
  <c r="J390" i="3"/>
  <c r="J389" i="3"/>
  <c r="J388" i="3"/>
  <c r="J387" i="3"/>
  <c r="J386" i="3"/>
  <c r="J385" i="3"/>
  <c r="J384" i="3"/>
  <c r="J383" i="3"/>
  <c r="J382" i="3"/>
  <c r="J381" i="3"/>
  <c r="J379" i="3"/>
  <c r="J378" i="3"/>
  <c r="J377" i="3"/>
  <c r="J380" i="3"/>
  <c r="G371" i="3"/>
  <c r="F371" i="3"/>
  <c r="E371" i="3"/>
  <c r="D371" i="3"/>
  <c r="J169" i="3"/>
  <c r="J168" i="3"/>
  <c r="J167" i="3"/>
  <c r="J166" i="3"/>
  <c r="J165" i="3"/>
  <c r="J164" i="3"/>
  <c r="J163" i="3"/>
  <c r="J162" i="3"/>
  <c r="J161" i="3"/>
  <c r="J159" i="3"/>
  <c r="J158" i="3"/>
  <c r="J157" i="3"/>
  <c r="J156" i="3"/>
  <c r="J155" i="3"/>
  <c r="J154" i="3"/>
  <c r="J153" i="3"/>
  <c r="J151" i="3"/>
  <c r="J150" i="3"/>
  <c r="J149" i="3"/>
  <c r="J148" i="3"/>
  <c r="J147" i="3"/>
  <c r="J146" i="3"/>
  <c r="J145" i="3"/>
  <c r="J144" i="3"/>
  <c r="J143" i="3"/>
  <c r="J142" i="3"/>
  <c r="J141" i="3"/>
  <c r="J140" i="3"/>
  <c r="J138" i="3"/>
  <c r="J139" i="3"/>
  <c r="J137" i="3"/>
  <c r="J136" i="3"/>
  <c r="J135" i="3"/>
  <c r="J134" i="3"/>
  <c r="J133" i="3"/>
  <c r="J132" i="3"/>
  <c r="J131" i="3"/>
  <c r="J130" i="3"/>
  <c r="J129" i="3"/>
  <c r="J127" i="3"/>
  <c r="J126" i="3"/>
  <c r="J125" i="3"/>
  <c r="J124" i="3"/>
  <c r="J123" i="3"/>
  <c r="J121" i="3"/>
  <c r="J120" i="3"/>
  <c r="J119" i="3"/>
  <c r="J118" i="3"/>
  <c r="J117" i="3"/>
  <c r="J116" i="3"/>
  <c r="J114" i="3"/>
  <c r="J113" i="3"/>
  <c r="J112" i="3"/>
  <c r="J111" i="3"/>
  <c r="J110" i="3"/>
  <c r="J109" i="3"/>
  <c r="J107" i="3"/>
  <c r="J106" i="3"/>
  <c r="J105" i="3"/>
  <c r="J104" i="3"/>
  <c r="J103" i="3"/>
  <c r="J102" i="3"/>
  <c r="J101" i="3"/>
  <c r="J99" i="3"/>
  <c r="J98" i="3"/>
  <c r="J97" i="3"/>
  <c r="J96" i="3"/>
  <c r="J95" i="3"/>
  <c r="J93" i="3"/>
  <c r="J91" i="3"/>
  <c r="J90" i="3"/>
  <c r="J88" i="3"/>
  <c r="J86" i="3"/>
  <c r="J85" i="3"/>
  <c r="J84" i="3"/>
  <c r="J83" i="3"/>
  <c r="J81" i="3"/>
  <c r="J80" i="3"/>
  <c r="J79" i="3"/>
  <c r="J78" i="3"/>
  <c r="J76" i="3"/>
  <c r="J75" i="3"/>
  <c r="J73" i="3"/>
  <c r="J72" i="3"/>
  <c r="J70" i="3"/>
  <c r="J69" i="3"/>
  <c r="J67" i="3"/>
  <c r="J66" i="3"/>
  <c r="J65" i="3"/>
  <c r="J64" i="3"/>
  <c r="J63" i="3"/>
  <c r="J62" i="3"/>
  <c r="J61" i="3"/>
  <c r="J60" i="3"/>
  <c r="J59" i="3"/>
  <c r="J58" i="3"/>
  <c r="J57" i="3"/>
  <c r="J56" i="3"/>
  <c r="J55" i="3"/>
  <c r="J54" i="3"/>
  <c r="J53" i="3"/>
  <c r="J52" i="3"/>
  <c r="J51" i="3"/>
  <c r="J50" i="3"/>
  <c r="J49" i="3"/>
  <c r="J48" i="3"/>
  <c r="J47" i="3"/>
  <c r="J46" i="3"/>
  <c r="J41" i="3"/>
  <c r="J40" i="3"/>
  <c r="J39" i="3"/>
  <c r="J37" i="3"/>
  <c r="J36" i="3"/>
  <c r="J35" i="3"/>
  <c r="J17" i="3"/>
  <c r="J311" i="3" l="1"/>
  <c r="J303" i="3"/>
  <c r="J301" i="3"/>
  <c r="J299" i="3"/>
  <c r="J298" i="3"/>
  <c r="J297" i="3"/>
  <c r="F266" i="3"/>
  <c r="G266" i="3"/>
  <c r="H267" i="3"/>
  <c r="G267" i="3"/>
  <c r="H272" i="3" l="1"/>
  <c r="H11" i="3"/>
  <c r="G503" i="3" l="1"/>
  <c r="D170" i="3"/>
  <c r="J160" i="3" l="1"/>
  <c r="J128" i="3"/>
  <c r="J122" i="3"/>
  <c r="J115" i="3"/>
  <c r="J108" i="3"/>
  <c r="J100" i="3"/>
  <c r="J94" i="3"/>
  <c r="J92" i="3"/>
  <c r="J89" i="3"/>
  <c r="J87" i="3"/>
  <c r="J82" i="3"/>
  <c r="J152" i="3"/>
  <c r="J77" i="3"/>
  <c r="J74" i="3"/>
  <c r="J71" i="3"/>
  <c r="J68" i="3"/>
  <c r="J45" i="3"/>
  <c r="J44" i="3"/>
  <c r="J43" i="3"/>
  <c r="J42" i="3"/>
  <c r="J38" i="3"/>
  <c r="G504" i="3" l="1"/>
  <c r="F267" i="3"/>
  <c r="E267" i="3"/>
  <c r="D171" i="3"/>
  <c r="E171" i="3"/>
  <c r="F170" i="3"/>
  <c r="G11" i="3" l="1"/>
  <c r="I17" i="3"/>
  <c r="F503" i="3"/>
  <c r="E503" i="3"/>
  <c r="J255" i="3"/>
  <c r="J254" i="3"/>
  <c r="J251" i="3"/>
  <c r="J232" i="3"/>
  <c r="G270" i="3"/>
  <c r="J338" i="3"/>
  <c r="F12" i="3"/>
  <c r="F270" i="3"/>
  <c r="J346" i="3"/>
  <c r="J370" i="3"/>
  <c r="E170" i="3"/>
  <c r="D266" i="3"/>
  <c r="D267" i="3"/>
  <c r="J402" i="3"/>
  <c r="J416" i="3"/>
  <c r="J426" i="3"/>
  <c r="J437" i="3"/>
  <c r="J440" i="3"/>
  <c r="J444" i="3"/>
  <c r="J446" i="3"/>
  <c r="J278" i="3"/>
  <c r="J279" i="3"/>
  <c r="J280" i="3"/>
  <c r="J281" i="3"/>
  <c r="J282" i="3"/>
  <c r="J283" i="3"/>
  <c r="J284" i="3"/>
  <c r="J285" i="3"/>
  <c r="J286" i="3"/>
  <c r="J287" i="3"/>
  <c r="J288" i="3"/>
  <c r="J289" i="3"/>
  <c r="J290" i="3"/>
  <c r="J291" i="3"/>
  <c r="J292" i="3"/>
  <c r="J293" i="3"/>
  <c r="J294" i="3"/>
  <c r="J295" i="3"/>
  <c r="J296" i="3"/>
  <c r="J300" i="3"/>
  <c r="J302" i="3"/>
  <c r="J304" i="3"/>
  <c r="J305" i="3"/>
  <c r="J306" i="3"/>
  <c r="J307" i="3"/>
  <c r="J308" i="3"/>
  <c r="J309" i="3"/>
  <c r="J310"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9" i="3"/>
  <c r="J340" i="3"/>
  <c r="J341" i="3"/>
  <c r="J342" i="3"/>
  <c r="J343" i="3"/>
  <c r="J344" i="3"/>
  <c r="J345" i="3"/>
  <c r="J347" i="3"/>
  <c r="J348" i="3"/>
  <c r="J349" i="3"/>
  <c r="J350" i="3"/>
  <c r="J351" i="3"/>
  <c r="J352" i="3"/>
  <c r="J353" i="3"/>
  <c r="J354" i="3"/>
  <c r="J355" i="3"/>
  <c r="J356" i="3"/>
  <c r="J357" i="3"/>
  <c r="J358" i="3"/>
  <c r="J359" i="3"/>
  <c r="J360" i="3"/>
  <c r="J361" i="3"/>
  <c r="J362" i="3"/>
  <c r="J363" i="3"/>
  <c r="J364" i="3"/>
  <c r="J365" i="3"/>
  <c r="J366" i="3"/>
  <c r="J367" i="3"/>
  <c r="J368" i="3"/>
  <c r="J369" i="3"/>
  <c r="I503" i="3"/>
  <c r="I371" i="3"/>
  <c r="I267" i="3"/>
  <c r="E266" i="3"/>
  <c r="I266" i="3"/>
  <c r="E12" i="3"/>
  <c r="E270" i="3"/>
  <c r="I272" i="3"/>
  <c r="E11" i="3"/>
  <c r="G21" i="3"/>
  <c r="G272" i="3" l="1"/>
  <c r="D11" i="3"/>
  <c r="I504" i="3"/>
  <c r="I21" i="3" s="1"/>
  <c r="H21" i="3"/>
  <c r="J21" i="3" s="1"/>
  <c r="I16" i="3"/>
  <c r="I22" i="3"/>
  <c r="F272" i="3"/>
  <c r="F22" i="3" s="1"/>
  <c r="E272" i="3"/>
  <c r="E22" i="3" s="1"/>
  <c r="I11" i="3"/>
  <c r="E504" i="3"/>
  <c r="E21" i="3" s="1"/>
  <c r="D504" i="3"/>
  <c r="D21" i="3" s="1"/>
  <c r="F11" i="3"/>
  <c r="F504" i="3"/>
  <c r="F21" i="3" s="1"/>
  <c r="D272" i="3"/>
  <c r="G22" i="3" l="1"/>
  <c r="F23" i="3"/>
  <c r="H22" i="3"/>
  <c r="D22" i="3"/>
  <c r="H23" i="3" l="1"/>
  <c r="J23" i="3" s="1"/>
  <c r="J22" i="3"/>
  <c r="G23" i="3"/>
</calcChain>
</file>

<file path=xl/sharedStrings.xml><?xml version="1.0" encoding="utf-8"?>
<sst xmlns="http://schemas.openxmlformats.org/spreadsheetml/2006/main" count="1489" uniqueCount="747">
  <si>
    <t>ORGANIZAÇÃO DAS VOLUNTÁRIAS DE GOIÁS</t>
  </si>
  <si>
    <t>RELATÓRIO GERENCIAL MENSAL DE EXECUÇÃO</t>
  </si>
  <si>
    <t>BANCO DE ALIMENTOS</t>
  </si>
  <si>
    <t>PROTEÇÃO SOCIAL A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</si>
  <si>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</si>
  <si>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</si>
  <si>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</si>
  <si>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</si>
  <si>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</si>
  <si>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</si>
  <si>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</si>
  <si>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</si>
  <si>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</si>
  <si>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alimentos doados (KG)</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</si>
  <si>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</si>
  <si>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</si>
  <si>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</si>
  <si>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</si>
  <si>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</si>
  <si>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</si>
  <si>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</si>
  <si>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t>Ações desenvolvidas</t>
  </si>
  <si>
    <t>Gerente de Nutrição Social e Sustentável</t>
  </si>
  <si>
    <t>Wellington Matos de Lima</t>
  </si>
  <si>
    <t>Jeane de Cássia Dias Abdala Maia</t>
  </si>
  <si>
    <t>Diretora de Ações Sociais</t>
  </si>
  <si>
    <t>PROTEÇÃO SOCIAL BÁSICA</t>
  </si>
  <si>
    <t xml:space="preserve">OPERACIONALIZAÇÃO DAS AÇÕES DE PROTEÇÃO SOCIAL                      </t>
  </si>
  <si>
    <t>AGO</t>
  </si>
  <si>
    <t>SET</t>
  </si>
  <si>
    <t>OUT</t>
  </si>
  <si>
    <t>NOV</t>
  </si>
  <si>
    <t>DEZ</t>
  </si>
  <si>
    <t>TOTAL SEM REPETIÇÃO</t>
  </si>
  <si>
    <t>RZ</t>
  </si>
  <si>
    <t>TOTAL</t>
  </si>
  <si>
    <t>Quantidade de alimentos descartados (distribuídos a instituições para alimentação animal)</t>
  </si>
  <si>
    <t>Número de entidades que participaram</t>
  </si>
  <si>
    <t>Número de indivíduos/famílias que participaram</t>
  </si>
  <si>
    <t>Bairros de Goiânia</t>
  </si>
  <si>
    <t>Instituição / Entidade ATENDIDA EM GOIÂNIA</t>
  </si>
  <si>
    <t>AGEO Esportivo</t>
  </si>
  <si>
    <t>Santa Genoveva</t>
  </si>
  <si>
    <t>Assembleia de Deus Aliança</t>
  </si>
  <si>
    <t>Bairro Goiá 2</t>
  </si>
  <si>
    <t>Assembleia de Deus Esperança</t>
  </si>
  <si>
    <t xml:space="preserve">Jardim Guanabara </t>
  </si>
  <si>
    <t>Assembleia de Deus Yeshua</t>
  </si>
  <si>
    <t>Vila Montecelli</t>
  </si>
  <si>
    <t>Associação Ambiental pela Vida e Sustentabilidade Social</t>
  </si>
  <si>
    <t>Residencial Vale dos Sonhos</t>
  </si>
  <si>
    <t>Associação Beneficente do Residencial Vale dos Sonhos</t>
  </si>
  <si>
    <t xml:space="preserve">Campinas </t>
  </si>
  <si>
    <t>Associação Beneficente Metamorfose</t>
  </si>
  <si>
    <t>Jardim Novo Mundo</t>
  </si>
  <si>
    <t>Associação da Igreja Metodista - Oitava Região Eclesiástica</t>
  </si>
  <si>
    <t>Jardim das Aroeiras</t>
  </si>
  <si>
    <t>Associação das Entidades Comunitárias Dom Fernando II e Aroeiras</t>
  </si>
  <si>
    <t>Conjunto Vera Cruz I</t>
  </si>
  <si>
    <t>Associação de Moradores do Conjunto Vera Cruz I</t>
  </si>
  <si>
    <t>Associação Paulo Pacheco</t>
  </si>
  <si>
    <t>Jardim Goiás</t>
  </si>
  <si>
    <t>Associação Habitacional e Construção Civil do Brasil - Constracc</t>
  </si>
  <si>
    <t>Novo Horizonte</t>
  </si>
  <si>
    <t>Associação Metodista Assistencial de Educação Infantil</t>
  </si>
  <si>
    <t>Setor Oeste</t>
  </si>
  <si>
    <t>Associação Obra do Berço</t>
  </si>
  <si>
    <t>Setor Coimbra</t>
  </si>
  <si>
    <t>Associação Servo de Deus</t>
  </si>
  <si>
    <t>Vila Jardim Pompéia</t>
  </si>
  <si>
    <t>Associação Universo Sem Fome</t>
  </si>
  <si>
    <t>Jardim Liberdade</t>
  </si>
  <si>
    <t>Caps Noroeste</t>
  </si>
  <si>
    <t>Setor Marechal Rondon</t>
  </si>
  <si>
    <t>Casa de Apoio Anjo Gabriel (antiga liga da solidariedade)</t>
  </si>
  <si>
    <t>Bairro Floresta</t>
  </si>
  <si>
    <t>Casa de Fraternidade Caminho da Luz</t>
  </si>
  <si>
    <t>Vera Cruz 2</t>
  </si>
  <si>
    <t xml:space="preserve">Casa Terapêutica Rei Davi </t>
  </si>
  <si>
    <t>Residencial Maria Lourença</t>
  </si>
  <si>
    <t>Centro de Atendimento Educação e Mediação da Família - CAEMFA</t>
  </si>
  <si>
    <t>Jardim Guanabara</t>
  </si>
  <si>
    <t>Centro de Recuperação Vida Nova</t>
  </si>
  <si>
    <t>Parque Industrial João Braz</t>
  </si>
  <si>
    <t>Centro Educacional Infantil Mãe Alvina Lima Souza</t>
  </si>
  <si>
    <t>Jardim Brasil</t>
  </si>
  <si>
    <t>Centro Municipal de Educação Infantil Cristiano Emidio Martins</t>
  </si>
  <si>
    <t>Parque Eldorado Oeste</t>
  </si>
  <si>
    <t>Centro Social Espírita Puro Amor</t>
  </si>
  <si>
    <t>Jardim Guanabara III</t>
  </si>
  <si>
    <t>CMEI Guanabara lll</t>
  </si>
  <si>
    <t>CMEI Jardim das Aroeiras</t>
  </si>
  <si>
    <t>Jardim Guanabara I</t>
  </si>
  <si>
    <t>CMEI Jardim Guanabara I - Conselho Gestor Construindo Cidadãos</t>
  </si>
  <si>
    <t>Parque Tremendão</t>
  </si>
  <si>
    <t>CMEI Parque Tremendão</t>
  </si>
  <si>
    <t>Jardim da Luz</t>
  </si>
  <si>
    <t>Comunidade Espírita Ramatis</t>
  </si>
  <si>
    <t>Comunidade Espirita Trabalho, Amor e FÉ (CETAF)</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</si>
  <si>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</si>
  <si>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</si>
  <si>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</si>
  <si>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</si>
  <si>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</si>
  <si>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</si>
  <si>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Residencial Buena Vista IV</t>
  </si>
  <si>
    <t>Igreja Batista Amor e Cuidado</t>
  </si>
  <si>
    <t>Igreja Batista Vale dos Sonhos</t>
  </si>
  <si>
    <t>Buena Vista IV</t>
  </si>
  <si>
    <t>Igreja Evangélica Assembleia de Deus Buena Vista II</t>
  </si>
  <si>
    <t>Vila Nova</t>
  </si>
  <si>
    <t>Igreja Evangélica Assembleia de Deus J. Novo Mundo - Ministério Vila Nova</t>
  </si>
  <si>
    <t>Bairro da Vitória</t>
  </si>
  <si>
    <t>Igreja Evangélica Assembleia de Deus Ministério Jardim América</t>
  </si>
  <si>
    <t>Vila Riso</t>
  </si>
  <si>
    <t>Igreja Evangélica Assembleia de Deus Vila Riso</t>
  </si>
  <si>
    <t>Parque Anhanguera</t>
  </si>
  <si>
    <t>Igreja Evangélica Avivamento</t>
  </si>
  <si>
    <t>Setor Nilza Modesto Neto</t>
  </si>
  <si>
    <t>Igreja Evangélica Ministério Rosa de Sarom</t>
  </si>
  <si>
    <t>Jardim América</t>
  </si>
  <si>
    <t>Igreja Evangélica Quadrangular</t>
  </si>
  <si>
    <t>Jardim Curitiba I</t>
  </si>
  <si>
    <t>Igreja Pentencostal Allfa e Omega - Ministério Atos II</t>
  </si>
  <si>
    <t>Instituto de Atenção a Terceira Idade Nossa Senhora do Perpétuo Socorro</t>
  </si>
  <si>
    <t>Setor Recreio de Ipe</t>
  </si>
  <si>
    <t>Missão Resgate da Paz</t>
  </si>
  <si>
    <t>Jardim Europa</t>
  </si>
  <si>
    <t>Moderna Olavo Bilac</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</si>
  <si>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</si>
  <si>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</si>
  <si>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</si>
  <si>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</si>
  <si>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</si>
  <si>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</si>
  <si>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</si>
  <si>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</si>
  <si>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</si>
  <si>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Siquém Núcleo Educacional</t>
  </si>
  <si>
    <t>Associação Bem Aventurada Imelda</t>
  </si>
  <si>
    <t>Jardim Nova Esperança</t>
  </si>
  <si>
    <t>Obras Sociais do Centro Espírita Irmão Áureo - OSCEIA</t>
  </si>
  <si>
    <t>Setor Bueno</t>
  </si>
  <si>
    <t>Sindicato dos Proprietários das Oficinas Mecânicas dos Estados de Goiás</t>
  </si>
  <si>
    <t>Residencial Itaipu</t>
  </si>
  <si>
    <t>Associação Semente da Vida - Projeto Semear</t>
  </si>
  <si>
    <t>Centro</t>
  </si>
  <si>
    <t>Associação das Donas de Casa e Consumidores em Ação</t>
  </si>
  <si>
    <t>Setor Progresso</t>
  </si>
  <si>
    <t>Centro de Trabalho Comunitário - CTC</t>
  </si>
  <si>
    <t>Instituto Batuíra de Saúde Mental</t>
  </si>
  <si>
    <t>Associação de Serviço à Criança Especial de Goiânia - ASCEP</t>
  </si>
  <si>
    <t>Setor Balneário</t>
  </si>
  <si>
    <t>Associação dos Idosos Jardim Balneário</t>
  </si>
  <si>
    <t>Morada do Sol</t>
  </si>
  <si>
    <t>Associação Noroeste Esporte Clube de Goiás</t>
  </si>
  <si>
    <t>Conjunto Vista Alegre</t>
  </si>
  <si>
    <t>Casa de Recuperação Projeto Emanuel - Carepe</t>
  </si>
  <si>
    <t xml:space="preserve">Setor Santos Dumond </t>
  </si>
  <si>
    <t>Centro de Educação Comunitária de Meninas e Meninos  - Cecom</t>
  </si>
  <si>
    <t>Perim</t>
  </si>
  <si>
    <t>Sociedade Eunice Weaver de Goiânia</t>
  </si>
  <si>
    <t>Vila Americano do Brasil</t>
  </si>
  <si>
    <t>Abrigo dos Idosos São Vicente de Paulo</t>
  </si>
  <si>
    <t>Ação Social Sagrados Estigmas e Santo Expedito</t>
  </si>
  <si>
    <t>Balneário Meia Ponte</t>
  </si>
  <si>
    <t>Parque Amazonas</t>
  </si>
  <si>
    <t>Asilo Solar Colombino Augusto de Bastos</t>
  </si>
  <si>
    <t>Madre Germana II</t>
  </si>
  <si>
    <t>Associação Assistencial Madre Germana II</t>
  </si>
  <si>
    <t>Residencial Morada do Bosque</t>
  </si>
  <si>
    <t>Associação Assunção</t>
  </si>
  <si>
    <t>Vitória Área III</t>
  </si>
  <si>
    <t>Associação Beija-Flor</t>
  </si>
  <si>
    <t>Vila Lucy</t>
  </si>
  <si>
    <t>Associação Beneficente de Ajuda a Pessoa Carente</t>
  </si>
  <si>
    <t>Jardim Guanabara II</t>
  </si>
  <si>
    <t>Sociedade Renascer</t>
  </si>
  <si>
    <t>Setor Universitário</t>
  </si>
  <si>
    <t>Associação Projeto Esporte Crescer - PROEC</t>
  </si>
  <si>
    <t>Instituto de Especialidades Conceito</t>
  </si>
  <si>
    <t>Setor Marista</t>
  </si>
  <si>
    <t>Associação Beneficente Manancial</t>
  </si>
  <si>
    <t>Parque Anhanguera II</t>
  </si>
  <si>
    <t>Associação Cairós - Solidariedade e Ação</t>
  </si>
  <si>
    <t>Forte Vile</t>
  </si>
  <si>
    <t>Associação Casa de Cultura Antônia Ferreira de Souza</t>
  </si>
  <si>
    <t>Jardim Mariliza</t>
  </si>
  <si>
    <t>Associação Casa de Maria</t>
  </si>
  <si>
    <t>Paróquia São Nicolau</t>
  </si>
  <si>
    <t>Setor Sul</t>
  </si>
  <si>
    <t>Centro Espírita e Casa da Sopa Orondina Luz e Vida</t>
  </si>
  <si>
    <t>Recreio dos Bandeirantes</t>
  </si>
  <si>
    <t>Associação Comunidade Luz da Vida</t>
  </si>
  <si>
    <t>Associação Comunitária Beneficente Portas Abertas</t>
  </si>
  <si>
    <t>Bairro Vitória</t>
  </si>
  <si>
    <t>Associação de Assistência Social Soldadinhos de Deus</t>
  </si>
  <si>
    <t>Anhanguera</t>
  </si>
  <si>
    <t>Associação de Pais do Excepcional Gota de Orgulho - APEGO</t>
  </si>
  <si>
    <t>Boa Ventura</t>
  </si>
  <si>
    <t>Associação dos Catadores de Materiais Recicláveis Ordem e Progresso</t>
  </si>
  <si>
    <t>Associação dos Deficientes Físicos do Estado de Goiás - ADFEGO</t>
  </si>
  <si>
    <t>Finsocial</t>
  </si>
  <si>
    <t>Associação dos Idosos Bom Viver</t>
  </si>
  <si>
    <t>Setor Aeroporto</t>
  </si>
  <si>
    <t>Associação dos Idosos do Brasil</t>
  </si>
  <si>
    <t>Vila Osvaldo Rosa</t>
  </si>
  <si>
    <t>Associação dos Surdos de Goiânia</t>
  </si>
  <si>
    <t>Associação Grupo Vozes Flores do Cerrado</t>
  </si>
  <si>
    <t>Associação Tio Cleobaldo</t>
  </si>
  <si>
    <t>Vila Matilde</t>
  </si>
  <si>
    <t>Associação Irmãs da Mãe Dolorosa da Ordem Terceira de São Francisco</t>
  </si>
  <si>
    <t>Associação Maçônica de Assistência Social do Estado de Goiás (AMEM-GO)</t>
  </si>
  <si>
    <t>Residencial Antonio Carlos Pires</t>
  </si>
  <si>
    <t>Associação Mão Amiga dos Moradores do Residencial Antonio Carlos Pires</t>
  </si>
  <si>
    <t>Associação Parkinson de Goiás</t>
  </si>
  <si>
    <t>Estrela Dalva</t>
  </si>
  <si>
    <t>Associação Projeto Noroeste</t>
  </si>
  <si>
    <t>Sítio dos Bandeirantes</t>
  </si>
  <si>
    <t>Banco de Alimentos Mesa Brasil - SESC</t>
  </si>
  <si>
    <t>Casa da Criança e do Adolescente Talitha Kum</t>
  </si>
  <si>
    <t>Jardim Santo Antônio</t>
  </si>
  <si>
    <t>Casa de Mãe Sozinha Anália Franco</t>
  </si>
  <si>
    <t>Vila Multirão</t>
  </si>
  <si>
    <t>Casa do Idoso da Vila Multirão</t>
  </si>
  <si>
    <t>Centro de Atenção Psicossocial - CAPS Girassol</t>
  </si>
  <si>
    <t>Setor Morais</t>
  </si>
  <si>
    <t>Centro de Cidadania Negra do Estado de Goiás</t>
  </si>
  <si>
    <t>Vila Novo Horizonte</t>
  </si>
  <si>
    <t>Centro de Reabilitação São Paulo Apóstolo - CRESPA</t>
  </si>
  <si>
    <t>Centro de Referência em Convivência de Idosos</t>
  </si>
  <si>
    <t>Madre Germana I</t>
  </si>
  <si>
    <t>Centro Ed. Infantil Marista Divino Pai Eterno</t>
  </si>
  <si>
    <t>Vila Pedroso</t>
  </si>
  <si>
    <t>CMEI Tia Jovita</t>
  </si>
  <si>
    <t>Nova Suiça</t>
  </si>
  <si>
    <t>Igreja Nossa Senhora Aparecida e Santa Edwiges</t>
  </si>
  <si>
    <t>Setor Central</t>
  </si>
  <si>
    <t xml:space="preserve">Comunidade Terapêutica Ebenézer Bom Pastor </t>
  </si>
  <si>
    <t>Setor Jaó</t>
  </si>
  <si>
    <t>Comunidade Evangélica Juvenil Vida Nova - CEJVN</t>
  </si>
  <si>
    <t>Res. Recreio Samambaia</t>
  </si>
  <si>
    <t>Desafio Jovem Restauração Shalom</t>
  </si>
  <si>
    <t>Setor Bela Vista</t>
  </si>
  <si>
    <t>Escola Creche São Domingos Sávio</t>
  </si>
  <si>
    <t>Marechal Rondon - Fama</t>
  </si>
  <si>
    <t>Fraternidade de Assistência a Menores Aprendizes - FAMA</t>
  </si>
  <si>
    <t>Parque Atheneu</t>
  </si>
  <si>
    <t>Grupo Espírita Amor e Vida</t>
  </si>
  <si>
    <t>Rio Formoso</t>
  </si>
  <si>
    <t>Hospital Espírita Eurípedes Barsanulfo</t>
  </si>
  <si>
    <t>Igreja Assembleia de Deus Ministério Fama</t>
  </si>
  <si>
    <t xml:space="preserve">Jardim Petrópolis </t>
  </si>
  <si>
    <t>Jovens com uma Missão Goiânia</t>
  </si>
  <si>
    <t>Lar de Jesus</t>
  </si>
  <si>
    <t>Vila Mutirão</t>
  </si>
  <si>
    <t>Lar Pio Xll</t>
  </si>
  <si>
    <t>Setor Rodoviáio</t>
  </si>
  <si>
    <t>Legião da Boa Vontade - LBV</t>
  </si>
  <si>
    <t>Ministério de Adoração Amigo do Rei</t>
  </si>
  <si>
    <t>Núcleo de Proteção aos Queimados</t>
  </si>
  <si>
    <t>Pedro Ludovico</t>
  </si>
  <si>
    <t>Obras Sociais do Grupo Espírita Regeneração</t>
  </si>
  <si>
    <t>Programa Banco Municipal de Alimentos - Semas</t>
  </si>
  <si>
    <t>Projeto Adoção</t>
  </si>
  <si>
    <t>Santa Casa de Misericórdia de Goiânia</t>
  </si>
  <si>
    <t>Secretaria Estadual de Educação</t>
  </si>
  <si>
    <t>União das Pioneiras de Goiânia</t>
  </si>
  <si>
    <t>Capuava</t>
  </si>
  <si>
    <t>Assembleia de Deus Capuava</t>
  </si>
  <si>
    <t>SUB-TOTAL DE ATENDIMENTOS (KG)</t>
  </si>
  <si>
    <t>SUB-TOTAL DE ATENDIMENTOS (FÍSICO)</t>
  </si>
  <si>
    <t>Outros municípios</t>
  </si>
  <si>
    <r>
      <t xml:space="preserve">Instituição / Entidade </t>
    </r>
    <r>
      <rPr>
        <sz val="12"/>
        <color rgb="FF000000"/>
        <rFont val="Arial"/>
        <family val="2"/>
      </rPr>
      <t>A</t>
    </r>
    <r>
      <rPr>
        <b/>
        <sz val="12"/>
        <color rgb="FF000000"/>
        <rFont val="Arial"/>
        <family val="2"/>
      </rPr>
      <t>TENDIDA NOS DEMAIS MUNICÍPIOS</t>
    </r>
  </si>
  <si>
    <t>Anápolis</t>
  </si>
  <si>
    <t>Assembleia de Deus Anápolis</t>
  </si>
  <si>
    <t>Associação Moriá</t>
  </si>
  <si>
    <t>Abrigo Evangélico Jesus Cristo é o Senhor</t>
  </si>
  <si>
    <t>Associação Missionária Esperança</t>
  </si>
  <si>
    <t>Casa da Criança de Anápolis</t>
  </si>
  <si>
    <t>Abadia de Goiás</t>
  </si>
  <si>
    <t>Associação Beneficente Casa de Davi - ABECAD</t>
  </si>
  <si>
    <t>Associação Beneficente Projeto Pedra Viva</t>
  </si>
  <si>
    <t>Associação Comunitária de Abadia de Goiás</t>
  </si>
  <si>
    <t>Associação Quilombola Recantos Dourados</t>
  </si>
  <si>
    <t>Aparecida de Goiânia</t>
  </si>
  <si>
    <t>Abrigo Comendador Walmor</t>
  </si>
  <si>
    <t>Associação Espírita AJA - Ajudantes Anônimos com Jesus</t>
  </si>
  <si>
    <t>CEIJ - Comunidade Espírita Irmão Jacob</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</si>
  <si>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</si>
  <si>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</si>
  <si>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</si>
  <si>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</si>
  <si>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</si>
  <si>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</si>
  <si>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</si>
  <si>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</si>
  <si>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</si>
  <si>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</si>
  <si>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</si>
  <si>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</si>
  <si>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</si>
  <si>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</si>
  <si>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</si>
  <si>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</si>
  <si>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</si>
  <si>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</si>
  <si>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</si>
  <si>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</si>
  <si>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Associação Quilombola Urbana Jd. Cascata</t>
  </si>
  <si>
    <t>Projeto Meninos dos Meus Olhos</t>
  </si>
  <si>
    <t>Associação dos Servidores e Usuarios nas Estrategias Saúde da Família - Asusfego</t>
  </si>
  <si>
    <t>Associação Solar das Acácias</t>
  </si>
  <si>
    <t>Casa de Apoio São Luiz</t>
  </si>
  <si>
    <t>Centro de Apoio a Carentes Silvestre Linares</t>
  </si>
  <si>
    <t>Projetando o Amanhã</t>
  </si>
  <si>
    <t>Organização Mulheres em Ação Vila Delfiore</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</si>
  <si>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</si>
  <si>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</si>
  <si>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</si>
  <si>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</si>
  <si>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</si>
  <si>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</si>
  <si>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</si>
  <si>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</si>
  <si>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</si>
  <si>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</si>
  <si>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</si>
  <si>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</si>
  <si>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</si>
  <si>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</si>
  <si>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</si>
  <si>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</si>
  <si>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</si>
  <si>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Lar Bem Viver</t>
  </si>
  <si>
    <t>Associação Lar de Santana</t>
  </si>
  <si>
    <t>Associação Meu Lar</t>
  </si>
  <si>
    <t>Associação Inhumense de Assistência a Menores e Anciãos - ASSIAMA</t>
  </si>
  <si>
    <t>Nerópolis</t>
  </si>
  <si>
    <t>Nazário</t>
  </si>
  <si>
    <t>Centro Espírita O Consolador</t>
  </si>
  <si>
    <t>Nova Veneza</t>
  </si>
  <si>
    <t>Instituto de Longa Permanência para Idosos Mais Saúde</t>
  </si>
  <si>
    <t>Paróquia Nossa Senhora do Carmo</t>
  </si>
  <si>
    <t>Palmeiras de Goiás</t>
  </si>
  <si>
    <t>Associação de Pais e Amigos dos Excepcionais de Palmeiras de Goiás</t>
  </si>
  <si>
    <t>Professor Jamil</t>
  </si>
  <si>
    <t>Associação Quilombola de Professor Jamil</t>
  </si>
  <si>
    <t>Pontalina</t>
  </si>
  <si>
    <t>Obra Unida A Sociedade São Vicente de Paulo</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</si>
  <si>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</si>
  <si>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</si>
  <si>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</si>
  <si>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</si>
  <si>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</si>
  <si>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</si>
  <si>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</si>
  <si>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Moradores do Bairro Alvorada e Adjacentes M S Canedo - ASMBAA</t>
  </si>
  <si>
    <t>Trindade</t>
  </si>
  <si>
    <t>Associação de Idosos Alegria de Viver</t>
  </si>
  <si>
    <t>Casa da Fraternidade Irmã Sheila</t>
  </si>
  <si>
    <t>Centro Espírita Apóstolo Paulo</t>
  </si>
  <si>
    <t>CEPMG Castelo Branco Trindade</t>
  </si>
  <si>
    <t>Sonho de Edna</t>
  </si>
  <si>
    <t>Associação dos Idosos Fonte Viva</t>
  </si>
  <si>
    <t>Associação Assistencial Exército de Cristo</t>
  </si>
  <si>
    <t>Associação dos Deficientes Físicos de Trindade - ADEFITRIN</t>
  </si>
  <si>
    <t>Centro Social Pai Eterno</t>
  </si>
  <si>
    <t>Comunidade Terapêutica Projeto Galileu</t>
  </si>
  <si>
    <t>Centro Social Redentorista São Clemente</t>
  </si>
  <si>
    <t>Centro Terapêutico Fenix</t>
  </si>
  <si>
    <t>Nosso Lar Ana de Almeida</t>
  </si>
  <si>
    <t>Vila São José Bento Cottolengo</t>
  </si>
  <si>
    <t>Centro Educacional e Capacitação de Apoio ao Menor</t>
  </si>
  <si>
    <t>FAMÍLIAS (KG)</t>
  </si>
  <si>
    <t>TOTAL GERAL (KG)**</t>
  </si>
  <si>
    <t xml:space="preserve"> Quantidade em kg de alimentos coletados / arrecadados pelo Banco de Alimentos por Doador</t>
  </si>
  <si>
    <t>PESSOA JURÍDICA</t>
  </si>
  <si>
    <t>Abacaxi.com</t>
  </si>
  <si>
    <t>Alimentos Japão</t>
  </si>
  <si>
    <t>Apreensões de Hortifruti CEASA</t>
  </si>
  <si>
    <t>Ardidas Conservas e Condimentos</t>
  </si>
  <si>
    <t>Associação dos Produtores</t>
  </si>
  <si>
    <t>Batatão Cozinhas Comércio de Frutas e Verduras</t>
  </si>
  <si>
    <t>Boni S/A</t>
  </si>
  <si>
    <t>Brage Distribuidora de Verduras</t>
  </si>
  <si>
    <t>Casa da Cenoura</t>
  </si>
  <si>
    <t>Casa das Polpas</t>
  </si>
  <si>
    <t>Casa Mineira de Frutas</t>
  </si>
  <si>
    <t>Castro &amp; Inocencio Ltda.</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</si>
  <si>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</si>
  <si>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</si>
  <si>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</si>
  <si>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</si>
  <si>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</si>
  <si>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</si>
  <si>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</si>
  <si>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</si>
  <si>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</si>
  <si>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</si>
  <si>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</si>
  <si>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</si>
  <si>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</si>
  <si>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</si>
  <si>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Depósito Cintra</t>
  </si>
  <si>
    <t>Depósito Conquista</t>
  </si>
  <si>
    <t>Depósito de Frutas Beca</t>
  </si>
  <si>
    <t>Depósito Dois Amigos</t>
  </si>
  <si>
    <t>Depósito Faviilli</t>
  </si>
  <si>
    <t>Depósito Ferreti</t>
  </si>
  <si>
    <t>Depósito Flor de Goiás</t>
  </si>
  <si>
    <t>Depósito Frutas Douradas</t>
  </si>
  <si>
    <t>Depósito Império</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</si>
  <si>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</si>
  <si>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</si>
  <si>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</si>
  <si>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</si>
  <si>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</si>
  <si>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</si>
  <si>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</si>
  <si>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</si>
  <si>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</si>
  <si>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</si>
  <si>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</si>
  <si>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</si>
  <si>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</si>
  <si>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</si>
  <si>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</si>
  <si>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</si>
  <si>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</si>
  <si>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</si>
  <si>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</si>
  <si>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</si>
  <si>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</si>
  <si>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</si>
  <si>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</si>
  <si>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</si>
  <si>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</si>
  <si>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Gigantão Comercial de Batatas Ltda.</t>
  </si>
  <si>
    <t>Gynpepp</t>
  </si>
  <si>
    <t>Horta escola - Município de Goiânia</t>
  </si>
  <si>
    <t>Irmãos Garcia Hortifrutigranjeiros Ltda.</t>
  </si>
  <si>
    <t>JF</t>
  </si>
  <si>
    <t>José Raimunda Olavo Santos Ltda.</t>
  </si>
  <si>
    <t>JR Comercial de Frutas</t>
  </si>
  <si>
    <t>Kifruta</t>
  </si>
  <si>
    <t>Kumagai &amp; Arima Ltda.</t>
  </si>
  <si>
    <t>Laranja Boa</t>
  </si>
  <si>
    <t>Longa Vida</t>
  </si>
  <si>
    <t>Mais Sabor</t>
  </si>
  <si>
    <t>Mamão e Cia</t>
  </si>
  <si>
    <t>Nativa Produtos Alimentícios</t>
  </si>
  <si>
    <t>Nectafruta</t>
  </si>
  <si>
    <t>Perboni &amp; Perboni</t>
  </si>
  <si>
    <t>Perboni Frutas Especias</t>
  </si>
  <si>
    <t>Perboni S/A Frutas Tropiciais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</si>
  <si>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</si>
  <si>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</si>
  <si>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</si>
  <si>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</si>
  <si>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</si>
  <si>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</si>
  <si>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</si>
  <si>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</si>
  <si>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</si>
  <si>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</si>
  <si>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</si>
  <si>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W.R.P - Verduras</t>
  </si>
  <si>
    <t>WV Distribuidora de Bananas</t>
  </si>
  <si>
    <t>PERMISSIONÁRIOS, PRODUTORES e PESSOA FÍSICA</t>
  </si>
  <si>
    <t>Aguinaldo</t>
  </si>
  <si>
    <t>Alex Sousa</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</si>
  <si>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</si>
  <si>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</si>
  <si>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</si>
  <si>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</si>
  <si>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</si>
  <si>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</si>
  <si>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</si>
  <si>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</si>
  <si>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</si>
  <si>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</si>
  <si>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</si>
  <si>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</si>
  <si>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</si>
  <si>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</si>
  <si>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Vieira de Souza</t>
  </si>
  <si>
    <t>Dyone Rodrygues</t>
  </si>
  <si>
    <t>Edielson</t>
  </si>
  <si>
    <t>Ediene</t>
  </si>
  <si>
    <t>Edson Rodrigues Tavares</t>
  </si>
  <si>
    <t>Eduardo</t>
  </si>
  <si>
    <t>Edvaldo Lopes de Oliveira</t>
  </si>
  <si>
    <t>Eleuza Franca de Melo</t>
  </si>
  <si>
    <t>Esio Bernardes do Vale</t>
  </si>
  <si>
    <t>Euler Borges Pinheiro</t>
  </si>
  <si>
    <t>Fabio</t>
  </si>
  <si>
    <t>Francis</t>
  </si>
  <si>
    <t>Francisco Silva</t>
  </si>
  <si>
    <t>Gaspar Silva</t>
  </si>
  <si>
    <t>Geraldino</t>
  </si>
  <si>
    <t>Greise</t>
  </si>
  <si>
    <t>Helio Souza</t>
  </si>
  <si>
    <t>Hellin Barbosa Silva</t>
  </si>
  <si>
    <t>Helton Correa de Sousa</t>
  </si>
  <si>
    <t>Hercicléi Franco</t>
  </si>
  <si>
    <t>Hilton Alcides</t>
  </si>
  <si>
    <t>Israel</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</si>
  <si>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</si>
  <si>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</si>
  <si>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</si>
  <si>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</si>
  <si>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</si>
  <si>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</si>
  <si>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</si>
  <si>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</si>
  <si>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</si>
  <si>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</si>
  <si>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</si>
  <si>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</si>
  <si>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</si>
  <si>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</si>
  <si>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Jonas</t>
  </si>
  <si>
    <t>Joniston Silva</t>
  </si>
  <si>
    <t>José Abreu</t>
  </si>
  <si>
    <t>Jose Carlos</t>
  </si>
  <si>
    <t>José Eduardo Thomas Etto</t>
  </si>
  <si>
    <t>José Eduardo Trindade</t>
  </si>
  <si>
    <t>José Pereira de Jesus</t>
  </si>
  <si>
    <t>José Toledo</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</si>
  <si>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</si>
  <si>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</si>
  <si>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</si>
  <si>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</si>
  <si>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</si>
  <si>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</si>
  <si>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</si>
  <si>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</si>
  <si>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</si>
  <si>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</si>
  <si>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</si>
  <si>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</si>
  <si>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</si>
  <si>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</si>
  <si>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Marcio</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</si>
  <si>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</si>
  <si>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</si>
  <si>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</si>
  <si>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</si>
  <si>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</si>
  <si>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</si>
  <si>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</si>
  <si>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</si>
  <si>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</si>
  <si>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</si>
  <si>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</si>
  <si>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</si>
  <si>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</si>
  <si>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Pedro</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</si>
  <si>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</si>
  <si>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</si>
  <si>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</si>
  <si>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</si>
  <si>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</si>
  <si>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</si>
  <si>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</si>
  <si>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</si>
  <si>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</si>
  <si>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</si>
  <si>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</si>
  <si>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</si>
  <si>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</si>
  <si>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</si>
  <si>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</si>
  <si>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</si>
  <si>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Silvana Alves</t>
  </si>
  <si>
    <t>Silvio Select</t>
  </si>
  <si>
    <t>Sonia</t>
  </si>
  <si>
    <t>Valdeir Francisco Ferreira</t>
  </si>
  <si>
    <t>Valmir Antonio Gonçalves</t>
  </si>
  <si>
    <t>Valquiria  Pereira Soares</t>
  </si>
  <si>
    <t>Valtenes Alvez</t>
  </si>
  <si>
    <t>Vanderley Cordeiro</t>
  </si>
  <si>
    <t>Vergilho Marco Faria</t>
  </si>
  <si>
    <t>Waderson Wagen</t>
  </si>
  <si>
    <t>Weliton</t>
  </si>
  <si>
    <t>Wendel Nogueira</t>
  </si>
  <si>
    <t>Batista</t>
  </si>
  <si>
    <t>Alexandre</t>
  </si>
  <si>
    <t>Vilma</t>
  </si>
  <si>
    <t>Sidiney</t>
  </si>
  <si>
    <t>Werisnon Rodrigues Tavares</t>
  </si>
  <si>
    <t>Wesley Ferreira Rodrigues</t>
  </si>
  <si>
    <t>Whenik Oliveira</t>
  </si>
  <si>
    <t>Willia Alvez da Costa</t>
  </si>
  <si>
    <t>Willian Rose de Araujo</t>
  </si>
  <si>
    <t>SUB-TOTAL ARRECADAÇÕES PERMISSIONÁRIOS E PRODUTORES (KG)</t>
  </si>
  <si>
    <t>TOTAL ARRECADAÇÕES (KG)</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</si>
  <si>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</si>
  <si>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</si>
  <si>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</si>
  <si>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Distribuição para as famílias.</t>
  </si>
  <si>
    <t>Alimentos distribuídos para as entidades.</t>
  </si>
  <si>
    <t xml:space="preserve"> 1.ATENDIMENTOS/MÊS</t>
  </si>
  <si>
    <t>JUL/2019 A JUL/2020</t>
  </si>
  <si>
    <t>Associação Grupo Vida a Vida</t>
  </si>
  <si>
    <r>
      <t>Número de entidades atendidas</t>
    </r>
    <r>
      <rPr>
        <b/>
        <sz val="12"/>
        <color rgb="FF000000"/>
        <rFont val="Calibri"/>
        <family val="2"/>
      </rPr>
      <t>¹</t>
    </r>
  </si>
  <si>
    <t>Item Meta TF: 15.1   /   Item Meta PT: 9.6.1</t>
  </si>
  <si>
    <t>Item Meta TF: 15.3   /   Item Meta PT: 9.6.3</t>
  </si>
  <si>
    <r>
      <rPr>
        <b/>
        <sz val="12"/>
        <color rgb="FF000000"/>
        <rFont val="Calibri"/>
        <family val="2"/>
      </rPr>
      <t>¹</t>
    </r>
    <r>
      <rPr>
        <sz val="12"/>
        <color rgb="FF000000"/>
        <rFont val="Arial"/>
        <family val="2"/>
      </rPr>
      <t xml:space="preserve"> </t>
    </r>
    <r>
      <rPr>
        <b/>
        <sz val="12"/>
        <color rgb="FF000000"/>
        <rFont val="Arial"/>
        <family val="2"/>
      </rPr>
      <t>RETIFICAÇÃO</t>
    </r>
    <r>
      <rPr>
        <sz val="12"/>
        <color rgb="FF000000"/>
        <rFont val="Arial"/>
        <family val="2"/>
      </rPr>
      <t xml:space="preserve">: Ao fazer a conferência das entidades atendidas sem repetição no período vigente do Termo de Fomento nº 001/2019 para consolidação dos dados na coluna JUL/2019 A JUL/2020, verificamos que o número correto é </t>
    </r>
    <r>
      <rPr>
        <b/>
        <sz val="12"/>
        <color rgb="FF000000"/>
        <rFont val="Arial"/>
        <family val="2"/>
      </rPr>
      <t>224 entidades atendidas</t>
    </r>
    <r>
      <rPr>
        <sz val="12"/>
        <color rgb="FF000000"/>
        <rFont val="Arial"/>
        <family val="2"/>
      </rPr>
      <t>, diferente do total informado no Relatório Analítico do mês de julho, de 215 entidades.</t>
    </r>
  </si>
  <si>
    <t>Item Meta TF: 15.4   /   Item Meta PT: 9.6.4</t>
  </si>
  <si>
    <t>Adriano Rodrigues dos Santos</t>
  </si>
  <si>
    <t>Residencial Paulo Pacheco</t>
  </si>
  <si>
    <t xml:space="preserve"> Associação dos Moto-taxistas</t>
  </si>
  <si>
    <t>Conjunto Cachoeira Dourada</t>
  </si>
  <si>
    <t>1º TERMO ADITIVO AO TERMO DE FOMENTO Nº 001/2019 - CEASA/OVG</t>
  </si>
  <si>
    <t xml:space="preserve">     1º TERMO ADITIVO AO TERMO DE FOMENTO Nº 001/2019 - CEASA/OVG</t>
  </si>
  <si>
    <t>Quantidade de alimentos coletados/arrecadados</t>
  </si>
  <si>
    <t>Item Meta TF: Não Possui   /   Item Meta PT: 9.6.5</t>
  </si>
  <si>
    <t>Centro Espírita Estrela D'Alva</t>
  </si>
  <si>
    <t>Setor Urias Magalhães</t>
  </si>
  <si>
    <t>Arquidiocese de Goiânia - Cúria Metropolitana - Paróquia Nossa Senhora Aparecida</t>
  </si>
  <si>
    <t>Associação de Travesti Transexuais e Transgêneros de Goiás Astral/GO</t>
  </si>
  <si>
    <t>Setor Norte Ferroviário</t>
  </si>
  <si>
    <t>Associação Santa Terezinha do Menino Jesus</t>
  </si>
  <si>
    <t>Sociedade Beneficente Ortodoxa de Goiás</t>
  </si>
  <si>
    <t>Igreja Pentecostal Assembléia de Deus Campo Petropolis - IPAD</t>
  </si>
  <si>
    <t>Ministério Filantrópico Terra Fértil</t>
  </si>
  <si>
    <t>Associação  do Poder de Deus Resgatando Vidas com Amor</t>
  </si>
  <si>
    <t>Conselho das Associações Moradores de Aparecida - Camap</t>
  </si>
  <si>
    <t>Lar São de Paulo do Centro Espírita Luz e Caridade</t>
  </si>
  <si>
    <t>Centro de Apoio ao Mais Carente de Trindade - CAMCAT</t>
  </si>
  <si>
    <t>Item Meta TF: -   /   Item Meta PT: 9.6</t>
  </si>
  <si>
    <t>Item Meta TF: 15.1   /   Item Meta PT: 9.6.2</t>
  </si>
  <si>
    <t xml:space="preserve"> 2.CADASTRAMENTOS/MÊS</t>
  </si>
  <si>
    <t>Novos indivíduos/famílias cadastrados</t>
  </si>
  <si>
    <t>3.VOLUME DE DOAÇÕES (KG)/MÊS</t>
  </si>
  <si>
    <t xml:space="preserve"> 4.AÇÕES SOCIAIS</t>
  </si>
  <si>
    <t>5. DISTRIBUIÇÃO DE ALIMENTOS POR INSTITUIÇÃO/ENTIDADE E FAMÍLIA (KG)</t>
  </si>
  <si>
    <t>6. RELAÇÃO DE DOADORES</t>
  </si>
  <si>
    <t>7. DESCRITIVO DAS DEMAIS ATIVIDADES</t>
  </si>
  <si>
    <t>Águas Lindas de Goiás</t>
  </si>
  <si>
    <t>Associação de Apoio a Saúde da Pessoa Carente</t>
  </si>
  <si>
    <t>Movimento Assistencial Essencial a Família - M.A.E</t>
  </si>
  <si>
    <t>Marília Araújo Silva</t>
  </si>
  <si>
    <t>AGO²</t>
  </si>
  <si>
    <t>RELATÓRIO ANALÍTICO: OPERACIONAL E METAS</t>
  </si>
  <si>
    <t>Associação das Mulheres Deficientes Auditivas e Surdas do Estado de Goiás</t>
  </si>
  <si>
    <t>JM Distribuidora de Bananas</t>
  </si>
  <si>
    <r>
      <t>7.3</t>
    </r>
    <r>
      <rPr>
        <sz val="14"/>
        <color rgb="FF000000"/>
        <rFont val="Arial"/>
        <family val="2"/>
      </rPr>
      <t xml:space="preserve"> Continuidade do mapeamento das famílias que estavam coletando alimentos nos containers de lixo no interior da CEASA. </t>
    </r>
  </si>
  <si>
    <r>
      <t xml:space="preserve">7.2 </t>
    </r>
    <r>
      <rPr>
        <sz val="14"/>
        <color rgb="FF000000"/>
        <rFont val="Arial"/>
        <family val="2"/>
      </rPr>
      <t>Segue o recadastramento das entidades sociais atendidas, por sistema on-line desenvolvido pela Gerência de Tecnologia da Informação da OVG. De acordo com a Resolução OVG n° 002/2019, "as instituições deverão realizar a atualização de cadastro anualmente".</t>
    </r>
  </si>
  <si>
    <r>
      <t xml:space="preserve">7.2 </t>
    </r>
    <r>
      <rPr>
        <sz val="14"/>
        <rFont val="Arial"/>
        <family val="2"/>
      </rPr>
      <t>O recadastramento on-line, com a implementação do sistema de gestão, trouxe muitos benefícios para o melhor controle das informações das entidades sociais. Além disso, foi possível reduzir o risco de contaminação da Covid-19 ao não utilizar papel e por não ser feito de forma presencial.</t>
    </r>
    <r>
      <rPr>
        <b/>
        <sz val="14"/>
        <rFont val="Arial"/>
        <family val="2"/>
      </rPr>
      <t xml:space="preserve"> </t>
    </r>
    <r>
      <rPr>
        <sz val="14"/>
        <rFont val="Arial"/>
        <family val="2"/>
      </rPr>
      <t>Todas as ações buscam apoiar e fortalecer a rede socioassistencial.</t>
    </r>
  </si>
  <si>
    <t xml:space="preserve">                                                     Trindade</t>
  </si>
  <si>
    <t>Frutas Tropicais</t>
  </si>
  <si>
    <t>Residencial Morumbi</t>
  </si>
  <si>
    <r>
      <t>7.4</t>
    </r>
    <r>
      <rPr>
        <sz val="14"/>
        <color rgb="FF000000"/>
        <rFont val="Arial"/>
        <family val="2"/>
      </rPr>
      <t xml:space="preserve"> Busca ativa para cadastramento das entidades aptas para o PAA.</t>
    </r>
  </si>
  <si>
    <t>Mês</t>
  </si>
  <si>
    <t>Outubro</t>
  </si>
  <si>
    <t>Agosto</t>
  </si>
  <si>
    <t>Setembro</t>
  </si>
  <si>
    <t>RELAÇÃO DE ENTIDADES SOCIAIS CADASTRADAS MENSALMENTE
NO PROGRAMA BANCO DE ALIMENTOS</t>
  </si>
  <si>
    <t>Qtde.</t>
  </si>
  <si>
    <t>Cidade</t>
  </si>
  <si>
    <t>Bairro</t>
  </si>
  <si>
    <t>Associação São Vicente de Paulo</t>
  </si>
  <si>
    <t>Cristalina</t>
  </si>
  <si>
    <t>Instituição de Amparo e Aprendizagem ao Menor Carente - IAAMEC</t>
  </si>
  <si>
    <t>Centro de Tratamento Espiritual Bezerra de Menezes</t>
  </si>
  <si>
    <t>Guapó</t>
  </si>
  <si>
    <t>Iporá</t>
  </si>
  <si>
    <t>Casa dos Deficientes de Iporá</t>
  </si>
  <si>
    <t>Luziânia</t>
  </si>
  <si>
    <t>Fundação de Assistência Social Betuel</t>
  </si>
  <si>
    <t>Morrinhos</t>
  </si>
  <si>
    <t xml:space="preserve">Ilé Omin Asé Ogun Oniré </t>
  </si>
  <si>
    <t>Novo Gama</t>
  </si>
  <si>
    <t>Lar do Ancião</t>
  </si>
  <si>
    <t>Petrolina de Goiás</t>
  </si>
  <si>
    <t>Formação Integral para Menores - FIMC</t>
  </si>
  <si>
    <t>Pires do Rio</t>
  </si>
  <si>
    <t>APAE Bruno Borges da Conceição</t>
  </si>
  <si>
    <t>Posse</t>
  </si>
  <si>
    <t>Associação Amigos Portadores de Câncer de Quirinópolis</t>
  </si>
  <si>
    <t>Quirinópolis</t>
  </si>
  <si>
    <t>Centro de Recuperação Recanto de Paz</t>
  </si>
  <si>
    <t>Rio Verde</t>
  </si>
  <si>
    <t>Comunidade Terapêutica Gênesis</t>
  </si>
  <si>
    <t>Instituição de Longa Permanência Lar Feliz</t>
  </si>
  <si>
    <t>Santa Rita do Araguaia</t>
  </si>
  <si>
    <t>Associação de Pais e Amigos dos Excepcionais de São Miguel do Araguaia - APAE</t>
  </si>
  <si>
    <t>São Miguel do Araguaia</t>
  </si>
  <si>
    <t>De mãos Dadas Pela Vida- MPV</t>
  </si>
  <si>
    <t>Obras Sociais da Casa da Fraternidade Irmã Scheila</t>
  </si>
  <si>
    <t>Obras Sociais da Diocese de Uruaçu</t>
  </si>
  <si>
    <t>Uruaçu</t>
  </si>
  <si>
    <t>Lar São Vicente de Paula</t>
  </si>
  <si>
    <t>Uruana</t>
  </si>
  <si>
    <t>Instituto Anjos de Rua</t>
  </si>
  <si>
    <t>Valparaíso</t>
  </si>
  <si>
    <t>Obras Sociais da Diocese de Formosa</t>
  </si>
  <si>
    <t>Goiandira</t>
  </si>
  <si>
    <t>Asilo São Vicente de Paulo de Goiandira</t>
  </si>
  <si>
    <t>-</t>
  </si>
  <si>
    <t>Casa de Acolhida São Vicente de Paulo</t>
  </si>
  <si>
    <t>Entidades cadastradas para o Programa de Aquisição de Alimentos Estadual (PAA)</t>
  </si>
  <si>
    <t>Novas entidades cadastradas para o Programa Aquisição de Alimentos Estadual (PAA)</t>
  </si>
  <si>
    <t>Novas entidades cadastradas com recebimento regular</t>
  </si>
  <si>
    <r>
      <t>Quantidade de alimentos doados</t>
    </r>
    <r>
      <rPr>
        <b/>
        <vertAlign val="superscript"/>
        <sz val="12"/>
        <color rgb="FF000000"/>
        <rFont val="Arial"/>
        <family val="2"/>
      </rPr>
      <t>2</t>
    </r>
  </si>
  <si>
    <r>
      <rPr>
        <b/>
        <vertAlign val="superscript"/>
        <sz val="12"/>
        <color rgb="FF000000"/>
        <rFont val="Arial"/>
        <family val="2"/>
      </rPr>
      <t xml:space="preserve">2 </t>
    </r>
    <r>
      <rPr>
        <sz val="12"/>
        <color rgb="FF000000"/>
        <rFont val="Arial"/>
        <family val="2"/>
      </rPr>
      <t>No mês de agosto, como foram adquiridas cestas de frutas e hortaliças, a quantidade de alimentos doados é maior que a quantidade de alimentos coletados/arrecadados.</t>
    </r>
  </si>
  <si>
    <t>Ministério das Igrejas das Assembleias de Deus Jardim das Oliveiras</t>
  </si>
  <si>
    <r>
      <t>SUB-TOTAL ARRECADAÇÕES CONCESSIONÁRIOS (KG)</t>
    </r>
    <r>
      <rPr>
        <b/>
        <vertAlign val="superscript"/>
        <sz val="12"/>
        <rFont val="Arial"/>
        <family val="2"/>
      </rPr>
      <t>3</t>
    </r>
  </si>
  <si>
    <r>
      <rPr>
        <b/>
        <vertAlign val="superscript"/>
        <sz val="12"/>
        <color rgb="FF000000"/>
        <rFont val="Calibri"/>
        <family val="2"/>
      </rPr>
      <t xml:space="preserve">3 </t>
    </r>
    <r>
      <rPr>
        <b/>
        <sz val="12"/>
        <color rgb="FF000000"/>
        <rFont val="Arial"/>
        <family val="2"/>
      </rPr>
      <t>RETIFICAÇÃO</t>
    </r>
    <r>
      <rPr>
        <sz val="12"/>
        <color rgb="FF000000"/>
        <rFont val="Arial"/>
        <family val="2"/>
      </rPr>
      <t xml:space="preserve">: Ao fazer a conferência da quantidade em kg de alimentos coletados / arrecadados pelo Banco de Alimentos por Doador Pessoa Jurídica no período vigente do Termo de Fomento nº 001/2019 para consolidação dos dados na coluna JUL/2019 A JUL/2020, verificamos que no Relatório Analítico do mês de junho, houve um equívoco nos lançamentos do mês de maio, o que gerou um quantitativo maior do que o informado no mês correspondente, ou seja, no relatório de maio foram informados 81.853,98 kg de alimentos coletados / arrecados de PJ. Já no mês de junho, os dados referentes a maio, equivocadamente,  vieram registrados como 82.822,50 kg. Diante disso, esclarecemos que </t>
    </r>
    <r>
      <rPr>
        <b/>
        <sz val="12"/>
        <color rgb="FF000000"/>
        <rFont val="Arial"/>
        <family val="2"/>
      </rPr>
      <t>o valor total correto de alimentos arrecados de PJ no período de julho de 2019 a julho de 2020 é de</t>
    </r>
    <r>
      <rPr>
        <sz val="12"/>
        <color rgb="FF000000"/>
        <rFont val="Arial"/>
        <family val="2"/>
      </rPr>
      <t xml:space="preserve"> </t>
    </r>
    <r>
      <rPr>
        <b/>
        <sz val="12"/>
        <color rgb="FF000000"/>
        <rFont val="Arial"/>
        <family val="2"/>
      </rPr>
      <t>1.018.875 kg</t>
    </r>
    <r>
      <rPr>
        <sz val="12"/>
        <color rgb="FF000000"/>
        <rFont val="Arial"/>
        <family val="2"/>
      </rPr>
      <t>, diferente do total informado no Relatório Analítico do mês de julho, 1.019.843,52 kg.</t>
    </r>
  </si>
  <si>
    <r>
      <t xml:space="preserve">7.4 </t>
    </r>
    <r>
      <rPr>
        <sz val="14"/>
        <color rgb="FF000000"/>
        <rFont val="Arial"/>
        <family val="2"/>
      </rPr>
      <t>A busca ativa de entidades sociais para adesão ao PAA objetiva fortalecer uma das principais políticas de apoio e incentivo à agricultura familiar no Brasil, que atende, por meio da doação de alimentos saudáveis em quantidade e qualidade, instituições que atuam em favor dos usuários da Política de Assistência Social.</t>
    </r>
    <r>
      <rPr>
        <b/>
        <sz val="14"/>
        <color rgb="FF000000"/>
        <rFont val="Arial"/>
        <family val="2"/>
      </rPr>
      <t xml:space="preserve"> </t>
    </r>
    <r>
      <rPr>
        <sz val="14"/>
        <color rgb="FF000000"/>
        <rFont val="Arial"/>
        <family val="2"/>
      </rPr>
      <t>O cadastramento dessas entidades foi feito no sistema do Banco de Alimentos e no SisPAA pelas assistentes sociais responsáveis.</t>
    </r>
  </si>
  <si>
    <t>O Banco de Alimentos deu continuidade à promoção da segurança alimentar e nutricional ao atender famílias vulneráveis que coletam alimentos impróprios para o consumo nos conteiners de lixo da CEASA. Com a ação de mapeamento dessas famílias, elas passam pelo atendimento e avaliação com assistente social e, além de receber os alimentos de forma contínua, recebem os encaminhamentos necessários à rede socioassistencial, conforme suas demandas.</t>
  </si>
  <si>
    <r>
      <t xml:space="preserve">7.3 </t>
    </r>
    <r>
      <rPr>
        <sz val="14"/>
        <color rgb="FF000000"/>
        <rFont val="Arial"/>
        <family val="2"/>
      </rPr>
      <t>O Banco de Alimentos deu continuidade à promoção da segurança alimentar e nutricional ao atender famílias vulneráveis que coletam alimentos impróprios para o consumo nos conteiners de lixo da CEASA. Além de receber os alimentos, elas passaram pelo atendimento e avaliação com assistente social e receberam os encaminhamentos necessários à rede socioassistencial, conforme suas demandas.</t>
    </r>
  </si>
  <si>
    <t>MÊS DE REFERÊNCIA: NOVEMBRO / 2020</t>
  </si>
  <si>
    <t xml:space="preserve">Desde setembro, começou a ser desenvolvido em Goiás o Programa de Aquisição de Alimentos Estadual (PAA), na modalidade Compra com Doação Simultânea, que, em conformidade com a Portaria nº 396, de 05/06/2020, do Ministério da Cidadania, permite a aquisição de alimentos in natura ou processados, enriquecendo os cardápios dos beneficiários consumidores. O Banco de Alimentos faz parte da Coordenação do Programa. Neste mês, continuamos a busca ativa de entidades que se enquadram no cadastro pelo Ministério da Cidadania, por isso o cadastramento de novas entidades no Banco de Alimentos teve seu aumento direcionado ao PAA. </t>
  </si>
  <si>
    <t>Goiânia, novembro de 2020.</t>
  </si>
  <si>
    <t>Seara de Luz</t>
  </si>
  <si>
    <t>Porangatu</t>
  </si>
  <si>
    <t>São Vicente de Paulo VI</t>
  </si>
  <si>
    <t>Fraternidade Espírita Luz e Caridade</t>
  </si>
  <si>
    <t>Novembro</t>
  </si>
  <si>
    <t>FOTOS - NOVEMBRO 2020</t>
  </si>
  <si>
    <r>
      <t xml:space="preserve">7.5 </t>
    </r>
    <r>
      <rPr>
        <sz val="14"/>
        <color rgb="FF000000"/>
        <rFont val="Arial"/>
        <family val="2"/>
      </rPr>
      <t>Participação no Projeto Juventude Criativa com doação de alimentos para 50 alunos matriculados na Rede Estadual de Educação.</t>
    </r>
  </si>
  <si>
    <t>Pesquisa de Satisfação</t>
  </si>
  <si>
    <t>Bairro Anhanguera</t>
  </si>
  <si>
    <t>60 bairros</t>
  </si>
  <si>
    <t>12 mun.</t>
  </si>
  <si>
    <t>REFERÊNCIA: NOVEMBRO / 2020</t>
  </si>
  <si>
    <r>
      <t xml:space="preserve">7.6 </t>
    </r>
    <r>
      <rPr>
        <sz val="14"/>
        <color rgb="FF000000"/>
        <rFont val="Arial"/>
        <family val="2"/>
      </rPr>
      <t xml:space="preserve">A Pesquisa de Satisfação com os usuários dos programas e ações da OVG irá contribuir com a cadeia de valor descrita na Carta de Serviços ao Cidadão e, em conjunto com a atuação da Gerência Estratégica da Central de Relacionamento e Ouvidoria, proporcionar um processo de melhoria contínua na Organização. A comunicação direta com o usuário é fator-chave para conhecimento e adoção de melhores práticas de gestão. A análise dos indicadores estabelecerá um elo entre os elementos de eficiência e eficácia das ações desenvolvidas na Organização com os valores democráticos de participação dos cidadãos e controle social, além de levantar o grau de confiança e a imagem institucional. </t>
    </r>
  </si>
  <si>
    <t>Diretor Administrativo e Financeiro</t>
  </si>
  <si>
    <t>Adryanna Leonor Melo de Oliveira Caiado</t>
  </si>
  <si>
    <t>Diretora Geral</t>
  </si>
  <si>
    <r>
      <t>Causa:</t>
    </r>
    <r>
      <rPr>
        <sz val="12"/>
        <rFont val="Calibri"/>
        <family val="2"/>
        <scheme val="minor"/>
      </rPr>
      <t xml:space="preserve"> As atividades de coleta e distribuição de alimentos estão sendo desenvolvidas conforme previstas no Plano de Trabalho.</t>
    </r>
  </si>
  <si>
    <r>
      <t>Medidas implementadas/a implementar:</t>
    </r>
    <r>
      <rPr>
        <sz val="12"/>
        <rFont val="Calibri"/>
        <family val="2"/>
        <scheme val="minor"/>
      </rPr>
      <t xml:space="preserve"> Como as famílias e entidades comparecem diariamente ao Banco de Alimentos para coletar os benefícios, optamos por realizar orientações diretas e individuais para famílias e representantes das entidades sociais, em complemento às capacitações on-line, para ter maior alcance e melhor comunicação com o público-alvo. O tema trabalhado foi "Armazenamento e Higienização dos Alimentos". Foi dada continuidade ao mapeamento das famílias que estavam coletando alimentos nos containers de lixo no interior da CEASA e à realização de busca ativa para cadastramento de entidades aptas para participar do Programa de Aquisição de Alimentos. A equipe de Assistência Social, por meio de diagnóstico técnico, desenvolveu protocolos de atendimento e encaminhamento de famílias e entidades para serviços da rede socioassistencial.</t>
    </r>
  </si>
  <si>
    <r>
      <t xml:space="preserve">Prazo para tratar a causa: </t>
    </r>
    <r>
      <rPr>
        <sz val="12"/>
        <rFont val="Calibri"/>
        <family val="2"/>
        <scheme val="minor"/>
      </rPr>
      <t>Não há prazo.</t>
    </r>
  </si>
  <si>
    <t>O Banco de Alimentos está ampliando suas ações, por meio da cooperação e parceria no Projeto Juventude Criativa, idealizado e promovido pela Secretaria de Estado de Cultura (SECULT-GO). O projeto será executado nas Escolas Públicas Estaduais, tendo como público-alvo o aluno regularmente matriculado no Ensino Médio e que esteja em condição de vulnerabilidade, com o intuito de valorizar e potencializar a criatividade do estudante para que, por meio de suas habilidades, seja capacitado e possa inserir-se no mercado de trabalho, podendo ser um empreendedor que contribui com a renda familiar, ainda no Ensino Médio.</t>
  </si>
  <si>
    <t>Neste mês foi realizada a Pesquisa de Satisfação para avaliar os serviços prestados pela OVG/Banco de Alimentos, mensurando sua qualidade com base nas expectativas dos cidadãos-usuários, por meio de instrumentos quantitativos (questionários).</t>
  </si>
  <si>
    <t>Rosana Elias Borges</t>
  </si>
  <si>
    <r>
      <t xml:space="preserve">7.1 </t>
    </r>
    <r>
      <rPr>
        <sz val="14"/>
        <rFont val="Arial"/>
        <family val="2"/>
      </rPr>
      <t>O tema "Higienização e Armazenamento dos Alimentos" está sendo divulgado nas ações do Banco de Alimentos por se tratar de uma estratégia eficaz para a promoção e proteção da saúde. As boas práticas e cuidados durante a manipulação de alimentos previnem várias doenças e esses cuidados devem estar inseridos no dia a dia de quem prepara as refeições.</t>
    </r>
  </si>
  <si>
    <t>As capacitações e orientações para entidades sociais e famílias foram desenvolvidas de maneira presencial e indivudual no próprio Banco de Alimentos. Neste mês, o tema foi "Higienização e Armazenamento dos Alimentos", com o objetivo de demonstrar que para ter uma alimentação saudável, não basta conhecer os nutrientes e o valor nutritivo dos alimentos, é necessário saber a melhor maneira de escolher, preparar e conservar o que será consumido. Os cuidados com a higiene pessoal, do ambiente e dos próprios alimentos são essenciais. Todas essas informações são muito importantes para a nossa saúde e precisam ser usadas no dia a dia.
O cadastramento de famílias tem sido realizado de maneira presencial, seguindo os protocolos de segurança. O recadastramento on-line das entidades sociais, por um sistema desenvolvido pela Gerência de Tecnologia da Informação da OVG, também segue acontecendo. Todas as ações buscam apoiar e fortalecer a rede socioassistencial.</t>
  </si>
  <si>
    <r>
      <t xml:space="preserve">7.6 </t>
    </r>
    <r>
      <rPr>
        <sz val="14"/>
        <color rgb="FF000000"/>
        <rFont val="Arial"/>
        <family val="2"/>
      </rPr>
      <t>Realização da Pesquisa de Satisfação</t>
    </r>
    <r>
      <rPr>
        <b/>
        <sz val="14"/>
        <color rgb="FF000000"/>
        <rFont val="Arial"/>
        <family val="2"/>
      </rPr>
      <t>.</t>
    </r>
  </si>
  <si>
    <r>
      <t xml:space="preserve">7.5 </t>
    </r>
    <r>
      <rPr>
        <sz val="14"/>
        <color rgb="FF000000"/>
        <rFont val="Arial"/>
        <family val="2"/>
      </rPr>
      <t>Caberá à OVG/BANCO DE ALIMENTOS:
- Fornecer, durante um ano de realização do Projeto Juventude Criativa, hortifrutis para 50 alunos, com retirada no Banco de Alimentos, às quartas-feiras, das 8h às 15h. É importante ressaltar que a parceria na distribuição de alimentos está alinhada à coleta de doações pelo Banco de Alimentos, podendo sofrer alterações no decorrer do período de execução em virtude da safra, sazonalidade, produção, entre outros;
- Ampliar a acessibilidade regular a alimentação adequada, diminuindo os fossos de desigualdades existentes ao atuar de maneira inclusiva no combate a fome, ampliando o direito à cidadania e o respeito à dignidade da pessoa humana, colaborando para a melhoria da qualidade de vida desses alunos;
- Contribuir com a redução da vulnerabilidade social, por meio da inclusão de famílias e indivíduos em situação de vulnerabilidade no acesso ao direito à alimentação;
- Cadastrar os alunos encaminhados pela SECULT por meio do acolhimento pela Assistente Social do Banco de Alimentos. O aluno ou responsável legal serão recebidos por uma assistente social, que vai realizar uma entrevista com o responsável familiar conforme protocolo de cadastramento.</t>
    </r>
  </si>
  <si>
    <t xml:space="preserve"> Orientação com o tema "Higienização e Armazenamento dos Alimentos".</t>
  </si>
  <si>
    <t>Gerente Estratégica de Planejamento e Governança em Substituição                                                                                                                                                                                                                                   (Portaria nº 023/2021-DIGER, de 01/02/2021)</t>
  </si>
  <si>
    <r>
      <t xml:space="preserve">7.1 </t>
    </r>
    <r>
      <rPr>
        <sz val="14"/>
        <color rgb="FF000000"/>
        <rFont val="Arial"/>
        <family val="2"/>
      </rPr>
      <t>Capacitações e orientações de maneira presencial e individual para as entidades sociais e famílias cadastradas no Banco de Alimentos, com o tema "Higienização e Armazenamnto dos Alimentos". Para complementar as capacitações on-line e como as famílias e representantes de entidades comparecem ao Banco de Alimentos frequentemente para retirada dos produtos, optamos por intensificar as orientações de forma presencial, tomando todos os cuidados necessários em relação às medidas de segurança para prevenção à COVID-19. 
É preciso orientar famílias e entidades para que os alimentos sejam conservados da melhor maneira e não estraguem, com atenção às condições de temperatura, umidade e local de armazenamento, entre outros fatores. Nesse contexto, frutas e hortaliças próprias para consumo não devem apresentar:
1. Partes ou casca amolecidas, manchadas, mofadas ou de cor alterada;
2. Polpa amolecida com mofo;
3. Folhas, raízes e talos murchos, mofados ou estragados;
4. Qualquer alteração na cor normal;
5. Qualquer modificação no cheiro característico;
6.Consistência alterada, esponjosa;
7. Perfurações, enrugamento;
8. Excesso ou falta de umidade característica.
Foi orientado que, além das doações, é importante dar preferência para as frutas e verduras da estação, pois, além de mais econômicas,conservam melhor os nutrientes.</t>
    </r>
    <r>
      <rPr>
        <b/>
        <sz val="14"/>
        <color rgb="FF000000"/>
        <rFont val="Arial"/>
        <family val="2"/>
      </rPr>
      <t xml:space="preserve"> </t>
    </r>
    <r>
      <rPr>
        <sz val="14"/>
        <color rgb="FF000000"/>
        <rFont val="Arial"/>
        <family val="2"/>
      </rPr>
      <t>De acordo com a Organização Mundial de Saúde (OMS) e estudos científicos, o novo Coronavírus pode sobreviver por horas e até dias, dependendo da superficie, da temperatura e da umidade do ambiente. Por isso, é importante ficar atento para que não ocorra contaminação no momento da entrega, compra e da manipulação dos alimentos.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</si>
</sst>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sz val="12"/>
      <color theme="1"/>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sz val="14"/>
      <name val="Arial"/>
      <family val="2"/>
    </font>
    <font>
      <b/>
      <sz val="14"/>
      <color theme="0"/>
      <name val="Arial"/>
      <family val="2"/>
    </font>
    <font>
      <b/>
      <sz val="16"/>
      <color rgb="FF000000"/>
      <name val="Arial"/>
      <family val="2"/>
    </font>
    <font>
      <sz val="16"/>
      <color rgb="FF00000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0"/>
      <color theme="0"/>
      <name val="Arial"/>
      <family val="2"/>
    </font>
    <font>
      <sz val="14"/>
      <color theme="1"/>
      <name val="Calibri"/>
      <family val="2"/>
      <scheme val="minor"/>
    </font>
    <font>
      <b/>
      <vertAlign val="superscript"/>
      <sz val="12"/>
      <color rgb="FF000000"/>
      <name val="Arial"/>
      <family val="2"/>
    </font>
    <font>
      <b/>
      <sz val="12"/>
      <color rgb="FF000000"/>
      <name val="Calibri"/>
      <family val="2"/>
    </font>
    <font>
      <sz val="11"/>
      <color rgb="FFFF0000"/>
      <name val="Arial"/>
      <family val="2"/>
    </font>
    <font>
      <b/>
      <sz val="11"/>
      <color theme="1"/>
      <name val="Arial"/>
      <family val="2"/>
    </font>
    <font>
      <b/>
      <vertAlign val="superscript"/>
      <sz val="12"/>
      <color rgb="FF000000"/>
      <name val="Calibri"/>
      <family val="2"/>
    </font>
    <font>
      <sz val="10"/>
      <color theme="1"/>
      <name val="Tahoma"/>
      <family val="2"/>
    </font>
    <font>
      <sz val="10"/>
      <color rgb="FF000000"/>
      <name val="Arial"/>
      <family val="2"/>
    </font>
    <font>
      <b/>
      <sz val="11"/>
      <name val="Tahoma"/>
      <family val="2"/>
    </font>
    <font>
      <b/>
      <vertAlign val="superscript"/>
      <sz val="12"/>
      <name val="Arial"/>
      <family val="2"/>
    </font>
    <font>
      <sz val="10"/>
      <color theme="1"/>
      <name val="Calibri"/>
      <family val="2"/>
      <scheme val="minor"/>
    </font>
    <font>
      <b/>
      <sz val="18"/>
      <color theme="1"/>
      <name val="Calibri"/>
      <family val="2"/>
      <scheme val="minor"/>
    </font>
  </fonts>
  <fills count="22">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rgb="FFB3B3B3"/>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s>
  <borders count="120">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thin">
        <color auto="1"/>
      </left>
      <right/>
      <top style="thin">
        <color auto="1"/>
      </top>
      <bottom style="double">
        <color auto="1"/>
      </bottom>
      <diagonal/>
    </border>
    <border>
      <left style="medium">
        <color indexed="64"/>
      </left>
      <right style="thin">
        <color indexed="64"/>
      </right>
      <top style="double">
        <color indexed="64"/>
      </top>
      <bottom style="thin">
        <color indexed="64"/>
      </bottom>
      <diagonal/>
    </border>
    <border>
      <left style="thin">
        <color auto="1"/>
      </left>
      <right style="thin">
        <color auto="1"/>
      </right>
      <top style="thin">
        <color auto="1"/>
      </top>
      <bottom style="medium">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double">
        <color auto="1"/>
      </left>
      <right style="double">
        <color auto="1"/>
      </right>
      <top style="thin">
        <color auto="1"/>
      </top>
      <bottom style="medium">
        <color indexed="64"/>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top style="thin">
        <color indexed="64"/>
      </top>
      <bottom style="medium">
        <color indexed="64"/>
      </bottom>
      <diagonal/>
    </border>
    <border>
      <left style="double">
        <color auto="1"/>
      </left>
      <right style="medium">
        <color indexed="64"/>
      </right>
      <top style="thin">
        <color indexed="64"/>
      </top>
      <bottom style="medium">
        <color indexed="64"/>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medium">
        <color indexed="64"/>
      </top>
      <bottom style="thin">
        <color auto="1"/>
      </bottom>
      <diagonal/>
    </border>
    <border>
      <left/>
      <right style="double">
        <color auto="1"/>
      </right>
      <top style="thin">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double">
        <color auto="1"/>
      </left>
      <right/>
      <top style="thin">
        <color auto="1"/>
      </top>
      <bottom style="thin">
        <color auto="1"/>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double">
        <color auto="1"/>
      </right>
      <top style="double">
        <color auto="1"/>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style="thin">
        <color auto="1"/>
      </left>
      <right style="medium">
        <color auto="1"/>
      </right>
      <top/>
      <bottom style="thin">
        <color auto="1"/>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thin">
        <color indexed="64"/>
      </left>
      <right style="double">
        <color auto="1"/>
      </right>
      <top style="double">
        <color auto="1"/>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4">
    <xf numFmtId="0" fontId="0" fillId="0" borderId="0"/>
    <xf numFmtId="0" fontId="3" fillId="0" borderId="0"/>
    <xf numFmtId="0" fontId="2" fillId="0" borderId="0"/>
    <xf numFmtId="0" fontId="4" fillId="0" borderId="0"/>
  </cellStyleXfs>
  <cellXfs count="542">
    <xf numFmtId="0" fontId="0" fillId="0" borderId="0" xfId="0"/>
    <xf numFmtId="0" fontId="6" fillId="0" borderId="0" xfId="0" applyFont="1" applyProtection="1">
      <protection locked="0"/>
    </xf>
    <xf numFmtId="0" fontId="14" fillId="0" borderId="0" xfId="0" applyFont="1"/>
    <xf numFmtId="0" fontId="18" fillId="0" borderId="0" xfId="3" applyFont="1"/>
    <xf numFmtId="0" fontId="18" fillId="0" borderId="0" xfId="3" applyFont="1" applyAlignment="1">
      <alignment vertical="center"/>
    </xf>
    <xf numFmtId="0" fontId="22" fillId="0" borderId="0" xfId="3" applyFont="1" applyAlignment="1">
      <alignment vertical="center"/>
    </xf>
    <xf numFmtId="0" fontId="18" fillId="0" borderId="0" xfId="3" applyFont="1" applyAlignment="1">
      <alignment horizontal="center"/>
    </xf>
    <xf numFmtId="0" fontId="6" fillId="0" borderId="0" xfId="0" applyFont="1" applyAlignment="1" applyProtection="1">
      <alignment vertical="center"/>
      <protection locked="0"/>
    </xf>
    <xf numFmtId="0" fontId="20" fillId="3" borderId="53" xfId="3" applyFont="1" applyFill="1" applyBorder="1" applyAlignment="1">
      <alignment horizontal="center" vertical="center"/>
    </xf>
    <xf numFmtId="2" fontId="20" fillId="3" borderId="18" xfId="3" applyNumberFormat="1" applyFont="1" applyFill="1" applyBorder="1" applyAlignment="1">
      <alignment horizontal="center" vertical="center"/>
    </xf>
    <xf numFmtId="0" fontId="15" fillId="10" borderId="52" xfId="0" applyFont="1" applyFill="1" applyBorder="1" applyAlignment="1">
      <alignment vertical="center" wrapText="1"/>
    </xf>
    <xf numFmtId="0" fontId="13" fillId="15" borderId="51" xfId="3" applyFont="1" applyFill="1" applyBorder="1" applyAlignment="1">
      <alignment horizontal="center" vertical="center"/>
    </xf>
    <xf numFmtId="0" fontId="13" fillId="15" borderId="67" xfId="3" applyFont="1" applyFill="1" applyBorder="1" applyAlignment="1">
      <alignment horizontal="center" vertical="center"/>
    </xf>
    <xf numFmtId="0" fontId="13" fillId="15" borderId="68" xfId="3" applyFont="1" applyFill="1" applyBorder="1" applyAlignment="1">
      <alignment horizontal="center" vertical="center"/>
    </xf>
    <xf numFmtId="0" fontId="20" fillId="16" borderId="72" xfId="3" applyFont="1" applyFill="1" applyBorder="1" applyAlignment="1">
      <alignment horizontal="center" vertical="center"/>
    </xf>
    <xf numFmtId="4" fontId="27" fillId="18" borderId="20" xfId="3" applyNumberFormat="1" applyFont="1" applyFill="1" applyBorder="1" applyAlignment="1">
      <alignment horizontal="center" vertical="center"/>
    </xf>
    <xf numFmtId="4" fontId="27" fillId="18" borderId="44" xfId="3" applyNumberFormat="1" applyFont="1" applyFill="1" applyBorder="1" applyAlignment="1">
      <alignment horizontal="center" vertical="center"/>
    </xf>
    <xf numFmtId="0" fontId="17" fillId="9" borderId="51" xfId="3" applyFont="1" applyFill="1" applyBorder="1" applyAlignment="1">
      <alignment horizontal="center" vertical="center"/>
    </xf>
    <xf numFmtId="0" fontId="12" fillId="0" borderId="27" xfId="0" applyFont="1" applyBorder="1" applyAlignment="1">
      <alignment vertical="center" wrapText="1"/>
    </xf>
    <xf numFmtId="0" fontId="20" fillId="17" borderId="18" xfId="3" applyFont="1" applyFill="1" applyBorder="1" applyAlignment="1">
      <alignment horizontal="center" vertical="center"/>
    </xf>
    <xf numFmtId="0" fontId="20" fillId="17" borderId="66" xfId="3" applyFont="1" applyFill="1" applyBorder="1" applyAlignment="1">
      <alignment horizontal="center" vertical="center"/>
    </xf>
    <xf numFmtId="0" fontId="13" fillId="15" borderId="80" xfId="3" applyFont="1" applyFill="1" applyBorder="1" applyAlignment="1">
      <alignment horizontal="center" vertical="center" wrapText="1"/>
    </xf>
    <xf numFmtId="4" fontId="13" fillId="3" borderId="43" xfId="3" applyNumberFormat="1" applyFont="1" applyFill="1" applyBorder="1" applyAlignment="1">
      <alignment horizontal="center" vertical="center"/>
    </xf>
    <xf numFmtId="4" fontId="15" fillId="16" borderId="43" xfId="3" applyNumberFormat="1" applyFont="1" applyFill="1" applyBorder="1" applyAlignment="1">
      <alignment horizontal="center" vertical="center"/>
    </xf>
    <xf numFmtId="3" fontId="13" fillId="17" borderId="59" xfId="3" applyNumberFormat="1" applyFont="1" applyFill="1" applyBorder="1" applyAlignment="1">
      <alignment horizontal="center" vertical="center"/>
    </xf>
    <xf numFmtId="2" fontId="13" fillId="0" borderId="17" xfId="3" applyNumberFormat="1" applyFont="1" applyBorder="1" applyAlignment="1">
      <alignment horizontal="center" vertical="center"/>
    </xf>
    <xf numFmtId="4" fontId="13" fillId="16" borderId="17" xfId="3" applyNumberFormat="1" applyFont="1" applyFill="1" applyBorder="1" applyAlignment="1">
      <alignment horizontal="center" vertical="center"/>
    </xf>
    <xf numFmtId="0" fontId="13" fillId="16" borderId="20" xfId="3" applyFont="1" applyFill="1" applyBorder="1" applyAlignment="1">
      <alignment horizontal="center" vertical="center"/>
    </xf>
    <xf numFmtId="0" fontId="15" fillId="16" borderId="44" xfId="3" applyFont="1" applyFill="1" applyBorder="1" applyAlignment="1">
      <alignment horizontal="center" vertical="center"/>
    </xf>
    <xf numFmtId="4" fontId="13" fillId="16" borderId="71" xfId="3" applyNumberFormat="1" applyFont="1" applyFill="1" applyBorder="1" applyAlignment="1">
      <alignment horizontal="center" vertical="center"/>
    </xf>
    <xf numFmtId="4" fontId="15" fillId="16" borderId="69" xfId="3" applyNumberFormat="1" applyFont="1" applyFill="1" applyBorder="1" applyAlignment="1">
      <alignment horizontal="center" vertical="center"/>
    </xf>
    <xf numFmtId="1" fontId="13" fillId="16" borderId="31" xfId="3" applyNumberFormat="1" applyFont="1" applyFill="1" applyBorder="1" applyAlignment="1">
      <alignment horizontal="center" vertical="center"/>
    </xf>
    <xf numFmtId="1" fontId="13" fillId="16" borderId="71" xfId="3" applyNumberFormat="1" applyFont="1" applyFill="1" applyBorder="1" applyAlignment="1">
      <alignment horizontal="center" vertical="center"/>
    </xf>
    <xf numFmtId="4" fontId="13" fillId="4" borderId="31" xfId="3" applyNumberFormat="1" applyFont="1" applyFill="1" applyBorder="1" applyAlignment="1">
      <alignment horizontal="center" vertical="center"/>
    </xf>
    <xf numFmtId="4" fontId="13" fillId="4" borderId="51" xfId="3" applyNumberFormat="1" applyFont="1" applyFill="1" applyBorder="1" applyAlignment="1">
      <alignment horizontal="center" vertical="center"/>
    </xf>
    <xf numFmtId="4" fontId="27" fillId="18" borderId="31" xfId="3" applyNumberFormat="1" applyFont="1" applyFill="1" applyBorder="1" applyAlignment="1">
      <alignment horizontal="center" vertical="center"/>
    </xf>
    <xf numFmtId="4" fontId="13" fillId="18" borderId="51" xfId="3" applyNumberFormat="1" applyFont="1" applyFill="1" applyBorder="1" applyAlignment="1">
      <alignment horizontal="center" vertical="center"/>
    </xf>
    <xf numFmtId="0" fontId="27" fillId="18" borderId="60" xfId="3" applyFont="1" applyFill="1" applyBorder="1" applyAlignment="1">
      <alignment horizontal="center" vertical="center"/>
    </xf>
    <xf numFmtId="0" fontId="18" fillId="0" borderId="0" xfId="3" applyFont="1" applyAlignment="1"/>
    <xf numFmtId="4" fontId="13" fillId="4" borderId="22" xfId="3" applyNumberFormat="1" applyFont="1" applyFill="1" applyBorder="1" applyAlignment="1">
      <alignment horizontal="center" vertical="center"/>
    </xf>
    <xf numFmtId="0" fontId="13" fillId="16" borderId="85" xfId="3" applyFont="1" applyFill="1" applyBorder="1" applyAlignment="1">
      <alignment horizontal="center" vertical="center" wrapText="1"/>
    </xf>
    <xf numFmtId="0" fontId="13" fillId="15" borderId="20" xfId="3" applyFont="1" applyFill="1" applyBorder="1" applyAlignment="1">
      <alignment horizontal="center" vertical="center"/>
    </xf>
    <xf numFmtId="0" fontId="13" fillId="15" borderId="49" xfId="3" applyFont="1" applyFill="1" applyBorder="1" applyAlignment="1">
      <alignment horizontal="center" vertical="center"/>
    </xf>
    <xf numFmtId="0" fontId="20" fillId="17" borderId="53" xfId="3" applyFont="1" applyFill="1" applyBorder="1" applyAlignment="1">
      <alignment horizontal="center" vertical="center"/>
    </xf>
    <xf numFmtId="2" fontId="20" fillId="3" borderId="64" xfId="3" applyNumberFormat="1" applyFont="1" applyFill="1" applyBorder="1" applyAlignment="1">
      <alignment horizontal="center" vertical="center"/>
    </xf>
    <xf numFmtId="0" fontId="17" fillId="9" borderId="20" xfId="3" applyFont="1" applyFill="1" applyBorder="1" applyAlignment="1">
      <alignment horizontal="center" vertical="center"/>
    </xf>
    <xf numFmtId="0" fontId="17" fillId="9" borderId="44" xfId="3" applyFont="1" applyFill="1" applyBorder="1" applyAlignment="1">
      <alignment horizontal="center" vertical="center"/>
    </xf>
    <xf numFmtId="0" fontId="13" fillId="16" borderId="52" xfId="3" applyFont="1" applyFill="1" applyBorder="1" applyAlignment="1">
      <alignment horizontal="center" vertical="center"/>
    </xf>
    <xf numFmtId="0" fontId="12" fillId="0" borderId="27" xfId="3" applyFont="1" applyBorder="1" applyAlignment="1">
      <alignment vertical="center"/>
    </xf>
    <xf numFmtId="0" fontId="12" fillId="0" borderId="7" xfId="3" applyFont="1" applyBorder="1" applyAlignment="1">
      <alignment vertical="center"/>
    </xf>
    <xf numFmtId="0" fontId="12" fillId="0" borderId="26" xfId="3" applyFont="1" applyBorder="1" applyAlignment="1">
      <alignment vertical="center"/>
    </xf>
    <xf numFmtId="0" fontId="12" fillId="0" borderId="9" xfId="3" applyFont="1" applyBorder="1" applyAlignment="1">
      <alignment vertical="center"/>
    </xf>
    <xf numFmtId="0" fontId="12" fillId="0" borderId="25" xfId="3" applyFont="1" applyBorder="1" applyAlignment="1">
      <alignment vertical="center"/>
    </xf>
    <xf numFmtId="0" fontId="12" fillId="0" borderId="83" xfId="3" applyFont="1" applyBorder="1" applyAlignment="1">
      <alignment vertical="center"/>
    </xf>
    <xf numFmtId="4" fontId="13" fillId="4" borderId="16" xfId="3" applyNumberFormat="1" applyFont="1" applyFill="1" applyBorder="1" applyAlignment="1">
      <alignment horizontal="center" vertical="center"/>
    </xf>
    <xf numFmtId="0" fontId="12" fillId="0" borderId="12" xfId="3" applyFont="1" applyBorder="1" applyAlignment="1">
      <alignment vertical="center"/>
    </xf>
    <xf numFmtId="4" fontId="15" fillId="16" borderId="51" xfId="3" applyNumberFormat="1" applyFont="1" applyFill="1" applyBorder="1" applyAlignment="1">
      <alignment horizontal="center" vertical="center"/>
    </xf>
    <xf numFmtId="0" fontId="12" fillId="0" borderId="6" xfId="0" applyFont="1" applyBorder="1" applyAlignment="1">
      <alignment vertical="center"/>
    </xf>
    <xf numFmtId="0" fontId="12" fillId="0" borderId="11" xfId="0" applyFont="1" applyBorder="1" applyAlignment="1">
      <alignment vertical="center"/>
    </xf>
    <xf numFmtId="0" fontId="12" fillId="0" borderId="11" xfId="0" applyFont="1" applyBorder="1" applyAlignment="1">
      <alignment horizontal="left" vertical="center"/>
    </xf>
    <xf numFmtId="0" fontId="12" fillId="0" borderId="48" xfId="0" applyFont="1" applyBorder="1" applyAlignment="1">
      <alignment vertical="center"/>
    </xf>
    <xf numFmtId="0" fontId="12" fillId="0" borderId="11" xfId="3" applyFont="1" applyBorder="1" applyAlignment="1">
      <alignment horizontal="left" vertical="center"/>
    </xf>
    <xf numFmtId="0" fontId="12" fillId="0" borderId="11" xfId="3" applyFont="1" applyFill="1" applyBorder="1" applyAlignment="1">
      <alignment horizontal="left" vertical="center"/>
    </xf>
    <xf numFmtId="0" fontId="26" fillId="0" borderId="11" xfId="0" applyFont="1" applyBorder="1" applyAlignment="1">
      <alignment horizontal="left" vertical="center"/>
    </xf>
    <xf numFmtId="0" fontId="12" fillId="0" borderId="24" xfId="0" applyFont="1" applyBorder="1" applyAlignment="1">
      <alignment vertical="center"/>
    </xf>
    <xf numFmtId="0" fontId="19" fillId="3" borderId="64" xfId="3" applyFont="1" applyFill="1" applyBorder="1" applyAlignment="1">
      <alignment horizontal="center" vertical="center"/>
    </xf>
    <xf numFmtId="0" fontId="27" fillId="18" borderId="52" xfId="3" applyFont="1" applyFill="1" applyBorder="1" applyAlignment="1">
      <alignment horizontal="center" vertical="center"/>
    </xf>
    <xf numFmtId="4" fontId="13" fillId="16" borderId="70" xfId="3" applyNumberFormat="1" applyFont="1" applyFill="1" applyBorder="1" applyAlignment="1">
      <alignment horizontal="center" vertical="center"/>
    </xf>
    <xf numFmtId="4" fontId="27" fillId="18" borderId="19" xfId="3" applyNumberFormat="1" applyFont="1" applyFill="1" applyBorder="1" applyAlignment="1">
      <alignment horizontal="center" vertical="center"/>
    </xf>
    <xf numFmtId="0" fontId="12" fillId="0" borderId="46" xfId="0" applyFont="1" applyBorder="1" applyAlignment="1">
      <alignment vertical="center"/>
    </xf>
    <xf numFmtId="0" fontId="12" fillId="0" borderId="90" xfId="3" applyFont="1" applyBorder="1" applyAlignment="1">
      <alignment vertical="center"/>
    </xf>
    <xf numFmtId="0" fontId="16" fillId="0" borderId="11" xfId="0" applyFont="1" applyBorder="1" applyAlignment="1">
      <alignment vertical="center"/>
    </xf>
    <xf numFmtId="1" fontId="15" fillId="16" borderId="91" xfId="3" applyNumberFormat="1" applyFont="1" applyFill="1" applyBorder="1" applyAlignment="1">
      <alignment horizontal="center" vertical="center"/>
    </xf>
    <xf numFmtId="1" fontId="13" fillId="3" borderId="20" xfId="3" applyNumberFormat="1" applyFont="1" applyFill="1" applyBorder="1" applyAlignment="1">
      <alignment horizontal="center" vertical="center"/>
    </xf>
    <xf numFmtId="0" fontId="12" fillId="0" borderId="11" xfId="0" applyFont="1" applyFill="1" applyBorder="1" applyAlignment="1">
      <alignment vertical="center"/>
    </xf>
    <xf numFmtId="0" fontId="35" fillId="0" borderId="0" xfId="0" applyFont="1"/>
    <xf numFmtId="0" fontId="36" fillId="0" borderId="0" xfId="0" applyFont="1" applyAlignment="1">
      <alignment horizontal="centerContinuous"/>
    </xf>
    <xf numFmtId="0" fontId="37" fillId="0" borderId="0" xfId="0" applyFont="1" applyAlignment="1">
      <alignment horizontal="centerContinuous"/>
    </xf>
    <xf numFmtId="0" fontId="38" fillId="0" borderId="0" xfId="0" applyFont="1" applyAlignment="1">
      <alignment horizontal="centerContinuous"/>
    </xf>
    <xf numFmtId="0" fontId="37" fillId="0" borderId="0" xfId="0" applyFont="1"/>
    <xf numFmtId="4" fontId="13" fillId="16" borderId="50" xfId="3" applyNumberFormat="1" applyFont="1" applyFill="1" applyBorder="1" applyAlignment="1">
      <alignment horizontal="center" vertical="center"/>
    </xf>
    <xf numFmtId="4" fontId="13" fillId="4" borderId="50" xfId="3" applyNumberFormat="1" applyFont="1" applyFill="1" applyBorder="1" applyAlignment="1">
      <alignment horizontal="center" vertical="center"/>
    </xf>
    <xf numFmtId="4" fontId="13" fillId="3" borderId="21" xfId="3" applyNumberFormat="1" applyFont="1" applyFill="1" applyBorder="1" applyAlignment="1">
      <alignment horizontal="center" vertical="center"/>
    </xf>
    <xf numFmtId="4" fontId="13" fillId="3" borderId="16" xfId="3" applyNumberFormat="1" applyFont="1" applyFill="1" applyBorder="1" applyAlignment="1">
      <alignment horizontal="center" vertical="center"/>
    </xf>
    <xf numFmtId="3" fontId="13" fillId="16" borderId="79" xfId="3" applyNumberFormat="1" applyFont="1" applyFill="1" applyBorder="1" applyAlignment="1">
      <alignment horizontal="center" vertical="center"/>
    </xf>
    <xf numFmtId="0" fontId="39" fillId="9" borderId="44" xfId="3" applyFont="1" applyFill="1" applyBorder="1" applyAlignment="1">
      <alignment horizontal="center" vertical="center" wrapText="1"/>
    </xf>
    <xf numFmtId="0" fontId="20" fillId="5" borderId="27" xfId="3" applyFont="1" applyFill="1" applyBorder="1" applyAlignment="1">
      <alignment horizontal="center" vertical="center"/>
    </xf>
    <xf numFmtId="0" fontId="20" fillId="5" borderId="18" xfId="3" applyFont="1" applyFill="1" applyBorder="1" applyAlignment="1">
      <alignment horizontal="center" vertical="center"/>
    </xf>
    <xf numFmtId="0" fontId="24" fillId="3" borderId="52" xfId="3" applyFont="1" applyFill="1" applyBorder="1" applyAlignment="1">
      <alignment horizontal="center" vertical="center"/>
    </xf>
    <xf numFmtId="0" fontId="13" fillId="5" borderId="15" xfId="3" applyFont="1" applyFill="1" applyBorder="1" applyAlignment="1">
      <alignment horizontal="center" vertical="center"/>
    </xf>
    <xf numFmtId="0" fontId="13" fillId="5" borderId="64" xfId="3" applyFont="1" applyFill="1" applyBorder="1" applyAlignment="1">
      <alignment horizontal="center" vertical="center"/>
    </xf>
    <xf numFmtId="0" fontId="13" fillId="5" borderId="18" xfId="3" applyFont="1" applyFill="1" applyBorder="1" applyAlignment="1">
      <alignment horizontal="center" vertical="center"/>
    </xf>
    <xf numFmtId="0" fontId="36" fillId="0" borderId="0" xfId="0" applyFont="1" applyAlignment="1"/>
    <xf numFmtId="4" fontId="15" fillId="7" borderId="43" xfId="3" applyNumberFormat="1" applyFont="1" applyFill="1" applyBorder="1" applyAlignment="1">
      <alignment horizontal="center" vertical="center"/>
    </xf>
    <xf numFmtId="4" fontId="15" fillId="7" borderId="47" xfId="3" applyNumberFormat="1" applyFont="1" applyFill="1" applyBorder="1" applyAlignment="1">
      <alignment horizontal="center" vertical="center"/>
    </xf>
    <xf numFmtId="0" fontId="0" fillId="0" borderId="0" xfId="0"/>
    <xf numFmtId="2" fontId="13" fillId="4" borderId="17" xfId="3" applyNumberFormat="1" applyFont="1" applyFill="1" applyBorder="1" applyAlignment="1">
      <alignment horizontal="center" vertical="center"/>
    </xf>
    <xf numFmtId="0" fontId="12" fillId="0" borderId="11" xfId="0" applyFont="1" applyFill="1" applyBorder="1" applyAlignment="1">
      <alignment horizontal="left" vertical="center"/>
    </xf>
    <xf numFmtId="3" fontId="18" fillId="0" borderId="0" xfId="3" applyNumberFormat="1" applyFont="1"/>
    <xf numFmtId="2" fontId="20" fillId="3" borderId="53" xfId="3" applyNumberFormat="1" applyFont="1" applyFill="1" applyBorder="1" applyAlignment="1">
      <alignment horizontal="center" vertical="center"/>
    </xf>
    <xf numFmtId="4" fontId="13" fillId="3" borderId="19" xfId="3" applyNumberFormat="1" applyFont="1" applyFill="1" applyBorder="1" applyAlignment="1">
      <alignment horizontal="center" vertical="center"/>
    </xf>
    <xf numFmtId="4" fontId="13" fillId="3" borderId="20" xfId="3" applyNumberFormat="1" applyFont="1" applyFill="1" applyBorder="1" applyAlignment="1">
      <alignment horizontal="center" vertical="center"/>
    </xf>
    <xf numFmtId="4" fontId="13" fillId="3" borderId="44" xfId="3" applyNumberFormat="1" applyFont="1" applyFill="1" applyBorder="1" applyAlignment="1">
      <alignment horizontal="center" vertical="center"/>
    </xf>
    <xf numFmtId="4" fontId="18" fillId="0" borderId="0" xfId="3" applyNumberFormat="1" applyFont="1"/>
    <xf numFmtId="0" fontId="40" fillId="0" borderId="0" xfId="0" applyFont="1" applyAlignment="1">
      <alignment horizontal="center" vertical="center"/>
    </xf>
    <xf numFmtId="0" fontId="17" fillId="9" borderId="20" xfId="3" applyFont="1" applyFill="1" applyBorder="1" applyAlignment="1">
      <alignment horizontal="center" vertical="center" wrapText="1"/>
    </xf>
    <xf numFmtId="2" fontId="13" fillId="4" borderId="13" xfId="3" applyNumberFormat="1" applyFont="1" applyFill="1" applyBorder="1" applyAlignment="1">
      <alignment horizontal="center" vertical="center"/>
    </xf>
    <xf numFmtId="4" fontId="13" fillId="0" borderId="32" xfId="3" applyNumberFormat="1" applyFont="1" applyBorder="1" applyAlignment="1">
      <alignment horizontal="center" vertical="center"/>
    </xf>
    <xf numFmtId="4" fontId="15" fillId="7" borderId="29" xfId="3" applyNumberFormat="1" applyFont="1" applyFill="1" applyBorder="1" applyAlignment="1">
      <alignment horizontal="center" vertical="center"/>
    </xf>
    <xf numFmtId="4" fontId="13" fillId="0" borderId="29" xfId="3" applyNumberFormat="1" applyFont="1" applyBorder="1" applyAlignment="1">
      <alignment horizontal="center" vertical="center"/>
    </xf>
    <xf numFmtId="2" fontId="13" fillId="4" borderId="22" xfId="3" applyNumberFormat="1" applyFont="1" applyFill="1" applyBorder="1" applyAlignment="1">
      <alignment horizontal="center" vertical="center"/>
    </xf>
    <xf numFmtId="1" fontId="13" fillId="3" borderId="67" xfId="3" applyNumberFormat="1" applyFont="1" applyFill="1" applyBorder="1" applyAlignment="1">
      <alignment horizontal="center" vertical="center"/>
    </xf>
    <xf numFmtId="1" fontId="13" fillId="3" borderId="14" xfId="3" applyNumberFormat="1" applyFont="1" applyFill="1" applyBorder="1" applyAlignment="1">
      <alignment horizontal="center" vertical="center"/>
    </xf>
    <xf numFmtId="1" fontId="13" fillId="3" borderId="97" xfId="3" applyNumberFormat="1" applyFont="1" applyFill="1" applyBorder="1" applyAlignment="1">
      <alignment horizontal="center" vertical="center"/>
    </xf>
    <xf numFmtId="3" fontId="13" fillId="3" borderId="81" xfId="3" applyNumberFormat="1" applyFont="1" applyFill="1" applyBorder="1" applyAlignment="1">
      <alignment horizontal="center" vertical="center"/>
    </xf>
    <xf numFmtId="0" fontId="36" fillId="0" borderId="0" xfId="0" applyFont="1" applyAlignment="1">
      <alignment horizontal="center" vertical="center"/>
    </xf>
    <xf numFmtId="4" fontId="13" fillId="17" borderId="17" xfId="3" applyNumberFormat="1" applyFont="1" applyFill="1" applyBorder="1" applyAlignment="1">
      <alignment horizontal="center" vertical="center"/>
    </xf>
    <xf numFmtId="4" fontId="13" fillId="17" borderId="98" xfId="3" applyNumberFormat="1" applyFont="1" applyFill="1" applyBorder="1" applyAlignment="1">
      <alignment horizontal="center" vertical="center"/>
    </xf>
    <xf numFmtId="3" fontId="13" fillId="3" borderId="43" xfId="3" applyNumberFormat="1" applyFont="1" applyFill="1" applyBorder="1" applyAlignment="1">
      <alignment horizontal="center" vertical="center"/>
    </xf>
    <xf numFmtId="4" fontId="13" fillId="17" borderId="29" xfId="3" applyNumberFormat="1" applyFont="1" applyFill="1" applyBorder="1" applyAlignment="1">
      <alignment horizontal="center" vertical="center"/>
    </xf>
    <xf numFmtId="4" fontId="13" fillId="16" borderId="29" xfId="3" applyNumberFormat="1" applyFont="1" applyFill="1" applyBorder="1" applyAlignment="1">
      <alignment horizontal="center" vertical="center"/>
    </xf>
    <xf numFmtId="0" fontId="12" fillId="0" borderId="30" xfId="0" applyFont="1" applyBorder="1" applyAlignment="1">
      <alignment horizontal="center" vertical="center" wrapText="1"/>
    </xf>
    <xf numFmtId="0" fontId="16" fillId="0" borderId="30" xfId="3" applyFont="1" applyBorder="1" applyAlignment="1">
      <alignment horizontal="center" vertical="center" wrapText="1"/>
    </xf>
    <xf numFmtId="4" fontId="18" fillId="0" borderId="0" xfId="3" applyNumberFormat="1" applyFont="1" applyAlignment="1">
      <alignment vertical="center"/>
    </xf>
    <xf numFmtId="0" fontId="12" fillId="7" borderId="11" xfId="0" applyFont="1" applyFill="1" applyBorder="1" applyAlignment="1">
      <alignment vertical="center"/>
    </xf>
    <xf numFmtId="0" fontId="13" fillId="15" borderId="67" xfId="3"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98"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9" xfId="0" applyFont="1" applyFill="1" applyBorder="1" applyAlignment="1">
      <alignment horizontal="center" vertical="center" wrapText="1"/>
    </xf>
    <xf numFmtId="0" fontId="12" fillId="0" borderId="98" xfId="0" applyFont="1" applyFill="1" applyBorder="1" applyAlignment="1">
      <alignment horizontal="center" vertical="center" wrapText="1"/>
    </xf>
    <xf numFmtId="0" fontId="16" fillId="0" borderId="98" xfId="3" applyFont="1" applyBorder="1" applyAlignment="1">
      <alignment horizontal="center" vertical="center" wrapText="1"/>
    </xf>
    <xf numFmtId="4" fontId="27" fillId="0" borderId="21" xfId="0" applyNumberFormat="1" applyFont="1" applyBorder="1" applyAlignment="1">
      <alignment horizontal="center" vertical="center"/>
    </xf>
    <xf numFmtId="4" fontId="15" fillId="7" borderId="103" xfId="3" applyNumberFormat="1" applyFont="1" applyFill="1" applyBorder="1" applyAlignment="1">
      <alignment horizontal="center" vertical="center"/>
    </xf>
    <xf numFmtId="4" fontId="15" fillId="7" borderId="104" xfId="3" applyNumberFormat="1" applyFont="1" applyFill="1" applyBorder="1" applyAlignment="1">
      <alignment horizontal="center" vertical="center"/>
    </xf>
    <xf numFmtId="4" fontId="15" fillId="7" borderId="105" xfId="3" applyNumberFormat="1" applyFont="1" applyFill="1" applyBorder="1" applyAlignment="1">
      <alignment horizontal="center" vertical="center"/>
    </xf>
    <xf numFmtId="0" fontId="13" fillId="15" borderId="57" xfId="3" applyFont="1" applyFill="1" applyBorder="1" applyAlignment="1">
      <alignment horizontal="center" vertical="center"/>
    </xf>
    <xf numFmtId="0" fontId="13" fillId="15" borderId="44" xfId="3" applyFont="1" applyFill="1" applyBorder="1" applyAlignment="1">
      <alignment horizontal="center" vertical="center"/>
    </xf>
    <xf numFmtId="4" fontId="15" fillId="7" borderId="21" xfId="3" applyNumberFormat="1" applyFont="1" applyFill="1" applyBorder="1" applyAlignment="1">
      <alignment horizontal="center" vertical="center"/>
    </xf>
    <xf numFmtId="2" fontId="13" fillId="0" borderId="22" xfId="3" applyNumberFormat="1" applyFont="1" applyBorder="1" applyAlignment="1">
      <alignment horizontal="center" vertical="center"/>
    </xf>
    <xf numFmtId="3" fontId="15" fillId="16" borderId="69" xfId="3" applyNumberFormat="1" applyFont="1" applyFill="1" applyBorder="1" applyAlignment="1">
      <alignment horizontal="center" vertical="center"/>
    </xf>
    <xf numFmtId="0" fontId="43" fillId="0" borderId="0" xfId="3" applyFont="1" applyAlignment="1">
      <alignment wrapText="1"/>
    </xf>
    <xf numFmtId="0" fontId="20" fillId="3" borderId="60" xfId="3" applyFont="1" applyFill="1" applyBorder="1" applyAlignment="1">
      <alignment horizontal="center" vertical="center"/>
    </xf>
    <xf numFmtId="0" fontId="13" fillId="3" borderId="106" xfId="3" applyFont="1" applyFill="1" applyBorder="1" applyAlignment="1">
      <alignment horizontal="center" vertical="center"/>
    </xf>
    <xf numFmtId="0" fontId="13" fillId="3" borderId="67" xfId="3" applyFont="1" applyFill="1" applyBorder="1" applyAlignment="1">
      <alignment horizontal="center" vertical="center"/>
    </xf>
    <xf numFmtId="3" fontId="13" fillId="3" borderId="68" xfId="3" applyNumberFormat="1" applyFont="1" applyFill="1" applyBorder="1" applyAlignment="1">
      <alignment horizontal="center" vertical="center"/>
    </xf>
    <xf numFmtId="0" fontId="20" fillId="3" borderId="15" xfId="3" applyFont="1" applyFill="1" applyBorder="1" applyAlignment="1">
      <alignment horizontal="center" vertical="center"/>
    </xf>
    <xf numFmtId="0" fontId="13" fillId="3" borderId="14" xfId="3" applyFont="1" applyFill="1" applyBorder="1" applyAlignment="1">
      <alignment horizontal="center" vertical="center"/>
    </xf>
    <xf numFmtId="3" fontId="13" fillId="3" borderId="42" xfId="3" applyNumberFormat="1" applyFont="1" applyFill="1" applyBorder="1" applyAlignment="1">
      <alignment horizontal="center" vertical="center"/>
    </xf>
    <xf numFmtId="4" fontId="27" fillId="0" borderId="17" xfId="0" applyNumberFormat="1" applyFont="1" applyBorder="1" applyAlignment="1">
      <alignment horizontal="center" vertical="center"/>
    </xf>
    <xf numFmtId="0" fontId="16" fillId="0" borderId="58" xfId="3" applyFont="1" applyBorder="1" applyAlignment="1">
      <alignment horizontal="center" vertical="center" wrapText="1"/>
    </xf>
    <xf numFmtId="3" fontId="13" fillId="3" borderId="47" xfId="3" applyNumberFormat="1" applyFont="1" applyFill="1" applyBorder="1" applyAlignment="1">
      <alignment horizontal="center" vertical="center"/>
    </xf>
    <xf numFmtId="0" fontId="35" fillId="0" borderId="0" xfId="0" applyFont="1" applyAlignment="1">
      <alignment horizontal="center" vertical="center"/>
    </xf>
    <xf numFmtId="0" fontId="25" fillId="0" borderId="16" xfId="3" applyFont="1" applyBorder="1" applyAlignment="1">
      <alignment horizontal="center" vertical="center" wrapText="1"/>
    </xf>
    <xf numFmtId="0" fontId="44" fillId="10" borderId="61" xfId="0" applyFont="1" applyFill="1" applyBorder="1" applyAlignment="1">
      <alignment horizontal="center" vertical="center"/>
    </xf>
    <xf numFmtId="0" fontId="25" fillId="0" borderId="109" xfId="3" applyFont="1" applyBorder="1" applyAlignment="1">
      <alignment horizontal="center" vertical="center" wrapText="1"/>
    </xf>
    <xf numFmtId="0" fontId="35" fillId="0" borderId="0" xfId="0" applyFont="1" applyAlignment="1">
      <alignment horizontal="center"/>
    </xf>
    <xf numFmtId="0" fontId="46" fillId="0" borderId="0" xfId="0" applyFont="1"/>
    <xf numFmtId="0" fontId="12" fillId="0" borderId="93" xfId="0" applyFont="1" applyBorder="1" applyAlignment="1">
      <alignment horizontal="center" vertical="center" wrapText="1"/>
    </xf>
    <xf numFmtId="0" fontId="16" fillId="0" borderId="93" xfId="3" applyFont="1" applyBorder="1" applyAlignment="1">
      <alignment horizontal="center" vertical="center" wrapText="1"/>
    </xf>
    <xf numFmtId="0" fontId="12" fillId="0" borderId="30" xfId="0" applyFont="1" applyBorder="1" applyAlignment="1">
      <alignment horizontal="left" vertical="center" wrapText="1"/>
    </xf>
    <xf numFmtId="0" fontId="16" fillId="0" borderId="94" xfId="3" applyFont="1" applyBorder="1" applyAlignment="1">
      <alignment horizontal="left" vertical="center" wrapText="1"/>
    </xf>
    <xf numFmtId="0" fontId="16" fillId="0" borderId="30" xfId="3" applyFont="1" applyBorder="1" applyAlignment="1">
      <alignment horizontal="left" vertical="center" wrapText="1"/>
    </xf>
    <xf numFmtId="0" fontId="0" fillId="21" borderId="0" xfId="0" applyFill="1"/>
    <xf numFmtId="0" fontId="12" fillId="0" borderId="94" xfId="0" applyFont="1" applyFill="1" applyBorder="1" applyAlignment="1">
      <alignment horizontal="left" vertical="center" wrapText="1"/>
    </xf>
    <xf numFmtId="0" fontId="12" fillId="0" borderId="95" xfId="0" applyFont="1" applyBorder="1" applyAlignment="1">
      <alignment horizontal="left" vertical="center" wrapText="1"/>
    </xf>
    <xf numFmtId="0" fontId="12" fillId="0" borderId="17" xfId="0" applyFont="1" applyBorder="1" applyAlignment="1">
      <alignment horizontal="left" vertical="center" wrapText="1"/>
    </xf>
    <xf numFmtId="4" fontId="13" fillId="18" borderId="31" xfId="3" applyNumberFormat="1" applyFont="1" applyFill="1" applyBorder="1" applyAlignment="1">
      <alignment horizontal="center" vertical="center"/>
    </xf>
    <xf numFmtId="0" fontId="16" fillId="0" borderId="93" xfId="3" applyFont="1" applyBorder="1" applyAlignment="1">
      <alignment horizontal="center" vertical="center" wrapText="1"/>
    </xf>
    <xf numFmtId="0" fontId="12" fillId="0" borderId="94" xfId="0" applyFont="1" applyBorder="1" applyAlignment="1">
      <alignment horizontal="left" vertical="center" wrapText="1"/>
    </xf>
    <xf numFmtId="0" fontId="12" fillId="0" borderId="100" xfId="0" applyFont="1" applyBorder="1" applyAlignment="1">
      <alignment horizontal="left" vertical="center" wrapText="1"/>
    </xf>
    <xf numFmtId="0" fontId="12" fillId="7" borderId="30" xfId="0" applyFont="1" applyFill="1" applyBorder="1" applyAlignment="1">
      <alignment horizontal="center" vertical="center" wrapText="1"/>
    </xf>
    <xf numFmtId="4" fontId="15" fillId="7" borderId="113" xfId="3" applyNumberFormat="1" applyFont="1" applyFill="1" applyBorder="1" applyAlignment="1">
      <alignment horizontal="center" vertical="center"/>
    </xf>
    <xf numFmtId="4" fontId="15" fillId="7" borderId="114" xfId="3" applyNumberFormat="1" applyFont="1" applyFill="1" applyBorder="1" applyAlignment="1">
      <alignment horizontal="center" vertical="center"/>
    </xf>
    <xf numFmtId="0" fontId="12" fillId="0" borderId="99" xfId="0" applyFont="1" applyBorder="1" applyAlignment="1">
      <alignment horizontal="center" vertical="center" wrapText="1"/>
    </xf>
    <xf numFmtId="0" fontId="20" fillId="5" borderId="64" xfId="3" applyFont="1" applyFill="1" applyBorder="1" applyAlignment="1">
      <alignment horizontal="center" vertical="center"/>
    </xf>
    <xf numFmtId="0" fontId="12" fillId="0" borderId="46" xfId="0" applyFont="1" applyFill="1" applyBorder="1" applyAlignment="1">
      <alignment vertical="center"/>
    </xf>
    <xf numFmtId="0" fontId="12" fillId="0" borderId="32" xfId="3" applyFont="1" applyBorder="1" applyAlignment="1">
      <alignment vertical="center"/>
    </xf>
    <xf numFmtId="4" fontId="27" fillId="0" borderId="16" xfId="0" applyNumberFormat="1" applyFont="1" applyBorder="1" applyAlignment="1">
      <alignment horizontal="center" vertical="center"/>
    </xf>
    <xf numFmtId="4" fontId="13" fillId="4" borderId="17" xfId="3" applyNumberFormat="1" applyFont="1" applyFill="1" applyBorder="1" applyAlignment="1">
      <alignment horizontal="center" vertical="center"/>
    </xf>
    <xf numFmtId="0" fontId="47" fillId="0" borderId="17" xfId="0" applyFont="1" applyBorder="1" applyAlignment="1">
      <alignment horizontal="center" vertical="center" wrapText="1"/>
    </xf>
    <xf numFmtId="0" fontId="47" fillId="0" borderId="108" xfId="0" applyFont="1" applyBorder="1" applyAlignment="1">
      <alignment horizontal="left" vertical="center" wrapText="1"/>
    </xf>
    <xf numFmtId="0" fontId="47" fillId="0" borderId="108" xfId="0" applyFont="1" applyBorder="1" applyAlignment="1">
      <alignment horizontal="center" vertical="center" wrapText="1"/>
    </xf>
    <xf numFmtId="0" fontId="48" fillId="10" borderId="82" xfId="0" applyFont="1" applyFill="1" applyBorder="1" applyAlignment="1">
      <alignment horizontal="center" vertical="center" wrapText="1"/>
    </xf>
    <xf numFmtId="0" fontId="21" fillId="15" borderId="50" xfId="3" applyFont="1" applyFill="1" applyBorder="1" applyAlignment="1">
      <alignment horizontal="center" vertical="center" wrapText="1"/>
    </xf>
    <xf numFmtId="0" fontId="48" fillId="10" borderId="31"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16" xfId="0" applyFont="1" applyBorder="1" applyAlignment="1">
      <alignment horizontal="center"/>
    </xf>
    <xf numFmtId="0" fontId="47" fillId="0" borderId="108" xfId="0" applyFont="1" applyBorder="1"/>
    <xf numFmtId="0" fontId="47" fillId="0" borderId="108" xfId="0" applyFont="1" applyBorder="1" applyAlignment="1">
      <alignment wrapText="1"/>
    </xf>
    <xf numFmtId="0" fontId="24" fillId="0" borderId="16" xfId="0" applyFont="1" applyBorder="1" applyAlignment="1">
      <alignment horizontal="center" vertical="center"/>
    </xf>
    <xf numFmtId="0" fontId="47" fillId="0" borderId="108" xfId="0" applyFont="1" applyBorder="1" applyAlignment="1">
      <alignment vertical="center" wrapText="1"/>
    </xf>
    <xf numFmtId="0" fontId="24" fillId="0" borderId="109" xfId="0" applyFont="1" applyBorder="1" applyAlignment="1">
      <alignment horizontal="center"/>
    </xf>
    <xf numFmtId="0" fontId="47" fillId="0" borderId="13" xfId="0" applyFont="1" applyBorder="1" applyAlignment="1">
      <alignment horizontal="center" vertical="center" wrapText="1"/>
    </xf>
    <xf numFmtId="0" fontId="24" fillId="0" borderId="109" xfId="0" applyFont="1" applyBorder="1" applyAlignment="1">
      <alignment horizontal="center" vertical="center"/>
    </xf>
    <xf numFmtId="0" fontId="47" fillId="0" borderId="108" xfId="0" applyFont="1" applyBorder="1" applyAlignment="1">
      <alignment horizontal="justify" wrapText="1"/>
    </xf>
    <xf numFmtId="1" fontId="13" fillId="3" borderId="107" xfId="3" applyNumberFormat="1" applyFont="1" applyFill="1" applyBorder="1" applyAlignment="1">
      <alignment horizontal="center" vertical="center"/>
    </xf>
    <xf numFmtId="1" fontId="13" fillId="3" borderId="115" xfId="3" applyNumberFormat="1" applyFont="1" applyFill="1" applyBorder="1" applyAlignment="1">
      <alignment horizontal="center" vertical="center"/>
    </xf>
    <xf numFmtId="3" fontId="13" fillId="3" borderId="114" xfId="3" applyNumberFormat="1" applyFont="1" applyFill="1" applyBorder="1" applyAlignment="1">
      <alignment horizontal="center" vertical="center"/>
    </xf>
    <xf numFmtId="1" fontId="13" fillId="3" borderId="29" xfId="3" applyNumberFormat="1" applyFont="1" applyFill="1" applyBorder="1" applyAlignment="1">
      <alignment horizontal="center" vertical="center"/>
    </xf>
    <xf numFmtId="1" fontId="13" fillId="3" borderId="17" xfId="3" applyNumberFormat="1" applyFont="1" applyFill="1" applyBorder="1" applyAlignment="1">
      <alignment horizontal="center" vertical="center"/>
    </xf>
    <xf numFmtId="1" fontId="13" fillId="3" borderId="98" xfId="3" applyNumberFormat="1" applyFont="1" applyFill="1" applyBorder="1" applyAlignment="1">
      <alignment horizontal="center" vertical="center"/>
    </xf>
    <xf numFmtId="4" fontId="15" fillId="0" borderId="29" xfId="3" applyNumberFormat="1" applyFont="1" applyFill="1" applyBorder="1" applyAlignment="1">
      <alignment horizontal="center" vertical="center"/>
    </xf>
    <xf numFmtId="2" fontId="13" fillId="0" borderId="17" xfId="3" applyNumberFormat="1" applyFont="1" applyFill="1" applyBorder="1" applyAlignment="1">
      <alignment horizontal="center" vertical="center"/>
    </xf>
    <xf numFmtId="0" fontId="13" fillId="15" borderId="81" xfId="3" applyFont="1" applyFill="1" applyBorder="1" applyAlignment="1">
      <alignment horizontal="center" vertical="center" wrapText="1"/>
    </xf>
    <xf numFmtId="0" fontId="12" fillId="0" borderId="24" xfId="0" applyFont="1" applyFill="1" applyBorder="1" applyAlignment="1">
      <alignment vertical="center"/>
    </xf>
    <xf numFmtId="0" fontId="12" fillId="0" borderId="112" xfId="3" applyFont="1" applyBorder="1" applyAlignment="1">
      <alignment vertical="center"/>
    </xf>
    <xf numFmtId="0" fontId="13" fillId="5" borderId="116" xfId="3" applyFont="1" applyFill="1" applyBorder="1" applyAlignment="1">
      <alignment horizontal="center" vertical="center"/>
    </xf>
    <xf numFmtId="4" fontId="27" fillId="0" borderId="109" xfId="0" applyNumberFormat="1" applyFont="1" applyBorder="1" applyAlignment="1">
      <alignment horizontal="center" vertical="center"/>
    </xf>
    <xf numFmtId="4" fontId="13" fillId="4" borderId="13" xfId="3" applyNumberFormat="1" applyFont="1" applyFill="1" applyBorder="1" applyAlignment="1">
      <alignment horizontal="center" vertical="center"/>
    </xf>
    <xf numFmtId="0" fontId="12" fillId="0" borderId="117" xfId="0" applyFont="1" applyBorder="1" applyAlignment="1">
      <alignment horizontal="center" vertical="center" wrapText="1"/>
    </xf>
    <xf numFmtId="0" fontId="20" fillId="5" borderId="116" xfId="3" applyFont="1" applyFill="1" applyBorder="1" applyAlignment="1">
      <alignment horizontal="center" vertical="center"/>
    </xf>
    <xf numFmtId="2" fontId="13" fillId="4" borderId="96" xfId="3" applyNumberFormat="1" applyFont="1" applyFill="1" applyBorder="1" applyAlignment="1">
      <alignment horizontal="center" vertical="center"/>
    </xf>
    <xf numFmtId="2" fontId="13" fillId="0" borderId="13" xfId="3" applyNumberFormat="1" applyFont="1" applyBorder="1" applyAlignment="1">
      <alignment horizontal="center" vertical="center"/>
    </xf>
    <xf numFmtId="0" fontId="24" fillId="0" borderId="17" xfId="0" applyFont="1" applyBorder="1" applyAlignment="1">
      <alignment horizontal="center"/>
    </xf>
    <xf numFmtId="0" fontId="25" fillId="0" borderId="17" xfId="3" applyFont="1" applyBorder="1" applyAlignment="1">
      <alignment horizontal="center" vertical="center" wrapText="1"/>
    </xf>
    <xf numFmtId="0" fontId="24" fillId="0" borderId="17" xfId="0" applyFont="1" applyFill="1" applyBorder="1" applyAlignment="1">
      <alignment horizontal="center"/>
    </xf>
    <xf numFmtId="0" fontId="47" fillId="0" borderId="17" xfId="0" applyFont="1" applyFill="1" applyBorder="1" applyAlignment="1">
      <alignment horizontal="center" vertical="center" wrapText="1"/>
    </xf>
    <xf numFmtId="0" fontId="46" fillId="0" borderId="17" xfId="0" applyFont="1" applyBorder="1" applyAlignment="1">
      <alignment horizontal="center" vertical="center"/>
    </xf>
    <xf numFmtId="0" fontId="12" fillId="0" borderId="58"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20" fillId="0" borderId="90" xfId="3" applyFont="1" applyFill="1" applyBorder="1" applyAlignment="1">
      <alignment horizontal="center" vertical="center"/>
    </xf>
    <xf numFmtId="2" fontId="13" fillId="0" borderId="22" xfId="3" applyNumberFormat="1" applyFont="1" applyFill="1" applyBorder="1" applyAlignment="1">
      <alignment horizontal="center" vertical="center"/>
    </xf>
    <xf numFmtId="4" fontId="15" fillId="0" borderId="42" xfId="3" applyNumberFormat="1" applyFont="1" applyFill="1" applyBorder="1" applyAlignment="1">
      <alignment horizontal="center" vertical="center"/>
    </xf>
    <xf numFmtId="0" fontId="18" fillId="0" borderId="0" xfId="3" applyFont="1" applyFill="1" applyAlignment="1">
      <alignment vertical="center"/>
    </xf>
    <xf numFmtId="0" fontId="20" fillId="0" borderId="27" xfId="3" applyFont="1" applyFill="1" applyBorder="1" applyAlignment="1">
      <alignment horizontal="center" vertical="center"/>
    </xf>
    <xf numFmtId="4" fontId="15" fillId="0" borderId="43" xfId="3" applyNumberFormat="1" applyFont="1" applyFill="1" applyBorder="1" applyAlignment="1">
      <alignment horizontal="center" vertical="center"/>
    </xf>
    <xf numFmtId="4" fontId="13" fillId="0" borderId="29" xfId="3" applyNumberFormat="1" applyFont="1" applyFill="1" applyBorder="1" applyAlignment="1">
      <alignment horizontal="center" vertical="center"/>
    </xf>
    <xf numFmtId="0" fontId="16" fillId="0" borderId="93" xfId="3" applyFont="1" applyFill="1" applyBorder="1" applyAlignment="1">
      <alignment horizontal="center" vertical="center" wrapText="1"/>
    </xf>
    <xf numFmtId="0" fontId="16" fillId="0" borderId="30" xfId="3" applyFont="1" applyFill="1" applyBorder="1" applyAlignment="1">
      <alignment horizontal="center" vertical="center" wrapText="1"/>
    </xf>
    <xf numFmtId="4" fontId="15" fillId="0" borderId="104" xfId="3" applyNumberFormat="1" applyFont="1" applyFill="1" applyBorder="1" applyAlignment="1">
      <alignment horizontal="center" vertical="center"/>
    </xf>
    <xf numFmtId="4" fontId="15" fillId="0" borderId="47" xfId="3" applyNumberFormat="1" applyFont="1" applyFill="1" applyBorder="1" applyAlignment="1">
      <alignment horizontal="center" vertical="center"/>
    </xf>
    <xf numFmtId="2" fontId="13" fillId="0" borderId="17" xfId="3" quotePrefix="1" applyNumberFormat="1" applyFont="1" applyFill="1" applyBorder="1" applyAlignment="1">
      <alignment horizontal="center" vertical="center"/>
    </xf>
    <xf numFmtId="4" fontId="15" fillId="0" borderId="92" xfId="3" applyNumberFormat="1" applyFont="1" applyFill="1" applyBorder="1" applyAlignment="1">
      <alignment horizontal="center" vertical="center"/>
    </xf>
    <xf numFmtId="0" fontId="16" fillId="0" borderId="94" xfId="3" applyFont="1" applyFill="1" applyBorder="1" applyAlignment="1">
      <alignment horizontal="center" vertical="center" wrapText="1"/>
    </xf>
    <xf numFmtId="0" fontId="12" fillId="0" borderId="11" xfId="0" applyFont="1" applyFill="1" applyBorder="1" applyAlignment="1">
      <alignment horizontal="center" vertical="center" wrapText="1"/>
    </xf>
    <xf numFmtId="4" fontId="13" fillId="0" borderId="16" xfId="3" applyNumberFormat="1" applyFont="1" applyFill="1" applyBorder="1" applyAlignment="1">
      <alignment horizontal="center" vertical="center"/>
    </xf>
    <xf numFmtId="0" fontId="12" fillId="0" borderId="94" xfId="0" applyFont="1" applyBorder="1" applyAlignment="1">
      <alignment horizontal="center" vertical="center" wrapText="1"/>
    </xf>
    <xf numFmtId="0" fontId="12" fillId="0" borderId="95" xfId="0" applyFont="1" applyBorder="1" applyAlignment="1">
      <alignment horizontal="center" vertical="center" wrapText="1"/>
    </xf>
    <xf numFmtId="0" fontId="16" fillId="0" borderId="94" xfId="3" applyFont="1" applyBorder="1" applyAlignment="1">
      <alignment horizontal="center" vertical="center" wrapText="1"/>
    </xf>
    <xf numFmtId="0" fontId="12" fillId="0" borderId="100" xfId="0" applyFont="1" applyBorder="1" applyAlignment="1">
      <alignment horizontal="center" vertical="center" wrapText="1"/>
    </xf>
    <xf numFmtId="0" fontId="0" fillId="7" borderId="0" xfId="0" applyFill="1"/>
    <xf numFmtId="0" fontId="0" fillId="21" borderId="0" xfId="0" applyFill="1" applyAlignment="1">
      <alignment horizontal="center" vertical="center"/>
    </xf>
    <xf numFmtId="0" fontId="12" fillId="0" borderId="30" xfId="0" applyFont="1" applyBorder="1" applyAlignment="1">
      <alignment horizontal="center" wrapText="1"/>
    </xf>
    <xf numFmtId="0" fontId="6" fillId="0" borderId="0" xfId="0" applyFont="1" applyFill="1" applyProtection="1">
      <protection locked="0"/>
    </xf>
    <xf numFmtId="0" fontId="9" fillId="7" borderId="3" xfId="0" applyFont="1" applyFill="1" applyBorder="1" applyAlignment="1" applyProtection="1">
      <alignment horizontal="justify" vertical="center" wrapText="1"/>
      <protection locked="0"/>
    </xf>
    <xf numFmtId="0" fontId="9" fillId="7" borderId="4" xfId="0" applyFont="1" applyFill="1" applyBorder="1" applyAlignment="1" applyProtection="1">
      <alignment horizontal="justify" vertical="center" wrapText="1"/>
      <protection locked="0"/>
    </xf>
    <xf numFmtId="0" fontId="9" fillId="7" borderId="5" xfId="0" applyFont="1" applyFill="1" applyBorder="1" applyAlignment="1" applyProtection="1">
      <alignment horizontal="justify" vertical="center" wrapText="1"/>
      <protection locked="0"/>
    </xf>
    <xf numFmtId="0" fontId="50" fillId="0" borderId="17" xfId="0" applyFont="1" applyBorder="1"/>
    <xf numFmtId="2" fontId="13" fillId="4" borderId="98" xfId="3" applyNumberFormat="1" applyFont="1" applyFill="1" applyBorder="1" applyAlignment="1">
      <alignment horizontal="center" vertical="center"/>
    </xf>
    <xf numFmtId="0" fontId="47" fillId="0" borderId="108" xfId="0" applyFont="1" applyFill="1" applyBorder="1"/>
    <xf numFmtId="0" fontId="46" fillId="0" borderId="108" xfId="0" applyFont="1" applyBorder="1"/>
    <xf numFmtId="0" fontId="0" fillId="0" borderId="0" xfId="0" applyAlignment="1">
      <alignment vertical="top"/>
    </xf>
    <xf numFmtId="0" fontId="35" fillId="0" borderId="0" xfId="0" applyFont="1" applyAlignment="1">
      <alignment horizontal="center" vertical="top"/>
    </xf>
    <xf numFmtId="0" fontId="46" fillId="0" borderId="0" xfId="0" applyFont="1" applyAlignment="1">
      <alignment vertical="top"/>
    </xf>
    <xf numFmtId="0" fontId="6" fillId="0" borderId="0" xfId="0" applyFont="1" applyAlignment="1" applyProtection="1">
      <alignment vertical="top"/>
      <protection locked="0"/>
    </xf>
    <xf numFmtId="0" fontId="7" fillId="7" borderId="17" xfId="0" applyFont="1" applyFill="1" applyBorder="1" applyAlignment="1" applyProtection="1">
      <alignment horizontal="center" vertical="center" wrapText="1"/>
      <protection locked="0"/>
    </xf>
    <xf numFmtId="3" fontId="7" fillId="0" borderId="23" xfId="0" applyNumberFormat="1" applyFont="1" applyFill="1" applyBorder="1" applyAlignment="1" applyProtection="1">
      <alignment horizontal="center" vertical="center"/>
      <protection locked="0"/>
    </xf>
    <xf numFmtId="3" fontId="7" fillId="0" borderId="26" xfId="0" applyNumberFormat="1" applyFont="1" applyFill="1" applyBorder="1" applyAlignment="1" applyProtection="1">
      <alignment horizontal="center" vertical="center"/>
      <protection locked="0"/>
    </xf>
    <xf numFmtId="3" fontId="7" fillId="0" borderId="36" xfId="0" applyNumberFormat="1" applyFont="1" applyFill="1" applyBorder="1" applyAlignment="1" applyProtection="1">
      <alignment horizontal="center" vertical="center"/>
      <protection locked="0"/>
    </xf>
    <xf numFmtId="3" fontId="8" fillId="0" borderId="23" xfId="0" applyNumberFormat="1" applyFont="1" applyFill="1" applyBorder="1" applyAlignment="1" applyProtection="1">
      <alignment horizontal="center" vertical="center"/>
      <protection locked="0"/>
    </xf>
    <xf numFmtId="3" fontId="8" fillId="0" borderId="26" xfId="0" applyNumberFormat="1" applyFont="1" applyFill="1" applyBorder="1" applyAlignment="1" applyProtection="1">
      <alignment horizontal="center" vertical="center"/>
      <protection locked="0"/>
    </xf>
    <xf numFmtId="3" fontId="8" fillId="0" borderId="36" xfId="0" applyNumberFormat="1" applyFont="1" applyFill="1" applyBorder="1" applyAlignment="1" applyProtection="1">
      <alignment horizontal="center" vertical="center"/>
      <protection locked="0"/>
    </xf>
    <xf numFmtId="0" fontId="9" fillId="7" borderId="61"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82" xfId="0" applyFont="1" applyFill="1" applyBorder="1" applyAlignment="1" applyProtection="1">
      <alignment horizontal="left" vertical="center"/>
      <protection locked="0"/>
    </xf>
    <xf numFmtId="0" fontId="34" fillId="11" borderId="62" xfId="0" quotePrefix="1" applyFont="1" applyFill="1" applyBorder="1" applyAlignment="1" applyProtection="1">
      <alignment horizontal="center" vertical="center" wrapText="1"/>
      <protection locked="0"/>
    </xf>
    <xf numFmtId="0" fontId="34" fillId="11" borderId="10" xfId="0" quotePrefix="1" applyFont="1" applyFill="1" applyBorder="1" applyAlignment="1" applyProtection="1">
      <alignment horizontal="center" vertical="center" wrapText="1"/>
      <protection locked="0"/>
    </xf>
    <xf numFmtId="0" fontId="34" fillId="11" borderId="40" xfId="0" quotePrefix="1" applyFont="1" applyFill="1" applyBorder="1" applyAlignment="1" applyProtection="1">
      <alignment horizontal="center" vertical="center" wrapText="1"/>
      <protection locked="0"/>
    </xf>
    <xf numFmtId="0" fontId="33" fillId="7" borderId="48" xfId="1" applyFont="1" applyFill="1" applyBorder="1" applyAlignment="1" applyProtection="1">
      <alignment horizontal="left" vertical="center"/>
      <protection locked="0"/>
    </xf>
    <xf numFmtId="0" fontId="33" fillId="7" borderId="9" xfId="1" applyFont="1" applyFill="1" applyBorder="1" applyAlignment="1" applyProtection="1">
      <alignment horizontal="left" vertical="center"/>
      <protection locked="0"/>
    </xf>
    <xf numFmtId="0" fontId="33" fillId="7" borderId="49" xfId="1" applyFont="1" applyFill="1" applyBorder="1" applyAlignment="1" applyProtection="1">
      <alignment horizontal="left" vertical="center"/>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3"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65" xfId="0" applyFont="1" applyFill="1" applyBorder="1" applyAlignment="1" applyProtection="1">
      <alignment horizontal="center" vertical="center" wrapText="1"/>
      <protection locked="0"/>
    </xf>
    <xf numFmtId="0" fontId="7" fillId="13" borderId="0" xfId="0" applyFont="1" applyFill="1" applyBorder="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4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4" fontId="8" fillId="0" borderId="23" xfId="0" applyNumberFormat="1" applyFont="1" applyFill="1" applyBorder="1" applyAlignment="1" applyProtection="1">
      <alignment horizontal="center" vertical="center"/>
      <protection locked="0"/>
    </xf>
    <xf numFmtId="4" fontId="8" fillId="0" borderId="26" xfId="0" applyNumberFormat="1" applyFont="1" applyFill="1" applyBorder="1" applyAlignment="1" applyProtection="1">
      <alignment horizontal="center" vertical="center"/>
      <protection locked="0"/>
    </xf>
    <xf numFmtId="4" fontId="8" fillId="0" borderId="36" xfId="0" applyNumberFormat="1" applyFont="1" applyFill="1" applyBorder="1" applyAlignment="1" applyProtection="1">
      <alignment horizontal="center" vertical="center"/>
      <protection locked="0"/>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Border="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33" fillId="7" borderId="62" xfId="1" applyFont="1" applyFill="1" applyBorder="1" applyAlignment="1" applyProtection="1">
      <alignment horizontal="left" vertical="center"/>
      <protection locked="0"/>
    </xf>
    <xf numFmtId="0" fontId="33" fillId="7" borderId="10" xfId="1" applyFont="1" applyFill="1" applyBorder="1" applyAlignment="1" applyProtection="1">
      <alignment horizontal="left" vertical="center"/>
      <protection locked="0"/>
    </xf>
    <xf numFmtId="0" fontId="33" fillId="7" borderId="40" xfId="1" applyFont="1" applyFill="1" applyBorder="1" applyAlignment="1" applyProtection="1">
      <alignment horizontal="left" vertical="center"/>
      <protection locked="0"/>
    </xf>
    <xf numFmtId="0" fontId="33" fillId="12" borderId="45" xfId="1" applyFont="1" applyFill="1" applyBorder="1" applyAlignment="1" applyProtection="1">
      <alignment horizontal="center"/>
      <protection locked="0"/>
    </xf>
    <xf numFmtId="0" fontId="33" fillId="12" borderId="28" xfId="1" applyFont="1" applyFill="1" applyBorder="1" applyAlignment="1" applyProtection="1">
      <alignment horizontal="center"/>
      <protection locked="0"/>
    </xf>
    <xf numFmtId="0" fontId="33" fillId="12" borderId="41" xfId="1" applyFont="1" applyFill="1" applyBorder="1" applyAlignment="1" applyProtection="1">
      <alignment horizontal="center"/>
      <protection locked="0"/>
    </xf>
    <xf numFmtId="0" fontId="32" fillId="7" borderId="1" xfId="1" applyFont="1" applyFill="1" applyBorder="1" applyAlignment="1" applyProtection="1">
      <alignment horizontal="center" vertical="center"/>
      <protection locked="0"/>
    </xf>
    <xf numFmtId="0" fontId="32" fillId="7" borderId="0" xfId="1" applyFont="1" applyFill="1" applyBorder="1" applyAlignment="1" applyProtection="1">
      <alignment horizontal="center" vertical="center"/>
      <protection locked="0"/>
    </xf>
    <xf numFmtId="0" fontId="32" fillId="7" borderId="2" xfId="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wrapText="1"/>
      <protection locked="0"/>
    </xf>
    <xf numFmtId="4" fontId="8" fillId="7" borderId="23" xfId="0" applyNumberFormat="1" applyFont="1" applyFill="1" applyBorder="1" applyAlignment="1" applyProtection="1">
      <alignment horizontal="center" vertical="center"/>
      <protection locked="0"/>
    </xf>
    <xf numFmtId="4" fontId="8" fillId="7" borderId="26" xfId="0" applyNumberFormat="1" applyFont="1" applyFill="1" applyBorder="1" applyAlignment="1" applyProtection="1">
      <alignment horizontal="center" vertical="center"/>
      <protection locked="0"/>
    </xf>
    <xf numFmtId="4" fontId="8" fillId="7" borderId="36" xfId="0" applyNumberFormat="1" applyFont="1" applyFill="1" applyBorder="1" applyAlignment="1" applyProtection="1">
      <alignment horizontal="center" vertical="center"/>
      <protection locked="0"/>
    </xf>
    <xf numFmtId="3" fontId="8" fillId="7" borderId="63"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7" xfId="0" applyNumberFormat="1"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0" fontId="7" fillId="0" borderId="24" xfId="0" applyFont="1" applyFill="1" applyBorder="1" applyAlignment="1" applyProtection="1">
      <alignment horizontal="justify" vertical="center" wrapText="1"/>
      <protection locked="0"/>
    </xf>
    <xf numFmtId="0" fontId="7" fillId="0" borderId="12" xfId="0" applyFont="1" applyFill="1" applyBorder="1" applyAlignment="1" applyProtection="1">
      <alignment horizontal="justify" vertical="center" wrapText="1"/>
      <protection locked="0"/>
    </xf>
    <xf numFmtId="0" fontId="7" fillId="0" borderId="77" xfId="0" applyFont="1" applyFill="1" applyBorder="1" applyAlignment="1" applyProtection="1">
      <alignment horizontal="justify" vertical="center" wrapText="1"/>
      <protection locked="0"/>
    </xf>
    <xf numFmtId="0" fontId="7" fillId="14" borderId="62" xfId="0" applyFont="1" applyFill="1" applyBorder="1" applyAlignment="1" applyProtection="1">
      <alignment horizontal="center" vertical="center" wrapText="1"/>
      <protection locked="0"/>
    </xf>
    <xf numFmtId="0" fontId="7" fillId="14" borderId="10" xfId="0" applyFont="1" applyFill="1" applyBorder="1" applyAlignment="1" applyProtection="1">
      <alignment horizontal="center" vertical="center" wrapText="1"/>
      <protection locked="0"/>
    </xf>
    <xf numFmtId="0" fontId="7" fillId="14" borderId="40" xfId="0" applyFont="1" applyFill="1" applyBorder="1" applyAlignment="1" applyProtection="1">
      <alignment horizontal="center" vertical="center" wrapText="1"/>
      <protection locked="0"/>
    </xf>
    <xf numFmtId="0" fontId="9" fillId="7" borderId="88" xfId="0" applyFont="1" applyFill="1" applyBorder="1" applyAlignment="1" applyProtection="1">
      <alignment horizontal="justify" vertical="center" wrapText="1"/>
      <protection locked="0"/>
    </xf>
    <xf numFmtId="0" fontId="7" fillId="7" borderId="86" xfId="0" applyFont="1" applyFill="1" applyBorder="1" applyAlignment="1" applyProtection="1">
      <alignment horizontal="justify" vertical="center" wrapText="1"/>
      <protection locked="0"/>
    </xf>
    <xf numFmtId="0" fontId="7" fillId="7" borderId="87" xfId="0" applyFont="1" applyFill="1" applyBorder="1" applyAlignment="1" applyProtection="1">
      <alignment horizontal="justify" vertical="center" wrapText="1"/>
      <protection locked="0"/>
    </xf>
    <xf numFmtId="0" fontId="11" fillId="0" borderId="1" xfId="0"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center"/>
    </xf>
    <xf numFmtId="0" fontId="10" fillId="0" borderId="37" xfId="0" applyFont="1" applyBorder="1" applyAlignment="1">
      <alignment horizontal="center" vertical="top"/>
    </xf>
    <xf numFmtId="0" fontId="10" fillId="0" borderId="38" xfId="0" applyFont="1" applyBorder="1" applyAlignment="1">
      <alignment horizontal="center" vertical="top"/>
    </xf>
    <xf numFmtId="0" fontId="10" fillId="0" borderId="39" xfId="0" applyFont="1" applyBorder="1" applyAlignment="1">
      <alignment horizontal="center" vertical="top"/>
    </xf>
    <xf numFmtId="0" fontId="9" fillId="7" borderId="45" xfId="0" applyFont="1" applyFill="1" applyBorder="1" applyAlignment="1" applyProtection="1">
      <alignment horizontal="justify" vertical="center" wrapText="1"/>
      <protection locked="0"/>
    </xf>
    <xf numFmtId="0" fontId="9" fillId="7" borderId="28" xfId="0" applyFont="1" applyFill="1" applyBorder="1" applyAlignment="1" applyProtection="1">
      <alignment horizontal="justify" vertical="center" wrapText="1"/>
      <protection locked="0"/>
    </xf>
    <xf numFmtId="0" fontId="9" fillId="7" borderId="41" xfId="0" applyFont="1" applyFill="1" applyBorder="1" applyAlignment="1" applyProtection="1">
      <alignment horizontal="justify" vertical="center" wrapText="1"/>
      <protection locked="0"/>
    </xf>
    <xf numFmtId="0" fontId="9" fillId="7" borderId="11"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9" fillId="7" borderId="78" xfId="0" applyFont="1" applyFill="1" applyBorder="1" applyAlignment="1" applyProtection="1">
      <alignment horizontal="justify" vertical="center" wrapText="1"/>
      <protection locked="0"/>
    </xf>
    <xf numFmtId="0" fontId="9" fillId="7" borderId="118" xfId="0" applyFont="1" applyFill="1" applyBorder="1" applyAlignment="1" applyProtection="1">
      <alignment horizontal="justify" vertical="center" wrapText="1"/>
      <protection locked="0"/>
    </xf>
    <xf numFmtId="0" fontId="9" fillId="7" borderId="119" xfId="0" applyFont="1" applyFill="1" applyBorder="1" applyAlignment="1" applyProtection="1">
      <alignment horizontal="justify" vertical="center" wrapText="1"/>
      <protection locked="0"/>
    </xf>
    <xf numFmtId="0" fontId="9" fillId="7" borderId="62"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 xfId="0" applyFont="1" applyBorder="1" applyAlignment="1">
      <alignment horizontal="center" vertical="top" wrapText="1"/>
    </xf>
    <xf numFmtId="0" fontId="10" fillId="0" borderId="0" xfId="0" applyFont="1" applyAlignment="1">
      <alignment horizontal="center" vertical="top" wrapText="1"/>
    </xf>
    <xf numFmtId="0" fontId="1" fillId="7" borderId="0" xfId="0" applyFont="1" applyFill="1" applyAlignment="1">
      <alignment horizontal="center" vertical="top" wrapText="1"/>
    </xf>
    <xf numFmtId="0" fontId="10" fillId="7" borderId="0" xfId="0" applyFont="1" applyFill="1" applyAlignment="1">
      <alignment horizontal="center" vertical="top" wrapText="1"/>
    </xf>
    <xf numFmtId="0" fontId="10" fillId="7" borderId="2" xfId="0" applyFont="1" applyFill="1" applyBorder="1" applyAlignment="1">
      <alignment horizontal="center" vertical="top" wrapText="1"/>
    </xf>
    <xf numFmtId="0" fontId="11" fillId="6" borderId="1" xfId="0" applyFont="1" applyFill="1" applyBorder="1" applyAlignment="1">
      <alignment horizontal="center" wrapText="1"/>
    </xf>
    <xf numFmtId="0" fontId="11" fillId="6" borderId="0" xfId="0" applyFont="1" applyFill="1" applyAlignment="1">
      <alignment horizontal="center" wrapText="1"/>
    </xf>
    <xf numFmtId="0" fontId="11" fillId="0" borderId="0" xfId="0" applyFont="1" applyAlignment="1">
      <alignment horizontal="center" wrapText="1"/>
    </xf>
    <xf numFmtId="0" fontId="11" fillId="0" borderId="2" xfId="0" applyFont="1" applyBorder="1" applyAlignment="1">
      <alignment horizontal="center" wrapText="1"/>
    </xf>
    <xf numFmtId="0" fontId="10" fillId="6" borderId="1" xfId="0" applyFont="1" applyFill="1" applyBorder="1" applyAlignment="1">
      <alignment horizontal="center" vertical="top" wrapText="1"/>
    </xf>
    <xf numFmtId="0" fontId="10" fillId="6" borderId="0" xfId="0" applyFont="1" applyFill="1" applyAlignment="1">
      <alignment horizontal="center" vertical="top" wrapText="1"/>
    </xf>
    <xf numFmtId="0" fontId="10" fillId="6" borderId="2" xfId="0" applyFont="1" applyFill="1" applyBorder="1" applyAlignment="1">
      <alignment horizontal="center" vertical="top" wrapText="1"/>
    </xf>
    <xf numFmtId="0" fontId="9" fillId="7" borderId="3" xfId="0" applyFont="1" applyFill="1" applyBorder="1" applyAlignment="1" applyProtection="1">
      <alignment horizontal="justify" vertical="center" wrapText="1"/>
      <protection locked="0"/>
    </xf>
    <xf numFmtId="0" fontId="9" fillId="7" borderId="4" xfId="0" applyFont="1" applyFill="1" applyBorder="1" applyAlignment="1" applyProtection="1">
      <alignment horizontal="justify" vertical="center" wrapText="1"/>
      <protection locked="0"/>
    </xf>
    <xf numFmtId="0" fontId="9" fillId="7" borderId="5" xfId="0" applyFont="1" applyFill="1" applyBorder="1" applyAlignment="1" applyProtection="1">
      <alignment horizontal="justify" vertical="center" wrapText="1"/>
      <protection locked="0"/>
    </xf>
    <xf numFmtId="0" fontId="23" fillId="0" borderId="6" xfId="3" applyFont="1" applyBorder="1" applyAlignment="1">
      <alignment horizontal="justify" vertical="center" wrapText="1"/>
    </xf>
    <xf numFmtId="0" fontId="23" fillId="0" borderId="7" xfId="3" applyFont="1" applyBorder="1" applyAlignment="1">
      <alignment horizontal="justify" vertical="center" wrapText="1"/>
    </xf>
    <xf numFmtId="0" fontId="23" fillId="0" borderId="8" xfId="3" applyFont="1" applyBorder="1" applyAlignment="1">
      <alignment horizontal="justify" vertical="center" wrapText="1"/>
    </xf>
    <xf numFmtId="0" fontId="5" fillId="0" borderId="1" xfId="3" applyFont="1" applyFill="1" applyBorder="1" applyAlignment="1">
      <alignment horizontal="justify" vertical="center" wrapText="1"/>
    </xf>
    <xf numFmtId="0" fontId="5" fillId="0" borderId="0" xfId="3" applyFont="1" applyFill="1" applyBorder="1" applyAlignment="1">
      <alignment horizontal="justify" vertical="center" wrapText="1"/>
    </xf>
    <xf numFmtId="0" fontId="5" fillId="0" borderId="2" xfId="3" applyFont="1" applyFill="1" applyBorder="1" applyAlignment="1">
      <alignment horizontal="justify" vertical="center" wrapText="1"/>
    </xf>
    <xf numFmtId="0" fontId="13" fillId="20" borderId="62" xfId="0" applyFont="1" applyFill="1" applyBorder="1" applyAlignment="1">
      <alignment horizontal="center" vertical="center" wrapText="1"/>
    </xf>
    <xf numFmtId="0" fontId="13" fillId="20" borderId="10" xfId="0" applyFont="1" applyFill="1" applyBorder="1" applyAlignment="1">
      <alignment horizontal="center" vertical="center" wrapText="1"/>
    </xf>
    <xf numFmtId="0" fontId="13" fillId="20" borderId="40" xfId="0" applyFont="1" applyFill="1" applyBorder="1" applyAlignment="1">
      <alignment horizontal="center" vertical="center" wrapText="1"/>
    </xf>
    <xf numFmtId="0" fontId="13" fillId="19" borderId="62" xfId="0" applyFont="1" applyFill="1" applyBorder="1" applyAlignment="1">
      <alignment horizontal="left" vertical="center" wrapText="1"/>
    </xf>
    <xf numFmtId="0" fontId="13" fillId="19" borderId="10" xfId="0" applyFont="1" applyFill="1" applyBorder="1" applyAlignment="1">
      <alignment horizontal="left" vertical="center" wrapText="1"/>
    </xf>
    <xf numFmtId="0" fontId="13" fillId="19" borderId="40" xfId="0" applyFont="1" applyFill="1" applyBorder="1" applyAlignment="1">
      <alignment horizontal="left" vertical="center" wrapText="1"/>
    </xf>
    <xf numFmtId="0" fontId="5" fillId="0" borderId="24" xfId="3" applyFont="1" applyFill="1" applyBorder="1" applyAlignment="1">
      <alignment horizontal="left" vertical="center" wrapText="1"/>
    </xf>
    <xf numFmtId="0" fontId="5" fillId="0" borderId="12" xfId="3" applyFont="1" applyFill="1" applyBorder="1" applyAlignment="1">
      <alignment horizontal="left" vertical="center" wrapText="1"/>
    </xf>
    <xf numFmtId="0" fontId="5" fillId="0" borderId="77" xfId="3" applyFont="1" applyFill="1" applyBorder="1" applyAlignment="1">
      <alignment horizontal="left" vertical="center" wrapText="1"/>
    </xf>
    <xf numFmtId="0" fontId="5" fillId="0" borderId="48" xfId="3" applyFont="1" applyFill="1" applyBorder="1" applyAlignment="1">
      <alignment horizontal="left" vertical="center" wrapText="1"/>
    </xf>
    <xf numFmtId="0" fontId="5" fillId="0" borderId="9" xfId="3" applyFont="1" applyFill="1" applyBorder="1" applyAlignment="1">
      <alignment horizontal="left" vertical="center" wrapText="1"/>
    </xf>
    <xf numFmtId="0" fontId="5" fillId="0" borderId="49" xfId="3" applyFont="1" applyFill="1" applyBorder="1" applyAlignment="1">
      <alignment horizontal="left" vertical="center" wrapText="1"/>
    </xf>
    <xf numFmtId="0" fontId="31" fillId="0" borderId="37" xfId="3" applyFont="1" applyBorder="1" applyAlignment="1">
      <alignment horizontal="center" vertical="top"/>
    </xf>
    <xf numFmtId="0" fontId="31" fillId="0" borderId="38" xfId="3" applyFont="1" applyBorder="1" applyAlignment="1">
      <alignment horizontal="center" vertical="top"/>
    </xf>
    <xf numFmtId="0" fontId="31" fillId="0" borderId="39" xfId="3" applyFont="1" applyBorder="1" applyAlignment="1">
      <alignment horizontal="center" vertical="top"/>
    </xf>
    <xf numFmtId="0" fontId="30" fillId="0" borderId="1" xfId="3" applyFont="1" applyBorder="1" applyAlignment="1">
      <alignment horizontal="center"/>
    </xf>
    <xf numFmtId="0" fontId="30" fillId="0" borderId="0" xfId="3" applyFont="1" applyBorder="1" applyAlignment="1">
      <alignment horizontal="center"/>
    </xf>
    <xf numFmtId="0" fontId="30" fillId="0" borderId="2" xfId="3" applyFont="1" applyBorder="1" applyAlignment="1">
      <alignment horizontal="center"/>
    </xf>
    <xf numFmtId="0" fontId="32" fillId="0" borderId="62" xfId="3" applyFont="1" applyBorder="1" applyAlignment="1">
      <alignment horizontal="justify" vertical="center" wrapText="1"/>
    </xf>
    <xf numFmtId="0" fontId="32" fillId="0" borderId="10" xfId="3" applyFont="1" applyBorder="1" applyAlignment="1">
      <alignment horizontal="justify" vertical="center" wrapText="1"/>
    </xf>
    <xf numFmtId="0" fontId="32" fillId="0" borderId="40" xfId="3" applyFont="1" applyBorder="1" applyAlignment="1">
      <alignment horizontal="justify" vertical="center" wrapText="1"/>
    </xf>
    <xf numFmtId="0" fontId="22" fillId="0" borderId="62" xfId="3" applyFont="1" applyBorder="1" applyAlignment="1">
      <alignment horizontal="center" vertical="center" wrapText="1"/>
    </xf>
    <xf numFmtId="0" fontId="22" fillId="0" borderId="10" xfId="3" applyFont="1" applyBorder="1" applyAlignment="1">
      <alignment horizontal="center" vertical="center" wrapText="1"/>
    </xf>
    <xf numFmtId="0" fontId="22" fillId="0" borderId="40" xfId="3" applyFont="1" applyBorder="1" applyAlignment="1">
      <alignment horizontal="center" vertical="center" wrapText="1"/>
    </xf>
    <xf numFmtId="0" fontId="5" fillId="0" borderId="24" xfId="3" applyFont="1" applyFill="1" applyBorder="1" applyAlignment="1">
      <alignment horizontal="justify" vertical="center" wrapText="1"/>
    </xf>
    <xf numFmtId="0" fontId="5" fillId="0" borderId="12" xfId="3" applyFont="1" applyFill="1" applyBorder="1" applyAlignment="1">
      <alignment horizontal="justify" vertical="center" wrapText="1"/>
    </xf>
    <xf numFmtId="0" fontId="5" fillId="0" borderId="77" xfId="3" applyFont="1" applyFill="1" applyBorder="1" applyAlignment="1">
      <alignment horizontal="justify" vertical="center" wrapText="1"/>
    </xf>
    <xf numFmtId="0" fontId="5" fillId="0" borderId="24" xfId="3" applyFont="1" applyBorder="1" applyAlignment="1">
      <alignment horizontal="justify" vertical="center" wrapText="1"/>
    </xf>
    <xf numFmtId="0" fontId="32" fillId="0" borderId="12" xfId="3" applyFont="1" applyBorder="1" applyAlignment="1">
      <alignment horizontal="justify" vertical="center" wrapText="1"/>
    </xf>
    <xf numFmtId="0" fontId="32" fillId="0" borderId="77" xfId="3" applyFont="1" applyBorder="1" applyAlignment="1">
      <alignment horizontal="justify" vertical="center" wrapText="1"/>
    </xf>
    <xf numFmtId="0" fontId="5" fillId="0" borderId="48" xfId="3" applyFont="1" applyBorder="1" applyAlignment="1">
      <alignment horizontal="justify" vertical="center" wrapText="1"/>
    </xf>
    <xf numFmtId="0" fontId="5" fillId="0" borderId="9" xfId="3" applyFont="1" applyBorder="1" applyAlignment="1">
      <alignment horizontal="justify" vertical="center" wrapText="1"/>
    </xf>
    <xf numFmtId="0" fontId="5" fillId="0" borderId="49" xfId="3" applyFont="1" applyBorder="1" applyAlignment="1">
      <alignment horizontal="justify" vertical="center" wrapText="1"/>
    </xf>
    <xf numFmtId="0" fontId="12" fillId="0" borderId="100"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29" fillId="11" borderId="62" xfId="1" applyFont="1" applyFill="1" applyBorder="1" applyAlignment="1">
      <alignment horizontal="center" vertical="center"/>
    </xf>
    <xf numFmtId="0" fontId="29" fillId="11" borderId="10" xfId="1" applyFont="1" applyFill="1" applyBorder="1" applyAlignment="1">
      <alignment horizontal="center" vertical="center"/>
    </xf>
    <xf numFmtId="0" fontId="29" fillId="11" borderId="40" xfId="1" applyFont="1" applyFill="1" applyBorder="1" applyAlignment="1">
      <alignment horizontal="center" vertical="center"/>
    </xf>
    <xf numFmtId="0" fontId="5" fillId="0" borderId="6" xfId="3" applyFont="1" applyBorder="1" applyAlignment="1">
      <alignment horizontal="justify" vertical="center" wrapText="1"/>
    </xf>
    <xf numFmtId="0" fontId="5" fillId="0" borderId="7" xfId="3" applyFont="1" applyBorder="1" applyAlignment="1">
      <alignment horizontal="justify" vertical="center" wrapText="1"/>
    </xf>
    <xf numFmtId="0" fontId="5" fillId="0" borderId="8" xfId="3" applyFont="1" applyBorder="1" applyAlignment="1">
      <alignment horizontal="justify" vertical="center" wrapText="1"/>
    </xf>
    <xf numFmtId="0" fontId="5" fillId="0" borderId="11" xfId="3" applyFont="1" applyBorder="1" applyAlignment="1">
      <alignment horizontal="justify" vertical="center" wrapText="1"/>
    </xf>
    <xf numFmtId="0" fontId="5" fillId="0" borderId="26" xfId="3" applyFont="1" applyBorder="1" applyAlignment="1">
      <alignment horizontal="justify" vertical="center" wrapText="1"/>
    </xf>
    <xf numFmtId="0" fontId="5" fillId="0" borderId="36" xfId="3" applyFont="1" applyBorder="1" applyAlignment="1">
      <alignment horizontal="justify" vertical="center" wrapText="1"/>
    </xf>
    <xf numFmtId="0" fontId="12" fillId="16" borderId="62" xfId="0" applyFont="1" applyFill="1" applyBorder="1" applyAlignment="1">
      <alignment horizontal="center" vertical="center" wrapText="1"/>
    </xf>
    <xf numFmtId="0" fontId="12" fillId="16" borderId="74" xfId="0" applyFont="1" applyFill="1" applyBorder="1" applyAlignment="1">
      <alignment horizontal="center" vertical="center" wrapText="1"/>
    </xf>
    <xf numFmtId="0" fontId="27" fillId="18" borderId="62" xfId="3" applyFont="1" applyFill="1" applyBorder="1" applyAlignment="1">
      <alignment horizontal="center" vertical="center"/>
    </xf>
    <xf numFmtId="0" fontId="27" fillId="18" borderId="74" xfId="3" applyFont="1" applyFill="1" applyBorder="1" applyAlignment="1">
      <alignment horizontal="center" vertical="center"/>
    </xf>
    <xf numFmtId="0" fontId="12" fillId="16" borderId="11" xfId="0" applyFont="1" applyFill="1" applyBorder="1" applyAlignment="1">
      <alignment horizontal="center" vertical="center" wrapText="1"/>
    </xf>
    <xf numFmtId="0" fontId="12" fillId="16" borderId="27" xfId="0" applyFont="1" applyFill="1" applyBorder="1" applyAlignment="1">
      <alignment horizontal="center" vertical="center" wrapText="1"/>
    </xf>
    <xf numFmtId="0" fontId="12" fillId="16" borderId="48" xfId="0" applyFont="1" applyFill="1" applyBorder="1" applyAlignment="1">
      <alignment horizontal="center" vertical="center" wrapText="1"/>
    </xf>
    <xf numFmtId="0" fontId="12" fillId="16" borderId="83" xfId="0" applyFont="1" applyFill="1" applyBorder="1" applyAlignment="1">
      <alignment horizontal="center" vertical="center" wrapText="1"/>
    </xf>
    <xf numFmtId="0" fontId="13" fillId="10" borderId="48" xfId="3" applyFont="1" applyFill="1" applyBorder="1" applyAlignment="1">
      <alignment horizontal="center" vertical="center"/>
    </xf>
    <xf numFmtId="0" fontId="13" fillId="10" borderId="9" xfId="3" applyFont="1" applyFill="1" applyBorder="1" applyAlignment="1">
      <alignment horizontal="center" vertical="center"/>
    </xf>
    <xf numFmtId="0" fontId="13" fillId="10" borderId="83" xfId="3" applyFont="1" applyFill="1" applyBorder="1" applyAlignment="1">
      <alignment horizontal="center" vertical="center"/>
    </xf>
    <xf numFmtId="0" fontId="15" fillId="10" borderId="45" xfId="0" applyFont="1" applyFill="1" applyBorder="1" applyAlignment="1">
      <alignment horizontal="center" vertical="center" wrapText="1"/>
    </xf>
    <xf numFmtId="0" fontId="15" fillId="10" borderId="75"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76" xfId="0" applyFont="1" applyFill="1" applyBorder="1" applyAlignment="1">
      <alignment horizontal="center" vertical="center" wrapText="1"/>
    </xf>
    <xf numFmtId="0" fontId="29" fillId="9" borderId="62" xfId="3" applyFont="1" applyFill="1" applyBorder="1" applyAlignment="1">
      <alignment horizontal="center" vertical="center"/>
    </xf>
    <xf numFmtId="0" fontId="29" fillId="9" borderId="10" xfId="3" applyFont="1" applyFill="1" applyBorder="1" applyAlignment="1">
      <alignment horizontal="center" vertical="center"/>
    </xf>
    <xf numFmtId="0" fontId="29" fillId="9" borderId="40" xfId="3" applyFont="1" applyFill="1" applyBorder="1" applyAlignment="1">
      <alignment horizontal="center" vertical="center"/>
    </xf>
    <xf numFmtId="0" fontId="13" fillId="20" borderId="6" xfId="0" applyFont="1" applyFill="1" applyBorder="1" applyAlignment="1">
      <alignment horizontal="center" vertical="center" wrapText="1"/>
    </xf>
    <xf numFmtId="0" fontId="13" fillId="20" borderId="7" xfId="0"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19" borderId="11" xfId="0" applyFont="1" applyFill="1" applyBorder="1" applyAlignment="1">
      <alignment horizontal="left" vertical="center" wrapText="1"/>
    </xf>
    <xf numFmtId="0" fontId="13" fillId="19" borderId="26" xfId="0" applyFont="1" applyFill="1" applyBorder="1" applyAlignment="1">
      <alignment horizontal="left" vertical="center" wrapText="1"/>
    </xf>
    <xf numFmtId="0" fontId="13" fillId="19" borderId="36" xfId="0" applyFont="1" applyFill="1" applyBorder="1" applyAlignment="1">
      <alignment horizontal="left" vertical="center" wrapText="1"/>
    </xf>
    <xf numFmtId="0" fontId="15" fillId="10" borderId="57" xfId="0" applyFont="1" applyFill="1" applyBorder="1" applyAlignment="1">
      <alignment horizontal="center" vertical="center" wrapText="1"/>
    </xf>
    <xf numFmtId="0" fontId="15" fillId="10" borderId="83" xfId="0" applyFont="1" applyFill="1" applyBorder="1" applyAlignment="1">
      <alignment horizontal="center" vertical="center" wrapText="1"/>
    </xf>
    <xf numFmtId="0" fontId="29" fillId="9" borderId="50" xfId="3" applyFont="1" applyFill="1" applyBorder="1" applyAlignment="1">
      <alignment horizontal="center" vertical="center"/>
    </xf>
    <xf numFmtId="0" fontId="13" fillId="19" borderId="88" xfId="0" applyFont="1" applyFill="1" applyBorder="1" applyAlignment="1">
      <alignment horizontal="left" vertical="center" wrapText="1"/>
    </xf>
    <xf numFmtId="0" fontId="13" fillId="19" borderId="86" xfId="0" applyFont="1" applyFill="1" applyBorder="1" applyAlignment="1">
      <alignment horizontal="left" vertical="center" wrapText="1"/>
    </xf>
    <xf numFmtId="0" fontId="13" fillId="19" borderId="87" xfId="0" applyFont="1" applyFill="1" applyBorder="1" applyAlignment="1">
      <alignment horizontal="left" vertical="center" wrapText="1"/>
    </xf>
    <xf numFmtId="0" fontId="15" fillId="7" borderId="6" xfId="3" applyFont="1" applyFill="1" applyBorder="1" applyAlignment="1">
      <alignment horizontal="center" vertical="center" wrapText="1"/>
    </xf>
    <xf numFmtId="0" fontId="15" fillId="7" borderId="25" xfId="3" applyFont="1" applyFill="1" applyBorder="1" applyAlignment="1">
      <alignment horizontal="center" vertical="center" wrapText="1"/>
    </xf>
    <xf numFmtId="0" fontId="15" fillId="0" borderId="3" xfId="3" applyFont="1" applyFill="1" applyBorder="1" applyAlignment="1">
      <alignment horizontal="center" vertical="center" wrapText="1"/>
    </xf>
    <xf numFmtId="0" fontId="15" fillId="0" borderId="76" xfId="3" applyFont="1" applyFill="1" applyBorder="1" applyAlignment="1">
      <alignment horizontal="center" vertical="center" wrapText="1"/>
    </xf>
    <xf numFmtId="0" fontId="12" fillId="16" borderId="78" xfId="0" applyFont="1" applyFill="1" applyBorder="1" applyAlignment="1">
      <alignment horizontal="center" vertical="center" wrapText="1"/>
    </xf>
    <xf numFmtId="0" fontId="12" fillId="16" borderId="89" xfId="0" applyFont="1" applyFill="1" applyBorder="1" applyAlignment="1">
      <alignment horizontal="center" vertical="center" wrapText="1"/>
    </xf>
    <xf numFmtId="0" fontId="5" fillId="10" borderId="57" xfId="0" applyFont="1" applyFill="1" applyBorder="1" applyAlignment="1">
      <alignment horizontal="center" vertical="center" wrapText="1"/>
    </xf>
    <xf numFmtId="0" fontId="5" fillId="10" borderId="83" xfId="0" applyFont="1" applyFill="1" applyBorder="1" applyAlignment="1">
      <alignment horizontal="center" vertical="center" wrapText="1"/>
    </xf>
    <xf numFmtId="0" fontId="15" fillId="7" borderId="11" xfId="3" applyFont="1" applyFill="1" applyBorder="1" applyAlignment="1">
      <alignment horizontal="center" vertical="center" wrapText="1"/>
    </xf>
    <xf numFmtId="0" fontId="15" fillId="7" borderId="27" xfId="3" applyFont="1" applyFill="1" applyBorder="1" applyAlignment="1">
      <alignment horizontal="center" vertical="center" wrapText="1"/>
    </xf>
    <xf numFmtId="0" fontId="15" fillId="0" borderId="48"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27" xfId="3" applyFont="1" applyBorder="1" applyAlignment="1">
      <alignment horizontal="center" vertical="center" wrapText="1"/>
    </xf>
    <xf numFmtId="0" fontId="12" fillId="0" borderId="62" xfId="3" applyFont="1" applyFill="1" applyBorder="1" applyAlignment="1">
      <alignment horizontal="justify" vertical="center" wrapText="1"/>
    </xf>
    <xf numFmtId="0" fontId="12" fillId="0" borderId="10" xfId="3" applyFont="1" applyFill="1" applyBorder="1" applyAlignment="1">
      <alignment horizontal="justify" vertical="center" wrapText="1"/>
    </xf>
    <xf numFmtId="0" fontId="12" fillId="0" borderId="40" xfId="3" applyFont="1" applyFill="1" applyBorder="1" applyAlignment="1">
      <alignment horizontal="justify" vertical="center" wrapText="1"/>
    </xf>
    <xf numFmtId="0" fontId="13" fillId="19" borderId="6" xfId="0" applyFont="1" applyFill="1" applyBorder="1" applyAlignment="1">
      <alignment horizontal="left" vertical="center" wrapText="1"/>
    </xf>
    <xf numFmtId="0" fontId="13" fillId="19" borderId="7" xfId="0" applyFont="1" applyFill="1" applyBorder="1" applyAlignment="1">
      <alignment horizontal="left" vertical="center" wrapText="1"/>
    </xf>
    <xf numFmtId="0" fontId="13" fillId="19" borderId="8" xfId="0" applyFont="1" applyFill="1" applyBorder="1" applyAlignment="1">
      <alignment horizontal="left" vertical="center" wrapText="1"/>
    </xf>
    <xf numFmtId="0" fontId="29" fillId="9" borderId="48" xfId="3" applyFont="1" applyFill="1" applyBorder="1" applyAlignment="1">
      <alignment horizontal="center" vertical="center"/>
    </xf>
    <xf numFmtId="0" fontId="29" fillId="9" borderId="9" xfId="3" applyFont="1" applyFill="1" applyBorder="1" applyAlignment="1">
      <alignment horizontal="center" vertical="center"/>
    </xf>
    <xf numFmtId="0" fontId="29" fillId="9" borderId="19" xfId="3" applyFont="1" applyFill="1" applyBorder="1" applyAlignment="1">
      <alignment horizontal="center" vertical="center"/>
    </xf>
    <xf numFmtId="0" fontId="15" fillId="7" borderId="24" xfId="3" applyFont="1" applyFill="1" applyBorder="1" applyAlignment="1">
      <alignment horizontal="center" vertical="center" wrapText="1"/>
    </xf>
    <xf numFmtId="0" fontId="15" fillId="7" borderId="112" xfId="3" applyFont="1" applyFill="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5" fillId="0" borderId="11" xfId="3" applyFont="1" applyFill="1" applyBorder="1" applyAlignment="1">
      <alignment horizontal="justify" vertical="center" wrapText="1"/>
    </xf>
    <xf numFmtId="0" fontId="5" fillId="0" borderId="26" xfId="3" applyFont="1" applyFill="1" applyBorder="1" applyAlignment="1">
      <alignment horizontal="justify" vertical="center" wrapText="1"/>
    </xf>
    <xf numFmtId="0" fontId="5" fillId="0" borderId="36" xfId="3" applyFont="1" applyFill="1" applyBorder="1" applyAlignment="1">
      <alignment horizontal="justify"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8" fillId="8" borderId="62"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40" xfId="0" applyFont="1" applyFill="1" applyBorder="1" applyAlignment="1">
      <alignment horizontal="center" vertical="center" wrapText="1"/>
    </xf>
    <xf numFmtId="0" fontId="23" fillId="8" borderId="62"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48" xfId="0" applyFont="1" applyBorder="1" applyAlignment="1">
      <alignment horizontal="left" vertical="center" wrapText="1"/>
    </xf>
    <xf numFmtId="0" fontId="13" fillId="0" borderId="9" xfId="0" applyFont="1" applyBorder="1" applyAlignment="1">
      <alignment horizontal="left" vertical="center" wrapText="1"/>
    </xf>
    <xf numFmtId="0" fontId="13" fillId="0" borderId="49" xfId="0" applyFont="1" applyBorder="1" applyAlignment="1">
      <alignment horizontal="left" vertical="center" wrapText="1"/>
    </xf>
    <xf numFmtId="0" fontId="23" fillId="0" borderId="11" xfId="3" applyFont="1" applyBorder="1" applyAlignment="1">
      <alignment horizontal="justify" vertical="center" wrapText="1"/>
    </xf>
    <xf numFmtId="0" fontId="23" fillId="0" borderId="26" xfId="3" applyFont="1" applyBorder="1" applyAlignment="1">
      <alignment horizontal="justify" vertical="center" wrapText="1"/>
    </xf>
    <xf numFmtId="0" fontId="23" fillId="0" borderId="36" xfId="3" applyFont="1" applyBorder="1" applyAlignment="1">
      <alignment horizontal="justify" vertical="center" wrapText="1"/>
    </xf>
    <xf numFmtId="0" fontId="16" fillId="16" borderId="84" xfId="3" applyFont="1" applyFill="1" applyBorder="1" applyAlignment="1">
      <alignment horizontal="center" vertical="center" wrapText="1"/>
    </xf>
    <xf numFmtId="0" fontId="16" fillId="16" borderId="85" xfId="3" applyFont="1" applyFill="1" applyBorder="1" applyAlignment="1">
      <alignment horizontal="center" vertical="center" wrapText="1"/>
    </xf>
    <xf numFmtId="0" fontId="16" fillId="0" borderId="94" xfId="3" applyFont="1" applyBorder="1" applyAlignment="1">
      <alignment horizontal="center" vertical="center" wrapText="1"/>
    </xf>
    <xf numFmtId="0" fontId="16" fillId="0" borderId="95" xfId="3" applyFont="1" applyBorder="1" applyAlignment="1">
      <alignment horizontal="center" vertical="center" wrapText="1"/>
    </xf>
    <xf numFmtId="0" fontId="16" fillId="0" borderId="93" xfId="3" applyFont="1" applyBorder="1" applyAlignment="1">
      <alignment horizontal="center" vertical="center" wrapText="1"/>
    </xf>
    <xf numFmtId="0" fontId="16" fillId="16" borderId="62" xfId="3" applyFont="1" applyFill="1" applyBorder="1" applyAlignment="1">
      <alignment horizontal="center" vertical="center" wrapText="1"/>
    </xf>
    <xf numFmtId="0" fontId="16" fillId="16" borderId="74" xfId="3" applyFont="1" applyFill="1" applyBorder="1" applyAlignment="1">
      <alignment horizontal="center" vertical="center" wrapText="1"/>
    </xf>
    <xf numFmtId="0" fontId="27" fillId="18" borderId="101" xfId="3" applyFont="1" applyFill="1" applyBorder="1" applyAlignment="1">
      <alignment horizontal="center" vertical="center"/>
    </xf>
    <xf numFmtId="0" fontId="27" fillId="18" borderId="102" xfId="3" applyFont="1" applyFill="1" applyBorder="1" applyAlignment="1">
      <alignment horizontal="center" vertical="center"/>
    </xf>
    <xf numFmtId="0" fontId="24" fillId="0" borderId="30" xfId="0" applyFont="1" applyBorder="1" applyAlignment="1">
      <alignment horizontal="center" vertical="center"/>
    </xf>
    <xf numFmtId="0" fontId="13" fillId="2" borderId="33" xfId="0" applyFont="1" applyFill="1" applyBorder="1" applyAlignment="1">
      <alignment horizontal="center" wrapText="1"/>
    </xf>
    <xf numFmtId="0" fontId="13" fillId="2" borderId="34" xfId="0" applyFont="1" applyFill="1" applyBorder="1" applyAlignment="1">
      <alignment horizontal="center" wrapText="1"/>
    </xf>
    <xf numFmtId="0" fontId="13" fillId="2" borderId="35" xfId="0" applyFont="1" applyFill="1" applyBorder="1" applyAlignment="1">
      <alignment horizontal="center" wrapText="1"/>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20" fillId="19" borderId="62" xfId="0" applyFont="1" applyFill="1" applyBorder="1" applyAlignment="1">
      <alignment horizontal="left" vertical="center" wrapText="1"/>
    </xf>
    <xf numFmtId="0" fontId="20" fillId="19" borderId="10" xfId="0" applyFont="1" applyFill="1" applyBorder="1" applyAlignment="1">
      <alignment horizontal="left" vertical="center" wrapText="1"/>
    </xf>
    <xf numFmtId="0" fontId="20" fillId="19" borderId="40" xfId="0" applyFont="1" applyFill="1" applyBorder="1" applyAlignment="1">
      <alignment horizontal="left" vertical="center" wrapText="1"/>
    </xf>
    <xf numFmtId="0" fontId="24" fillId="0" borderId="100" xfId="0" applyFont="1" applyBorder="1" applyAlignment="1">
      <alignment horizontal="center" vertical="center"/>
    </xf>
    <xf numFmtId="0" fontId="24" fillId="0" borderId="95" xfId="0" applyFont="1" applyBorder="1" applyAlignment="1">
      <alignment horizontal="center" vertical="center"/>
    </xf>
    <xf numFmtId="0" fontId="24" fillId="0" borderId="93" xfId="0" applyFont="1" applyBorder="1" applyAlignment="1">
      <alignment horizontal="center" vertical="center"/>
    </xf>
    <xf numFmtId="0" fontId="24" fillId="0" borderId="94" xfId="0" applyFont="1" applyBorder="1" applyAlignment="1">
      <alignment horizontal="center" vertical="center"/>
    </xf>
    <xf numFmtId="0" fontId="20" fillId="0" borderId="107" xfId="3" applyFont="1" applyBorder="1" applyAlignment="1">
      <alignment horizontal="center" vertical="center" wrapText="1"/>
    </xf>
    <xf numFmtId="0" fontId="20" fillId="0" borderId="96" xfId="3" applyFont="1" applyBorder="1" applyAlignment="1">
      <alignment horizontal="center" vertical="center" wrapText="1"/>
    </xf>
    <xf numFmtId="0" fontId="20" fillId="0" borderId="22" xfId="3" applyFont="1" applyBorder="1" applyAlignment="1">
      <alignment horizontal="center" vertical="center" wrapText="1"/>
    </xf>
    <xf numFmtId="0" fontId="47" fillId="0" borderId="107" xfId="0" applyFont="1" applyBorder="1" applyAlignment="1">
      <alignment horizontal="center" vertical="center"/>
    </xf>
    <xf numFmtId="0" fontId="47" fillId="0" borderId="22" xfId="0" applyFont="1" applyBorder="1" applyAlignment="1">
      <alignment horizontal="center" vertical="center"/>
    </xf>
    <xf numFmtId="0" fontId="47" fillId="0" borderId="110" xfId="0" applyFont="1" applyBorder="1" applyAlignment="1">
      <alignment horizontal="center" vertical="center" wrapText="1"/>
    </xf>
    <xf numFmtId="0" fontId="47" fillId="0" borderId="111" xfId="0" applyFont="1" applyBorder="1" applyAlignment="1">
      <alignment horizontal="center" vertical="center" wrapText="1"/>
    </xf>
    <xf numFmtId="0" fontId="24" fillId="0" borderId="13" xfId="0" applyFont="1" applyBorder="1" applyAlignment="1">
      <alignment horizontal="center" vertical="center"/>
    </xf>
    <xf numFmtId="0" fontId="24" fillId="0" borderId="22" xfId="0" applyFont="1" applyBorder="1" applyAlignment="1">
      <alignment horizontal="center" vertical="center"/>
    </xf>
    <xf numFmtId="0" fontId="20" fillId="0" borderId="107" xfId="3" applyFont="1" applyBorder="1" applyAlignment="1">
      <alignment horizontal="center" wrapText="1"/>
    </xf>
    <xf numFmtId="0" fontId="20" fillId="0" borderId="96" xfId="3" applyFont="1" applyBorder="1" applyAlignment="1">
      <alignment horizontal="center" wrapText="1"/>
    </xf>
    <xf numFmtId="0" fontId="20" fillId="0" borderId="22" xfId="3" applyFont="1" applyBorder="1" applyAlignment="1">
      <alignment horizontal="center" wrapText="1"/>
    </xf>
    <xf numFmtId="0" fontId="36" fillId="0" borderId="0" xfId="0" applyFont="1" applyAlignment="1">
      <alignment horizontal="center" vertical="center"/>
    </xf>
    <xf numFmtId="0" fontId="51" fillId="0" borderId="0" xfId="0" applyFont="1" applyAlignment="1">
      <alignment horizontal="center"/>
    </xf>
    <xf numFmtId="0" fontId="0" fillId="0" borderId="0" xfId="0" applyAlignment="1">
      <alignment horizontal="center" vertical="center"/>
    </xf>
  </cellXfs>
  <cellStyles count="4">
    <cellStyle name="Normal" xfId="0" builtinId="0"/>
    <cellStyle name="Normal 2" xfId="3" xr:uid="{BB8E9F22-9F10-4D9D-9B5C-941A6D48AFCA}"/>
    <cellStyle name="Normal 4" xfId="2" xr:uid="{026F969E-CCC2-424B-949C-6C67BB4C556C}"/>
    <cellStyle name="TableStyleLight1 2" xfId="1" xr:uid="{A70F7E09-7AE2-4943-AB8A-F65FFF210B72}"/>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eg"/><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10.jpeg"/><Relationship Id="rId5" Type="http://schemas.openxmlformats.org/officeDocument/2006/relationships/image" Target="../media/image9.jpe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79375</xdr:rowOff>
    </xdr:from>
    <xdr:to>
      <xdr:col>11</xdr:col>
      <xdr:colOff>492125</xdr:colOff>
      <xdr:row>53</xdr:row>
      <xdr:rowOff>41275</xdr:rowOff>
    </xdr:to>
    <xdr:pic>
      <xdr:nvPicPr>
        <xdr:cNvPr id="4" name="Imagem 3">
          <a:extLst>
            <a:ext uri="{FF2B5EF4-FFF2-40B4-BE49-F238E27FC236}">
              <a16:creationId xmlns:a16="http://schemas.microsoft.com/office/drawing/2014/main" id="{F1A4EF90-0B39-4CF9-A3C4-77D8E0845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9375"/>
          <a:ext cx="7080250"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367904</xdr:colOff>
      <xdr:row>0</xdr:row>
      <xdr:rowOff>196442</xdr:rowOff>
    </xdr:from>
    <xdr:to>
      <xdr:col>11</xdr:col>
      <xdr:colOff>161926</xdr:colOff>
      <xdr:row>3</xdr:row>
      <xdr:rowOff>9525</xdr:rowOff>
    </xdr:to>
    <xdr:pic>
      <xdr:nvPicPr>
        <xdr:cNvPr id="2" name="Imagem 1">
          <a:extLst>
            <a:ext uri="{FF2B5EF4-FFF2-40B4-BE49-F238E27FC236}">
              <a16:creationId xmlns:a16="http://schemas.microsoft.com/office/drawing/2014/main" id="{0281469C-0E5B-46B2-8E13-9C06EE44D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0204" y="196442"/>
          <a:ext cx="556022" cy="641758"/>
        </a:xfrm>
        <a:prstGeom prst="rect">
          <a:avLst/>
        </a:prstGeom>
      </xdr:spPr>
    </xdr:pic>
    <xdr:clientData/>
  </xdr:twoCellAnchor>
  <xdr:twoCellAnchor editAs="oneCell">
    <xdr:from>
      <xdr:col>0</xdr:col>
      <xdr:colOff>74614</xdr:colOff>
      <xdr:row>0</xdr:row>
      <xdr:rowOff>219075</xdr:rowOff>
    </xdr:from>
    <xdr:to>
      <xdr:col>1</xdr:col>
      <xdr:colOff>441036</xdr:colOff>
      <xdr:row>3</xdr:row>
      <xdr:rowOff>10654</xdr:rowOff>
    </xdr:to>
    <xdr:pic>
      <xdr:nvPicPr>
        <xdr:cNvPr id="3" name="Imagem 2">
          <a:extLst>
            <a:ext uri="{FF2B5EF4-FFF2-40B4-BE49-F238E27FC236}">
              <a16:creationId xmlns:a16="http://schemas.microsoft.com/office/drawing/2014/main" id="{5B1A834B-B529-4CBB-98E2-EAF3942CE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4614" y="219075"/>
          <a:ext cx="871247" cy="62025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125527</xdr:colOff>
      <xdr:row>0</xdr:row>
      <xdr:rowOff>112939</xdr:rowOff>
    </xdr:from>
    <xdr:to>
      <xdr:col>0</xdr:col>
      <xdr:colOff>1320332</xdr:colOff>
      <xdr:row>3</xdr:row>
      <xdr:rowOff>55335</xdr:rowOff>
    </xdr:to>
    <xdr:pic>
      <xdr:nvPicPr>
        <xdr:cNvPr id="2" name="Imagem 1">
          <a:extLst>
            <a:ext uri="{FF2B5EF4-FFF2-40B4-BE49-F238E27FC236}">
              <a16:creationId xmlns:a16="http://schemas.microsoft.com/office/drawing/2014/main" id="{E594736E-7255-4388-9C5C-3F57D5DEE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5527" y="112939"/>
          <a:ext cx="1194805" cy="771525"/>
        </a:xfrm>
        <a:prstGeom prst="rect">
          <a:avLst/>
        </a:prstGeom>
        <a:noFill/>
        <a:ln>
          <a:noFill/>
        </a:ln>
      </xdr:spPr>
    </xdr:pic>
    <xdr:clientData/>
  </xdr:twoCellAnchor>
  <xdr:twoCellAnchor editAs="oneCell">
    <xdr:from>
      <xdr:col>8</xdr:col>
      <xdr:colOff>800100</xdr:colOff>
      <xdr:row>0</xdr:row>
      <xdr:rowOff>95961</xdr:rowOff>
    </xdr:from>
    <xdr:to>
      <xdr:col>9</xdr:col>
      <xdr:colOff>797695</xdr:colOff>
      <xdr:row>3</xdr:row>
      <xdr:rowOff>208643</xdr:rowOff>
    </xdr:to>
    <xdr:pic>
      <xdr:nvPicPr>
        <xdr:cNvPr id="3" name="Imagem 2">
          <a:extLst>
            <a:ext uri="{FF2B5EF4-FFF2-40B4-BE49-F238E27FC236}">
              <a16:creationId xmlns:a16="http://schemas.microsoft.com/office/drawing/2014/main" id="{B54754D8-10A1-4E4C-AEAB-673D0B9AD2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0300" y="95961"/>
          <a:ext cx="823095" cy="950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26B6C71A-91A4-4078-B8A9-C5369B152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2600325</xdr:colOff>
      <xdr:row>0</xdr:row>
      <xdr:rowOff>219416</xdr:rowOff>
    </xdr:from>
    <xdr:to>
      <xdr:col>4</xdr:col>
      <xdr:colOff>3199779</xdr:colOff>
      <xdr:row>2</xdr:row>
      <xdr:rowOff>297102</xdr:rowOff>
    </xdr:to>
    <xdr:pic>
      <xdr:nvPicPr>
        <xdr:cNvPr id="9" name="Imagem 8">
          <a:extLst>
            <a:ext uri="{FF2B5EF4-FFF2-40B4-BE49-F238E27FC236}">
              <a16:creationId xmlns:a16="http://schemas.microsoft.com/office/drawing/2014/main" id="{0741C7FF-73FF-4C8F-AC29-9E6CF5588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9900" y="219416"/>
          <a:ext cx="599454" cy="687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47624</xdr:colOff>
      <xdr:row>1</xdr:row>
      <xdr:rowOff>171449</xdr:rowOff>
    </xdr:from>
    <xdr:to>
      <xdr:col>5</xdr:col>
      <xdr:colOff>571499</xdr:colOff>
      <xdr:row>14</xdr:row>
      <xdr:rowOff>555624</xdr:rowOff>
    </xdr:to>
    <xdr:pic>
      <xdr:nvPicPr>
        <xdr:cNvPr id="4" name="Imagem 3">
          <a:extLst>
            <a:ext uri="{FF2B5EF4-FFF2-40B4-BE49-F238E27FC236}">
              <a16:creationId xmlns:a16="http://schemas.microsoft.com/office/drawing/2014/main" id="{2EF3C31F-D78A-4656-A246-F1A05ABC3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4" y="514349"/>
          <a:ext cx="2352675" cy="31369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19050</xdr:colOff>
      <xdr:row>2</xdr:row>
      <xdr:rowOff>152399</xdr:rowOff>
    </xdr:from>
    <xdr:to>
      <xdr:col>12</xdr:col>
      <xdr:colOff>539750</xdr:colOff>
      <xdr:row>14</xdr:row>
      <xdr:rowOff>419099</xdr:rowOff>
    </xdr:to>
    <xdr:pic>
      <xdr:nvPicPr>
        <xdr:cNvPr id="8" name="Imagem 7">
          <a:extLst>
            <a:ext uri="{FF2B5EF4-FFF2-40B4-BE49-F238E27FC236}">
              <a16:creationId xmlns:a16="http://schemas.microsoft.com/office/drawing/2014/main" id="{C0E682A9-A6C1-48FC-BA67-4EA459A307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0" y="952499"/>
          <a:ext cx="3568700" cy="26765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628650</xdr:colOff>
      <xdr:row>1</xdr:row>
      <xdr:rowOff>228600</xdr:rowOff>
    </xdr:from>
    <xdr:to>
      <xdr:col>17</xdr:col>
      <xdr:colOff>369093</xdr:colOff>
      <xdr:row>14</xdr:row>
      <xdr:rowOff>609599</xdr:rowOff>
    </xdr:to>
    <xdr:pic>
      <xdr:nvPicPr>
        <xdr:cNvPr id="11" name="Imagem 10">
          <a:extLst>
            <a:ext uri="{FF2B5EF4-FFF2-40B4-BE49-F238E27FC236}">
              <a16:creationId xmlns:a16="http://schemas.microsoft.com/office/drawing/2014/main" id="{4A229538-08B1-4A4B-9B1F-B7323F71D5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53450" y="571500"/>
          <a:ext cx="2350293" cy="313372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190500</xdr:colOff>
      <xdr:row>16</xdr:row>
      <xdr:rowOff>85726</xdr:rowOff>
    </xdr:from>
    <xdr:to>
      <xdr:col>6</xdr:col>
      <xdr:colOff>202405</xdr:colOff>
      <xdr:row>33</xdr:row>
      <xdr:rowOff>180975</xdr:rowOff>
    </xdr:to>
    <xdr:pic>
      <xdr:nvPicPr>
        <xdr:cNvPr id="14" name="Imagem 13">
          <a:extLst>
            <a:ext uri="{FF2B5EF4-FFF2-40B4-BE49-F238E27FC236}">
              <a16:creationId xmlns:a16="http://schemas.microsoft.com/office/drawing/2014/main" id="{DEE62D1F-5AC6-42CC-B441-C8EA3D3958B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09700" y="4629151"/>
          <a:ext cx="2450305" cy="326707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581025</xdr:colOff>
      <xdr:row>16</xdr:row>
      <xdr:rowOff>66674</xdr:rowOff>
    </xdr:from>
    <xdr:to>
      <xdr:col>12</xdr:col>
      <xdr:colOff>28574</xdr:colOff>
      <xdr:row>33</xdr:row>
      <xdr:rowOff>222248</xdr:rowOff>
    </xdr:to>
    <xdr:pic>
      <xdr:nvPicPr>
        <xdr:cNvPr id="17" name="Imagem 16">
          <a:extLst>
            <a:ext uri="{FF2B5EF4-FFF2-40B4-BE49-F238E27FC236}">
              <a16:creationId xmlns:a16="http://schemas.microsoft.com/office/drawing/2014/main" id="{3C993D90-E81C-4004-A4CF-7D5D1977F6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48225" y="4610099"/>
          <a:ext cx="2495549" cy="332739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180975</xdr:colOff>
      <xdr:row>16</xdr:row>
      <xdr:rowOff>57149</xdr:rowOff>
    </xdr:from>
    <xdr:to>
      <xdr:col>17</xdr:col>
      <xdr:colOff>85725</xdr:colOff>
      <xdr:row>33</xdr:row>
      <xdr:rowOff>238123</xdr:rowOff>
    </xdr:to>
    <xdr:pic>
      <xdr:nvPicPr>
        <xdr:cNvPr id="19" name="Imagem 18">
          <a:extLst>
            <a:ext uri="{FF2B5EF4-FFF2-40B4-BE49-F238E27FC236}">
              <a16:creationId xmlns:a16="http://schemas.microsoft.com/office/drawing/2014/main" id="{A8D14D76-E57F-497F-BFD8-516D9FBB765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5775" y="4600574"/>
          <a:ext cx="2514600" cy="335279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400050</xdr:colOff>
      <xdr:row>35</xdr:row>
      <xdr:rowOff>38099</xdr:rowOff>
    </xdr:from>
    <xdr:to>
      <xdr:col>9</xdr:col>
      <xdr:colOff>228600</xdr:colOff>
      <xdr:row>48</xdr:row>
      <xdr:rowOff>485774</xdr:rowOff>
    </xdr:to>
    <xdr:pic>
      <xdr:nvPicPr>
        <xdr:cNvPr id="22" name="Imagem 21">
          <a:extLst>
            <a:ext uri="{FF2B5EF4-FFF2-40B4-BE49-F238E27FC236}">
              <a16:creationId xmlns:a16="http://schemas.microsoft.com/office/drawing/2014/main" id="{36336AFC-FBA9-4F47-B921-DF301D20248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19250" y="8848724"/>
          <a:ext cx="4095750" cy="4095750"/>
        </a:xfrm>
        <a:prstGeom prst="rect">
          <a:avLst/>
        </a:prstGeom>
      </xdr:spPr>
    </xdr:pic>
    <xdr:clientData/>
  </xdr:twoCellAnchor>
  <xdr:twoCellAnchor editAs="oneCell">
    <xdr:from>
      <xdr:col>10</xdr:col>
      <xdr:colOff>76201</xdr:colOff>
      <xdr:row>35</xdr:row>
      <xdr:rowOff>38101</xdr:rowOff>
    </xdr:from>
    <xdr:to>
      <xdr:col>16</xdr:col>
      <xdr:colOff>419100</xdr:colOff>
      <xdr:row>48</xdr:row>
      <xdr:rowOff>561975</xdr:rowOff>
    </xdr:to>
    <xdr:pic>
      <xdr:nvPicPr>
        <xdr:cNvPr id="24" name="Imagem 23">
          <a:extLst>
            <a:ext uri="{FF2B5EF4-FFF2-40B4-BE49-F238E27FC236}">
              <a16:creationId xmlns:a16="http://schemas.microsoft.com/office/drawing/2014/main" id="{2B9BC0D9-16D0-4DB2-9450-04088C1FA36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72201" y="8848726"/>
          <a:ext cx="4171949" cy="4171949"/>
        </a:xfrm>
        <a:prstGeom prst="rect">
          <a:avLst/>
        </a:prstGeom>
      </xdr:spPr>
    </xdr:pic>
    <xdr:clientData/>
  </xdr:twoCellAnchor>
  <xdr:twoCellAnchor editAs="oneCell">
    <xdr:from>
      <xdr:col>4</xdr:col>
      <xdr:colOff>400050</xdr:colOff>
      <xdr:row>52</xdr:row>
      <xdr:rowOff>9526</xdr:rowOff>
    </xdr:from>
    <xdr:to>
      <xdr:col>8</xdr:col>
      <xdr:colOff>483394</xdr:colOff>
      <xdr:row>69</xdr:row>
      <xdr:rowOff>133350</xdr:rowOff>
    </xdr:to>
    <xdr:pic>
      <xdr:nvPicPr>
        <xdr:cNvPr id="26" name="Imagem 25">
          <a:extLst>
            <a:ext uri="{FF2B5EF4-FFF2-40B4-BE49-F238E27FC236}">
              <a16:creationId xmlns:a16="http://schemas.microsoft.com/office/drawing/2014/main" id="{7195C745-1EB4-42B2-A6EB-EFA78156C7E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838450" y="14268451"/>
          <a:ext cx="2521744" cy="336232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10</xdr:col>
      <xdr:colOff>171450</xdr:colOff>
      <xdr:row>51</xdr:row>
      <xdr:rowOff>152399</xdr:rowOff>
    </xdr:from>
    <xdr:to>
      <xdr:col>14</xdr:col>
      <xdr:colOff>95249</xdr:colOff>
      <xdr:row>69</xdr:row>
      <xdr:rowOff>101597</xdr:rowOff>
    </xdr:to>
    <xdr:pic>
      <xdr:nvPicPr>
        <xdr:cNvPr id="28" name="Imagem 27">
          <a:extLst>
            <a:ext uri="{FF2B5EF4-FFF2-40B4-BE49-F238E27FC236}">
              <a16:creationId xmlns:a16="http://schemas.microsoft.com/office/drawing/2014/main" id="{A879B593-AC12-47EA-B01F-DD4BBCB75E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67450" y="14220824"/>
          <a:ext cx="2533649" cy="337819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3681-3351-4959-ADE7-07A53BE1B985}">
  <sheetPr>
    <pageSetUpPr fitToPage="1"/>
  </sheetPr>
  <dimension ref="A508:J519"/>
  <sheetViews>
    <sheetView tabSelected="1" view="pageBreakPreview" topLeftCell="A43" zoomScale="98" zoomScaleNormal="70" zoomScaleSheetLayoutView="98" zoomScalePageLayoutView="60" workbookViewId="0">
      <selection activeCell="Q61" sqref="Q61"/>
    </sheetView>
  </sheetViews>
  <sheetFormatPr defaultRowHeight="15" x14ac:dyDescent="0.25"/>
  <sheetData>
    <row r="508" spans="1:10" ht="354.75" customHeight="1" x14ac:dyDescent="0.25">
      <c r="A508" s="253"/>
      <c r="B508" s="253"/>
      <c r="C508" s="253"/>
      <c r="D508" s="253"/>
      <c r="E508" s="253"/>
      <c r="F508" s="253"/>
      <c r="G508" s="253"/>
      <c r="H508" s="253"/>
      <c r="I508" s="253"/>
      <c r="J508" s="253"/>
    </row>
    <row r="509" spans="1:10" ht="42.75" customHeight="1" x14ac:dyDescent="0.25"/>
    <row r="512" spans="1:10" ht="30" customHeight="1" x14ac:dyDescent="0.25"/>
    <row r="513" ht="29.25" customHeight="1" x14ac:dyDescent="0.25"/>
    <row r="515" ht="62.25" customHeight="1" x14ac:dyDescent="0.25"/>
    <row r="517" ht="61.5" customHeight="1" x14ac:dyDescent="0.25"/>
    <row r="518" ht="77.25" customHeight="1" x14ac:dyDescent="0.25"/>
    <row r="519" ht="237.75" customHeight="1" x14ac:dyDescent="0.25"/>
  </sheetData>
  <printOptions horizontalCentered="1" verticalCentered="1"/>
  <pageMargins left="0" right="0" top="0" bottom="0" header="0" footer="0"/>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9EE5-55BF-4AA0-84E4-D730E7A99914}">
  <dimension ref="A1:T519"/>
  <sheetViews>
    <sheetView view="pageBreakPreview" topLeftCell="A33" zoomScaleNormal="100" zoomScaleSheetLayoutView="100" zoomScalePageLayoutView="80" workbookViewId="0">
      <selection activeCell="Q61" sqref="Q61"/>
    </sheetView>
  </sheetViews>
  <sheetFormatPr defaultRowHeight="15" x14ac:dyDescent="0.25"/>
  <cols>
    <col min="1" max="1" width="7.5703125" style="1" customWidth="1"/>
    <col min="2" max="2" width="10.140625" style="1" customWidth="1"/>
    <col min="3" max="3" width="6.28515625" style="1" customWidth="1"/>
    <col min="4" max="4" width="4" style="1" customWidth="1"/>
    <col min="5" max="5" width="2.57031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42578125" style="1" customWidth="1"/>
    <col min="12" max="12" width="4.5703125" style="1" customWidth="1"/>
    <col min="13" max="16384" width="9.140625" style="1"/>
  </cols>
  <sheetData>
    <row r="1" spans="1:20" ht="21.95" customHeight="1" x14ac:dyDescent="0.25">
      <c r="A1" s="298" t="s">
        <v>0</v>
      </c>
      <c r="B1" s="299"/>
      <c r="C1" s="299"/>
      <c r="D1" s="299"/>
      <c r="E1" s="299"/>
      <c r="F1" s="299"/>
      <c r="G1" s="299"/>
      <c r="H1" s="299"/>
      <c r="I1" s="299"/>
      <c r="J1" s="299"/>
      <c r="K1" s="299"/>
      <c r="L1" s="300"/>
    </row>
    <row r="2" spans="1:20" ht="21.95" customHeight="1" x14ac:dyDescent="0.25">
      <c r="A2" s="310" t="s">
        <v>616</v>
      </c>
      <c r="B2" s="311"/>
      <c r="C2" s="311"/>
      <c r="D2" s="311"/>
      <c r="E2" s="311"/>
      <c r="F2" s="311"/>
      <c r="G2" s="311"/>
      <c r="H2" s="311"/>
      <c r="I2" s="311"/>
      <c r="J2" s="311"/>
      <c r="K2" s="311"/>
      <c r="L2" s="312"/>
    </row>
    <row r="3" spans="1:20" ht="21.95" customHeight="1" x14ac:dyDescent="0.25">
      <c r="A3" s="301" t="s">
        <v>1</v>
      </c>
      <c r="B3" s="302"/>
      <c r="C3" s="302"/>
      <c r="D3" s="302"/>
      <c r="E3" s="302"/>
      <c r="F3" s="302"/>
      <c r="G3" s="302"/>
      <c r="H3" s="302"/>
      <c r="I3" s="302"/>
      <c r="J3" s="302"/>
      <c r="K3" s="302"/>
      <c r="L3" s="303"/>
    </row>
    <row r="4" spans="1:20" ht="21.95" customHeight="1" thickBot="1" x14ac:dyDescent="0.3">
      <c r="A4" s="301" t="s">
        <v>2</v>
      </c>
      <c r="B4" s="302"/>
      <c r="C4" s="302"/>
      <c r="D4" s="302"/>
      <c r="E4" s="302"/>
      <c r="F4" s="302"/>
      <c r="G4" s="302"/>
      <c r="H4" s="302"/>
      <c r="I4" s="302"/>
      <c r="J4" s="302"/>
      <c r="K4" s="302"/>
      <c r="L4" s="303"/>
    </row>
    <row r="5" spans="1:20" ht="21.75" customHeight="1" thickTop="1" thickBot="1" x14ac:dyDescent="0.3">
      <c r="A5" s="304" t="s">
        <v>3</v>
      </c>
      <c r="B5" s="305"/>
      <c r="C5" s="305"/>
      <c r="D5" s="305"/>
      <c r="E5" s="305"/>
      <c r="F5" s="305"/>
      <c r="G5" s="305"/>
      <c r="H5" s="305"/>
      <c r="I5" s="305"/>
      <c r="J5" s="305"/>
      <c r="K5" s="305"/>
      <c r="L5" s="306"/>
    </row>
    <row r="6" spans="1:20" ht="18" customHeight="1" thickTop="1" thickBot="1" x14ac:dyDescent="0.3">
      <c r="A6" s="270" t="s">
        <v>715</v>
      </c>
      <c r="B6" s="271"/>
      <c r="C6" s="271"/>
      <c r="D6" s="271"/>
      <c r="E6" s="271"/>
      <c r="F6" s="271"/>
      <c r="G6" s="271"/>
      <c r="H6" s="271"/>
      <c r="I6" s="271"/>
      <c r="J6" s="271"/>
      <c r="K6" s="271"/>
      <c r="L6" s="272"/>
    </row>
    <row r="7" spans="1:20" ht="20.100000000000001" customHeight="1" thickTop="1" thickBot="1" x14ac:dyDescent="0.3">
      <c r="A7" s="307" t="s">
        <v>4</v>
      </c>
      <c r="B7" s="308"/>
      <c r="C7" s="308"/>
      <c r="D7" s="308"/>
      <c r="E7" s="308"/>
      <c r="F7" s="308"/>
      <c r="G7" s="308"/>
      <c r="H7" s="308"/>
      <c r="I7" s="308"/>
      <c r="J7" s="308"/>
      <c r="K7" s="308"/>
      <c r="L7" s="309"/>
    </row>
    <row r="8" spans="1:20" ht="18" customHeight="1" thickTop="1" x14ac:dyDescent="0.25">
      <c r="A8" s="287" t="s">
        <v>5</v>
      </c>
      <c r="B8" s="279"/>
      <c r="C8" s="279"/>
      <c r="D8" s="279"/>
      <c r="E8" s="280"/>
      <c r="F8" s="278" t="s">
        <v>6</v>
      </c>
      <c r="G8" s="279"/>
      <c r="H8" s="279"/>
      <c r="I8" s="280"/>
      <c r="J8" s="273" t="s">
        <v>7</v>
      </c>
      <c r="K8" s="273"/>
      <c r="L8" s="274"/>
    </row>
    <row r="9" spans="1:20" ht="17.100000000000001" customHeight="1" x14ac:dyDescent="0.25">
      <c r="A9" s="288"/>
      <c r="B9" s="289"/>
      <c r="C9" s="289"/>
      <c r="D9" s="289"/>
      <c r="E9" s="290"/>
      <c r="F9" s="281"/>
      <c r="G9" s="282"/>
      <c r="H9" s="282"/>
      <c r="I9" s="283"/>
      <c r="J9" s="275" t="s">
        <v>8</v>
      </c>
      <c r="K9" s="276"/>
      <c r="L9" s="277"/>
    </row>
    <row r="10" spans="1:20" ht="24.95" customHeight="1" x14ac:dyDescent="0.25">
      <c r="A10" s="284" t="s">
        <v>2</v>
      </c>
      <c r="B10" s="285"/>
      <c r="C10" s="285"/>
      <c r="D10" s="285"/>
      <c r="E10" s="286"/>
      <c r="F10" s="257" t="s">
        <v>9</v>
      </c>
      <c r="G10" s="257"/>
      <c r="H10" s="257"/>
      <c r="I10" s="257"/>
      <c r="J10" s="258">
        <v>4</v>
      </c>
      <c r="K10" s="259"/>
      <c r="L10" s="260"/>
    </row>
    <row r="11" spans="1:20" ht="24.95" customHeight="1" x14ac:dyDescent="0.25">
      <c r="A11" s="284"/>
      <c r="B11" s="285"/>
      <c r="C11" s="285"/>
      <c r="D11" s="285"/>
      <c r="E11" s="286"/>
      <c r="F11" s="257" t="s">
        <v>10</v>
      </c>
      <c r="G11" s="257"/>
      <c r="H11" s="257"/>
      <c r="I11" s="257"/>
      <c r="J11" s="261">
        <v>25</v>
      </c>
      <c r="K11" s="262"/>
      <c r="L11" s="263"/>
    </row>
    <row r="12" spans="1:20" ht="24.95" customHeight="1" x14ac:dyDescent="0.25">
      <c r="A12" s="284"/>
      <c r="B12" s="285"/>
      <c r="C12" s="285"/>
      <c r="D12" s="285"/>
      <c r="E12" s="286"/>
      <c r="F12" s="257" t="s">
        <v>11</v>
      </c>
      <c r="G12" s="257"/>
      <c r="H12" s="257"/>
      <c r="I12" s="257"/>
      <c r="J12" s="258">
        <v>117</v>
      </c>
      <c r="K12" s="259"/>
      <c r="L12" s="260"/>
      <c r="M12" s="245"/>
      <c r="N12" s="245"/>
      <c r="O12" s="245"/>
      <c r="P12" s="245"/>
      <c r="Q12" s="245"/>
      <c r="R12" s="245"/>
      <c r="S12" s="245"/>
      <c r="T12" s="245"/>
    </row>
    <row r="13" spans="1:20" ht="24.95" customHeight="1" x14ac:dyDescent="0.25">
      <c r="A13" s="284"/>
      <c r="B13" s="285"/>
      <c r="C13" s="285"/>
      <c r="D13" s="285"/>
      <c r="E13" s="286"/>
      <c r="F13" s="257" t="s">
        <v>12</v>
      </c>
      <c r="G13" s="257"/>
      <c r="H13" s="257"/>
      <c r="I13" s="257"/>
      <c r="J13" s="258">
        <v>449</v>
      </c>
      <c r="K13" s="259"/>
      <c r="L13" s="260"/>
    </row>
    <row r="14" spans="1:20" ht="24.95" customHeight="1" x14ac:dyDescent="0.25">
      <c r="A14" s="284"/>
      <c r="B14" s="285"/>
      <c r="C14" s="285"/>
      <c r="D14" s="285"/>
      <c r="E14" s="286"/>
      <c r="F14" s="257" t="s">
        <v>13</v>
      </c>
      <c r="G14" s="257"/>
      <c r="H14" s="257"/>
      <c r="I14" s="257"/>
      <c r="J14" s="295">
        <v>167272.9</v>
      </c>
      <c r="K14" s="296"/>
      <c r="L14" s="297"/>
    </row>
    <row r="15" spans="1:20" ht="24.95" customHeight="1" x14ac:dyDescent="0.25">
      <c r="A15" s="284"/>
      <c r="B15" s="285"/>
      <c r="C15" s="285"/>
      <c r="D15" s="285"/>
      <c r="E15" s="286"/>
      <c r="F15" s="292" t="s">
        <v>14</v>
      </c>
      <c r="G15" s="293"/>
      <c r="H15" s="293"/>
      <c r="I15" s="294"/>
      <c r="J15" s="258">
        <v>0</v>
      </c>
      <c r="K15" s="259"/>
      <c r="L15" s="260"/>
    </row>
    <row r="16" spans="1:20" ht="24.95" customHeight="1" x14ac:dyDescent="0.25">
      <c r="A16" s="284"/>
      <c r="B16" s="285"/>
      <c r="C16" s="285"/>
      <c r="D16" s="285"/>
      <c r="E16" s="286"/>
      <c r="F16" s="257" t="s">
        <v>15</v>
      </c>
      <c r="G16" s="257"/>
      <c r="H16" s="257"/>
      <c r="I16" s="257"/>
      <c r="J16" s="314">
        <v>170498.6</v>
      </c>
      <c r="K16" s="315"/>
      <c r="L16" s="316"/>
    </row>
    <row r="17" spans="1:19" ht="24.95" customHeight="1" x14ac:dyDescent="0.25">
      <c r="A17" s="284"/>
      <c r="B17" s="285"/>
      <c r="C17" s="285"/>
      <c r="D17" s="285"/>
      <c r="E17" s="286"/>
      <c r="F17" s="291" t="s">
        <v>16</v>
      </c>
      <c r="G17" s="291"/>
      <c r="H17" s="291"/>
      <c r="I17" s="291"/>
      <c r="J17" s="258">
        <v>60</v>
      </c>
      <c r="K17" s="259"/>
      <c r="L17" s="260"/>
      <c r="M17" s="245"/>
      <c r="N17" s="245"/>
      <c r="O17" s="245"/>
      <c r="P17" s="245"/>
      <c r="Q17" s="245"/>
      <c r="R17" s="245"/>
      <c r="S17" s="245"/>
    </row>
    <row r="18" spans="1:19" ht="24.95" customHeight="1" x14ac:dyDescent="0.25">
      <c r="A18" s="284"/>
      <c r="B18" s="285"/>
      <c r="C18" s="285"/>
      <c r="D18" s="285"/>
      <c r="E18" s="286"/>
      <c r="F18" s="257" t="s">
        <v>17</v>
      </c>
      <c r="G18" s="257"/>
      <c r="H18" s="257"/>
      <c r="I18" s="257"/>
      <c r="J18" s="258">
        <v>12</v>
      </c>
      <c r="K18" s="259"/>
      <c r="L18" s="260"/>
    </row>
    <row r="19" spans="1:19" ht="33.75" customHeight="1" thickBot="1" x14ac:dyDescent="0.3">
      <c r="A19" s="284"/>
      <c r="B19" s="285"/>
      <c r="C19" s="285"/>
      <c r="D19" s="285"/>
      <c r="E19" s="286"/>
      <c r="F19" s="313" t="s">
        <v>18</v>
      </c>
      <c r="G19" s="313"/>
      <c r="H19" s="313"/>
      <c r="I19" s="313"/>
      <c r="J19" s="317" t="s">
        <v>19</v>
      </c>
      <c r="K19" s="318"/>
      <c r="L19" s="319"/>
    </row>
    <row r="20" spans="1:19" ht="10.5" customHeight="1" thickTop="1" thickBot="1" x14ac:dyDescent="0.3">
      <c r="A20" s="264"/>
      <c r="B20" s="265"/>
      <c r="C20" s="265"/>
      <c r="D20" s="265"/>
      <c r="E20" s="265"/>
      <c r="F20" s="265"/>
      <c r="G20" s="265"/>
      <c r="H20" s="265"/>
      <c r="I20" s="265"/>
      <c r="J20" s="265"/>
      <c r="K20" s="265"/>
      <c r="L20" s="266"/>
    </row>
    <row r="21" spans="1:19" ht="20.100000000000001" customHeight="1" thickTop="1" thickBot="1" x14ac:dyDescent="0.3">
      <c r="A21" s="267" t="s">
        <v>20</v>
      </c>
      <c r="B21" s="268"/>
      <c r="C21" s="268"/>
      <c r="D21" s="268"/>
      <c r="E21" s="268"/>
      <c r="F21" s="268"/>
      <c r="G21" s="268"/>
      <c r="H21" s="268"/>
      <c r="I21" s="268"/>
      <c r="J21" s="268"/>
      <c r="K21" s="268"/>
      <c r="L21" s="269"/>
    </row>
    <row r="22" spans="1:19" ht="21.75" customHeight="1" thickTop="1" x14ac:dyDescent="0.25">
      <c r="A22" s="320" t="s">
        <v>734</v>
      </c>
      <c r="B22" s="321"/>
      <c r="C22" s="321"/>
      <c r="D22" s="321"/>
      <c r="E22" s="321"/>
      <c r="F22" s="321"/>
      <c r="G22" s="321"/>
      <c r="H22" s="321"/>
      <c r="I22" s="321"/>
      <c r="J22" s="321"/>
      <c r="K22" s="321"/>
      <c r="L22" s="322"/>
    </row>
    <row r="23" spans="1:19" ht="112.5" customHeight="1" x14ac:dyDescent="0.25">
      <c r="A23" s="323" t="s">
        <v>735</v>
      </c>
      <c r="B23" s="324"/>
      <c r="C23" s="324"/>
      <c r="D23" s="324"/>
      <c r="E23" s="324"/>
      <c r="F23" s="324"/>
      <c r="G23" s="324"/>
      <c r="H23" s="324"/>
      <c r="I23" s="324"/>
      <c r="J23" s="324"/>
      <c r="K23" s="324"/>
      <c r="L23" s="325"/>
    </row>
    <row r="24" spans="1:19" ht="21" customHeight="1" thickBot="1" x14ac:dyDescent="0.3">
      <c r="A24" s="326" t="s">
        <v>736</v>
      </c>
      <c r="B24" s="327"/>
      <c r="C24" s="327"/>
      <c r="D24" s="327"/>
      <c r="E24" s="327"/>
      <c r="F24" s="327"/>
      <c r="G24" s="327"/>
      <c r="H24" s="327"/>
      <c r="I24" s="327"/>
      <c r="J24" s="327"/>
      <c r="K24" s="327"/>
      <c r="L24" s="328"/>
    </row>
    <row r="25" spans="1:19" ht="19.5" customHeight="1" thickTop="1" thickBot="1" x14ac:dyDescent="0.3">
      <c r="A25" s="329" t="s">
        <v>21</v>
      </c>
      <c r="B25" s="330"/>
      <c r="C25" s="330"/>
      <c r="D25" s="330"/>
      <c r="E25" s="330"/>
      <c r="F25" s="330"/>
      <c r="G25" s="330"/>
      <c r="H25" s="330"/>
      <c r="I25" s="330"/>
      <c r="J25" s="330"/>
      <c r="K25" s="330"/>
      <c r="L25" s="331"/>
    </row>
    <row r="26" spans="1:19" ht="145.5" customHeight="1" thickTop="1" x14ac:dyDescent="0.25">
      <c r="A26" s="341" t="s">
        <v>741</v>
      </c>
      <c r="B26" s="342"/>
      <c r="C26" s="342"/>
      <c r="D26" s="342"/>
      <c r="E26" s="342"/>
      <c r="F26" s="342"/>
      <c r="G26" s="342"/>
      <c r="H26" s="342"/>
      <c r="I26" s="342"/>
      <c r="J26" s="342"/>
      <c r="K26" s="342"/>
      <c r="L26" s="343"/>
    </row>
    <row r="27" spans="1:19" ht="63.75" customHeight="1" x14ac:dyDescent="0.25">
      <c r="A27" s="344" t="s">
        <v>713</v>
      </c>
      <c r="B27" s="345"/>
      <c r="C27" s="345"/>
      <c r="D27" s="345"/>
      <c r="E27" s="345"/>
      <c r="F27" s="345"/>
      <c r="G27" s="345"/>
      <c r="H27" s="345"/>
      <c r="I27" s="345"/>
      <c r="J27" s="345"/>
      <c r="K27" s="345"/>
      <c r="L27" s="346"/>
    </row>
    <row r="28" spans="1:19" ht="94.5" customHeight="1" thickBot="1" x14ac:dyDescent="0.3">
      <c r="A28" s="347" t="s">
        <v>716</v>
      </c>
      <c r="B28" s="348"/>
      <c r="C28" s="348"/>
      <c r="D28" s="348"/>
      <c r="E28" s="348"/>
      <c r="F28" s="348"/>
      <c r="G28" s="348"/>
      <c r="H28" s="348"/>
      <c r="I28" s="348"/>
      <c r="J28" s="348"/>
      <c r="K28" s="348"/>
      <c r="L28" s="349"/>
      <c r="M28" s="7"/>
    </row>
    <row r="29" spans="1:19" ht="86.25" customHeight="1" x14ac:dyDescent="0.25">
      <c r="A29" s="332" t="s">
        <v>737</v>
      </c>
      <c r="B29" s="333"/>
      <c r="C29" s="333"/>
      <c r="D29" s="333"/>
      <c r="E29" s="333"/>
      <c r="F29" s="333"/>
      <c r="G29" s="333"/>
      <c r="H29" s="333"/>
      <c r="I29" s="333"/>
      <c r="J29" s="333"/>
      <c r="K29" s="333"/>
      <c r="L29" s="334"/>
    </row>
    <row r="30" spans="1:19" ht="37.5" customHeight="1" thickBot="1" x14ac:dyDescent="0.3">
      <c r="A30" s="365" t="s">
        <v>738</v>
      </c>
      <c r="B30" s="366"/>
      <c r="C30" s="366"/>
      <c r="D30" s="366"/>
      <c r="E30" s="366"/>
      <c r="F30" s="366"/>
      <c r="G30" s="366"/>
      <c r="H30" s="366"/>
      <c r="I30" s="366"/>
      <c r="J30" s="366"/>
      <c r="K30" s="366"/>
      <c r="L30" s="367"/>
    </row>
    <row r="31" spans="1:19" ht="12.75" customHeight="1" thickTop="1" thickBot="1" x14ac:dyDescent="0.3">
      <c r="A31" s="246"/>
      <c r="B31" s="247"/>
      <c r="C31" s="247"/>
      <c r="D31" s="247"/>
      <c r="E31" s="247"/>
      <c r="F31" s="247"/>
      <c r="G31" s="247"/>
      <c r="H31" s="247"/>
      <c r="I31" s="247"/>
      <c r="J31" s="247"/>
      <c r="K31" s="247"/>
      <c r="L31" s="248"/>
    </row>
    <row r="32" spans="1:19" ht="17.25" customHeight="1" thickTop="1" thickBot="1" x14ac:dyDescent="0.3">
      <c r="A32" s="350" t="s">
        <v>717</v>
      </c>
      <c r="B32" s="351"/>
      <c r="C32" s="351"/>
      <c r="D32" s="351"/>
      <c r="E32" s="351"/>
      <c r="F32" s="351"/>
      <c r="G32" s="351"/>
      <c r="H32" s="351"/>
      <c r="I32" s="351"/>
      <c r="J32" s="351"/>
      <c r="K32" s="351"/>
      <c r="L32" s="352"/>
    </row>
    <row r="33" spans="1:12" s="95" customFormat="1" ht="78" customHeight="1" thickTop="1" x14ac:dyDescent="0.25">
      <c r="A33" s="335" t="s">
        <v>644</v>
      </c>
      <c r="B33" s="336"/>
      <c r="C33" s="336"/>
      <c r="D33" s="336"/>
      <c r="E33" s="336"/>
      <c r="F33" s="336"/>
      <c r="G33" s="336"/>
      <c r="H33" s="336" t="s">
        <v>739</v>
      </c>
      <c r="I33" s="336"/>
      <c r="J33" s="336"/>
      <c r="K33" s="336"/>
      <c r="L33" s="337"/>
    </row>
    <row r="34" spans="1:12" s="95" customFormat="1" ht="36.75" customHeight="1" x14ac:dyDescent="0.25">
      <c r="A34" s="353" t="s">
        <v>22</v>
      </c>
      <c r="B34" s="354"/>
      <c r="C34" s="354"/>
      <c r="D34" s="354"/>
      <c r="E34" s="354"/>
      <c r="F34" s="354"/>
      <c r="G34" s="354"/>
      <c r="H34" s="355" t="s">
        <v>745</v>
      </c>
      <c r="I34" s="356"/>
      <c r="J34" s="356"/>
      <c r="K34" s="356"/>
      <c r="L34" s="357"/>
    </row>
    <row r="35" spans="1:12" s="95" customFormat="1" ht="73.5" customHeight="1" x14ac:dyDescent="0.25">
      <c r="A35" s="358" t="s">
        <v>23</v>
      </c>
      <c r="B35" s="359"/>
      <c r="C35" s="359"/>
      <c r="D35" s="359"/>
      <c r="E35" s="359"/>
      <c r="F35" s="359"/>
      <c r="G35" s="359"/>
      <c r="H35" s="360" t="s">
        <v>24</v>
      </c>
      <c r="I35" s="360"/>
      <c r="J35" s="360"/>
      <c r="K35" s="360"/>
      <c r="L35" s="361"/>
    </row>
    <row r="36" spans="1:12" s="95" customFormat="1" ht="16.5" customHeight="1" x14ac:dyDescent="0.25">
      <c r="A36" s="362" t="s">
        <v>731</v>
      </c>
      <c r="B36" s="363"/>
      <c r="C36" s="363"/>
      <c r="D36" s="363"/>
      <c r="E36" s="363"/>
      <c r="F36" s="363"/>
      <c r="G36" s="363"/>
      <c r="H36" s="363" t="s">
        <v>25</v>
      </c>
      <c r="I36" s="363"/>
      <c r="J36" s="363"/>
      <c r="K36" s="363"/>
      <c r="L36" s="364"/>
    </row>
    <row r="37" spans="1:12" s="95" customFormat="1" ht="75.75" customHeight="1" x14ac:dyDescent="0.25">
      <c r="A37" s="335" t="s">
        <v>732</v>
      </c>
      <c r="B37" s="336"/>
      <c r="C37" s="336"/>
      <c r="D37" s="336"/>
      <c r="E37" s="336"/>
      <c r="F37" s="336"/>
      <c r="G37" s="336"/>
      <c r="H37" s="336"/>
      <c r="I37" s="336"/>
      <c r="J37" s="336"/>
      <c r="K37" s="336"/>
      <c r="L37" s="337"/>
    </row>
    <row r="38" spans="1:12" s="95" customFormat="1" ht="18" customHeight="1" thickBot="1" x14ac:dyDescent="0.3">
      <c r="A38" s="338" t="s">
        <v>733</v>
      </c>
      <c r="B38" s="339"/>
      <c r="C38" s="339"/>
      <c r="D38" s="339"/>
      <c r="E38" s="339"/>
      <c r="F38" s="339"/>
      <c r="G38" s="339"/>
      <c r="H38" s="339"/>
      <c r="I38" s="339"/>
      <c r="J38" s="339"/>
      <c r="K38" s="339"/>
      <c r="L38" s="340"/>
    </row>
    <row r="508" spans="1:10" ht="354.75" customHeight="1" x14ac:dyDescent="0.25">
      <c r="A508" s="256"/>
      <c r="B508" s="256"/>
      <c r="C508" s="256"/>
      <c r="D508" s="256"/>
      <c r="E508" s="256"/>
      <c r="F508" s="256"/>
      <c r="G508" s="256"/>
      <c r="H508" s="256"/>
      <c r="I508" s="256"/>
      <c r="J508" s="256"/>
    </row>
    <row r="509" spans="1:10" ht="42.75" customHeight="1" x14ac:dyDescent="0.25"/>
    <row r="512" spans="1:10" ht="30" customHeight="1" x14ac:dyDescent="0.25"/>
    <row r="513" ht="29.25" customHeight="1" x14ac:dyDescent="0.25"/>
    <row r="515" ht="62.25" customHeight="1" x14ac:dyDescent="0.25"/>
    <row r="517" ht="61.5" customHeight="1" x14ac:dyDescent="0.25"/>
    <row r="518" ht="77.25" customHeight="1" x14ac:dyDescent="0.25"/>
    <row r="519" ht="237.75" customHeight="1" x14ac:dyDescent="0.25"/>
  </sheetData>
  <mergeCells count="54">
    <mergeCell ref="A37:L37"/>
    <mergeCell ref="A38:L38"/>
    <mergeCell ref="A26:L26"/>
    <mergeCell ref="A27:L27"/>
    <mergeCell ref="A28:L28"/>
    <mergeCell ref="A32:L32"/>
    <mergeCell ref="A33:G33"/>
    <mergeCell ref="H33:L33"/>
    <mergeCell ref="A34:G34"/>
    <mergeCell ref="H34:L34"/>
    <mergeCell ref="A35:G35"/>
    <mergeCell ref="H35:L35"/>
    <mergeCell ref="A36:G36"/>
    <mergeCell ref="H36:L36"/>
    <mergeCell ref="A30:L30"/>
    <mergeCell ref="A22:L22"/>
    <mergeCell ref="A23:L23"/>
    <mergeCell ref="A24:L24"/>
    <mergeCell ref="A25:L25"/>
    <mergeCell ref="A29:L29"/>
    <mergeCell ref="F19:I19"/>
    <mergeCell ref="J16:L16"/>
    <mergeCell ref="J18:L18"/>
    <mergeCell ref="F18:I18"/>
    <mergeCell ref="J17:L17"/>
    <mergeCell ref="J19:L19"/>
    <mergeCell ref="A1:L1"/>
    <mergeCell ref="A3:L3"/>
    <mergeCell ref="A4:L4"/>
    <mergeCell ref="A5:L5"/>
    <mergeCell ref="A7:L7"/>
    <mergeCell ref="A2:L2"/>
    <mergeCell ref="A20:L20"/>
    <mergeCell ref="A21:L21"/>
    <mergeCell ref="F16:I16"/>
    <mergeCell ref="A6:L6"/>
    <mergeCell ref="J8:L8"/>
    <mergeCell ref="J9:L9"/>
    <mergeCell ref="F8:I9"/>
    <mergeCell ref="A10:E19"/>
    <mergeCell ref="A8:E9"/>
    <mergeCell ref="J12:L12"/>
    <mergeCell ref="J15:L15"/>
    <mergeCell ref="F17:I17"/>
    <mergeCell ref="F15:I15"/>
    <mergeCell ref="J14:L14"/>
    <mergeCell ref="F14:I14"/>
    <mergeCell ref="F12:I12"/>
    <mergeCell ref="F13:I13"/>
    <mergeCell ref="J13:L13"/>
    <mergeCell ref="F10:I10"/>
    <mergeCell ref="F11:I11"/>
    <mergeCell ref="J10:L10"/>
    <mergeCell ref="J11:L11"/>
  </mergeCells>
  <printOptions horizontalCentered="1"/>
  <pageMargins left="0.35433070866141736" right="0.27559055118110237" top="0.35433070866141736" bottom="0.31496062992125984" header="0.23622047244094491" footer="0.19685039370078741"/>
  <pageSetup paperSize="9" scale="80" orientation="portrait" r:id="rId1"/>
  <headerFooter>
    <oddFooter>&amp;R&amp;P /&amp;N</oddFooter>
  </headerFooter>
  <rowBreaks count="1" manualBreakCount="1">
    <brk id="28"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0AF8A-D886-4BFA-89CA-12FE45DABB35}">
  <sheetPr>
    <tabColor theme="6" tint="-0.499984740745262"/>
  </sheetPr>
  <dimension ref="A1:P524"/>
  <sheetViews>
    <sheetView view="pageBreakPreview" topLeftCell="A521" zoomScale="98" zoomScaleNormal="75" zoomScaleSheetLayoutView="98" zoomScalePageLayoutView="60" workbookViewId="0">
      <selection activeCell="Q61" sqref="Q61"/>
    </sheetView>
  </sheetViews>
  <sheetFormatPr defaultRowHeight="14.25" x14ac:dyDescent="0.2"/>
  <cols>
    <col min="1" max="1" width="25.7109375" style="6" customWidth="1"/>
    <col min="2" max="2" width="41.28515625" style="38" customWidth="1"/>
    <col min="3" max="3" width="5.5703125" style="6" customWidth="1"/>
    <col min="4" max="4" width="14.7109375" style="6" bestFit="1" customWidth="1"/>
    <col min="5" max="8" width="12.7109375" style="6" bestFit="1" customWidth="1"/>
    <col min="9" max="9" width="12.28515625" style="6" customWidth="1"/>
    <col min="10" max="10" width="16.140625" style="6" customWidth="1"/>
    <col min="11" max="11" width="11.5703125" style="3" bestFit="1" customWidth="1"/>
    <col min="12" max="12" width="13.28515625" style="3" customWidth="1"/>
    <col min="13" max="13" width="13.7109375" style="3" customWidth="1"/>
    <col min="14" max="14" width="12.7109375" style="3" customWidth="1"/>
    <col min="15" max="15" width="13.5703125" style="3" customWidth="1"/>
    <col min="16" max="16" width="11.5703125" style="3" bestFit="1" customWidth="1"/>
    <col min="17" max="16384" width="9.140625" style="3"/>
  </cols>
  <sheetData>
    <row r="1" spans="1:12" s="2" customFormat="1" ht="21.95" customHeight="1" x14ac:dyDescent="0.2">
      <c r="A1" s="480" t="s">
        <v>0</v>
      </c>
      <c r="B1" s="481"/>
      <c r="C1" s="481"/>
      <c r="D1" s="481"/>
      <c r="E1" s="481"/>
      <c r="F1" s="481"/>
      <c r="G1" s="481"/>
      <c r="H1" s="481"/>
      <c r="I1" s="481"/>
      <c r="J1" s="482"/>
    </row>
    <row r="2" spans="1:12" s="2" customFormat="1" ht="21.95" customHeight="1" x14ac:dyDescent="0.2">
      <c r="A2" s="483" t="s">
        <v>615</v>
      </c>
      <c r="B2" s="484"/>
      <c r="C2" s="484"/>
      <c r="D2" s="484"/>
      <c r="E2" s="484"/>
      <c r="F2" s="484"/>
      <c r="G2" s="484"/>
      <c r="H2" s="484"/>
      <c r="I2" s="484"/>
      <c r="J2" s="485"/>
    </row>
    <row r="3" spans="1:12" s="2" customFormat="1" ht="21.95" customHeight="1" x14ac:dyDescent="0.2">
      <c r="A3" s="483" t="s">
        <v>646</v>
      </c>
      <c r="B3" s="484"/>
      <c r="C3" s="484"/>
      <c r="D3" s="484"/>
      <c r="E3" s="484"/>
      <c r="F3" s="484"/>
      <c r="G3" s="484"/>
      <c r="H3" s="484"/>
      <c r="I3" s="484"/>
      <c r="J3" s="485"/>
    </row>
    <row r="4" spans="1:12" s="2" customFormat="1" ht="21.95" customHeight="1" thickBot="1" x14ac:dyDescent="0.25">
      <c r="A4" s="486" t="s">
        <v>2</v>
      </c>
      <c r="B4" s="487"/>
      <c r="C4" s="487"/>
      <c r="D4" s="487"/>
      <c r="E4" s="487"/>
      <c r="F4" s="487"/>
      <c r="G4" s="487"/>
      <c r="H4" s="487"/>
      <c r="I4" s="487"/>
      <c r="J4" s="488"/>
    </row>
    <row r="5" spans="1:12" s="2" customFormat="1" ht="24.95" customHeight="1" thickTop="1" x14ac:dyDescent="0.2">
      <c r="A5" s="495" t="s">
        <v>3</v>
      </c>
      <c r="B5" s="496"/>
      <c r="C5" s="496"/>
      <c r="D5" s="496"/>
      <c r="E5" s="496"/>
      <c r="F5" s="496"/>
      <c r="G5" s="496"/>
      <c r="H5" s="496"/>
      <c r="I5" s="496"/>
      <c r="J5" s="497"/>
    </row>
    <row r="6" spans="1:12" s="2" customFormat="1" ht="24.95" customHeight="1" thickBot="1" x14ac:dyDescent="0.25">
      <c r="A6" s="498" t="s">
        <v>729</v>
      </c>
      <c r="B6" s="499"/>
      <c r="C6" s="499"/>
      <c r="D6" s="499"/>
      <c r="E6" s="499"/>
      <c r="F6" s="499"/>
      <c r="G6" s="499"/>
      <c r="H6" s="499"/>
      <c r="I6" s="499"/>
      <c r="J6" s="500"/>
    </row>
    <row r="7" spans="1:12" s="2" customFormat="1" ht="24.75" customHeight="1" thickTop="1" thickBot="1" x14ac:dyDescent="0.25">
      <c r="A7" s="489" t="s">
        <v>26</v>
      </c>
      <c r="B7" s="490"/>
      <c r="C7" s="490"/>
      <c r="D7" s="490"/>
      <c r="E7" s="490"/>
      <c r="F7" s="490"/>
      <c r="G7" s="490"/>
      <c r="H7" s="490"/>
      <c r="I7" s="490"/>
      <c r="J7" s="491"/>
    </row>
    <row r="8" spans="1:12" s="2" customFormat="1" ht="24.75" customHeight="1" thickTop="1" thickBot="1" x14ac:dyDescent="0.25">
      <c r="A8" s="492" t="s">
        <v>27</v>
      </c>
      <c r="B8" s="493"/>
      <c r="C8" s="493"/>
      <c r="D8" s="493"/>
      <c r="E8" s="493"/>
      <c r="F8" s="493"/>
      <c r="G8" s="493"/>
      <c r="H8" s="493"/>
      <c r="I8" s="493"/>
      <c r="J8" s="494"/>
    </row>
    <row r="9" spans="1:12" ht="24.95" customHeight="1" thickTop="1" x14ac:dyDescent="0.2">
      <c r="A9" s="467" t="s">
        <v>607</v>
      </c>
      <c r="B9" s="468"/>
      <c r="C9" s="468"/>
      <c r="D9" s="468"/>
      <c r="E9" s="468"/>
      <c r="F9" s="468"/>
      <c r="G9" s="468"/>
      <c r="H9" s="468"/>
      <c r="I9" s="468"/>
      <c r="J9" s="469"/>
    </row>
    <row r="10" spans="1:12" ht="33" customHeight="1" thickBot="1" x14ac:dyDescent="0.25">
      <c r="A10" s="470" t="s">
        <v>603</v>
      </c>
      <c r="B10" s="471"/>
      <c r="C10" s="472"/>
      <c r="D10" s="105" t="s">
        <v>604</v>
      </c>
      <c r="E10" s="45" t="s">
        <v>28</v>
      </c>
      <c r="F10" s="45" t="s">
        <v>29</v>
      </c>
      <c r="G10" s="45" t="s">
        <v>30</v>
      </c>
      <c r="H10" s="45" t="s">
        <v>31</v>
      </c>
      <c r="I10" s="45" t="s">
        <v>32</v>
      </c>
      <c r="J10" s="85" t="s">
        <v>33</v>
      </c>
    </row>
    <row r="11" spans="1:12" ht="42" customHeight="1" thickTop="1" x14ac:dyDescent="0.2">
      <c r="A11" s="458" t="s">
        <v>606</v>
      </c>
      <c r="B11" s="459"/>
      <c r="C11" s="65" t="s">
        <v>34</v>
      </c>
      <c r="D11" s="112">
        <f t="shared" ref="D11:I11" si="0">D171+D267</f>
        <v>224</v>
      </c>
      <c r="E11" s="112">
        <f t="shared" si="0"/>
        <v>114</v>
      </c>
      <c r="F11" s="112">
        <f>F171+F267</f>
        <v>112</v>
      </c>
      <c r="G11" s="112">
        <f>G171+G267</f>
        <v>127</v>
      </c>
      <c r="H11" s="112">
        <f>H171+H267</f>
        <v>117</v>
      </c>
      <c r="I11" s="113">
        <f t="shared" si="0"/>
        <v>0</v>
      </c>
      <c r="J11" s="118">
        <v>230</v>
      </c>
    </row>
    <row r="12" spans="1:12" ht="42" customHeight="1" thickBot="1" x14ac:dyDescent="0.25">
      <c r="A12" s="460" t="s">
        <v>12</v>
      </c>
      <c r="B12" s="461"/>
      <c r="C12" s="8" t="s">
        <v>34</v>
      </c>
      <c r="D12" s="114">
        <v>1117</v>
      </c>
      <c r="E12" s="73">
        <f>E271</f>
        <v>423</v>
      </c>
      <c r="F12" s="111">
        <f>F271</f>
        <v>529</v>
      </c>
      <c r="G12" s="111">
        <v>541</v>
      </c>
      <c r="H12" s="111">
        <v>449</v>
      </c>
      <c r="I12" s="111">
        <v>0</v>
      </c>
      <c r="J12" s="118">
        <v>1228</v>
      </c>
      <c r="L12" s="98"/>
    </row>
    <row r="13" spans="1:12" ht="60.75" customHeight="1" thickTop="1" thickBot="1" x14ac:dyDescent="0.25">
      <c r="A13" s="464" t="s">
        <v>609</v>
      </c>
      <c r="B13" s="465"/>
      <c r="C13" s="465"/>
      <c r="D13" s="465"/>
      <c r="E13" s="465"/>
      <c r="F13" s="465"/>
      <c r="G13" s="465"/>
      <c r="H13" s="465"/>
      <c r="I13" s="465"/>
      <c r="J13" s="466"/>
      <c r="L13" s="98"/>
    </row>
    <row r="14" spans="1:12" ht="24.95" customHeight="1" thickTop="1" x14ac:dyDescent="0.2">
      <c r="A14" s="467" t="s">
        <v>633</v>
      </c>
      <c r="B14" s="468"/>
      <c r="C14" s="468"/>
      <c r="D14" s="468"/>
      <c r="E14" s="468"/>
      <c r="F14" s="468"/>
      <c r="G14" s="468"/>
      <c r="H14" s="468"/>
      <c r="I14" s="468"/>
      <c r="J14" s="469"/>
    </row>
    <row r="15" spans="1:12" ht="33" customHeight="1" thickBot="1" x14ac:dyDescent="0.25">
      <c r="A15" s="470" t="s">
        <v>634</v>
      </c>
      <c r="B15" s="471"/>
      <c r="C15" s="472"/>
      <c r="D15" s="105" t="s">
        <v>604</v>
      </c>
      <c r="E15" s="45" t="s">
        <v>28</v>
      </c>
      <c r="F15" s="45" t="s">
        <v>29</v>
      </c>
      <c r="G15" s="45" t="s">
        <v>30</v>
      </c>
      <c r="H15" s="45" t="s">
        <v>31</v>
      </c>
      <c r="I15" s="45" t="s">
        <v>32</v>
      </c>
      <c r="J15" s="85" t="s">
        <v>35</v>
      </c>
    </row>
    <row r="16" spans="1:12" ht="42" customHeight="1" thickTop="1" x14ac:dyDescent="0.2">
      <c r="A16" s="473" t="s">
        <v>706</v>
      </c>
      <c r="B16" s="474"/>
      <c r="C16" s="65" t="s">
        <v>34</v>
      </c>
      <c r="D16" s="197">
        <v>156</v>
      </c>
      <c r="E16" s="197">
        <v>2</v>
      </c>
      <c r="F16" s="197">
        <v>3</v>
      </c>
      <c r="G16" s="197">
        <v>1</v>
      </c>
      <c r="H16" s="197">
        <v>0</v>
      </c>
      <c r="I16" s="198">
        <f t="shared" ref="I16:I17" si="1">I176+I272</f>
        <v>0</v>
      </c>
      <c r="J16" s="199">
        <f>SUM(D16:I16)</f>
        <v>162</v>
      </c>
    </row>
    <row r="17" spans="1:12" ht="42" customHeight="1" x14ac:dyDescent="0.2">
      <c r="A17" s="458" t="s">
        <v>705</v>
      </c>
      <c r="B17" s="459"/>
      <c r="C17" s="65" t="s">
        <v>34</v>
      </c>
      <c r="D17" s="200">
        <v>0</v>
      </c>
      <c r="E17" s="201">
        <v>0</v>
      </c>
      <c r="F17" s="201">
        <v>0</v>
      </c>
      <c r="G17" s="201">
        <v>22</v>
      </c>
      <c r="H17" s="201">
        <v>4</v>
      </c>
      <c r="I17" s="202">
        <f t="shared" si="1"/>
        <v>0</v>
      </c>
      <c r="J17" s="118">
        <f>SUM(D17:I17)</f>
        <v>26</v>
      </c>
    </row>
    <row r="18" spans="1:12" ht="42" customHeight="1" thickBot="1" x14ac:dyDescent="0.25">
      <c r="A18" s="475" t="s">
        <v>635</v>
      </c>
      <c r="B18" s="476"/>
      <c r="C18" s="8" t="s">
        <v>34</v>
      </c>
      <c r="D18" s="114">
        <v>369</v>
      </c>
      <c r="E18" s="111">
        <v>55</v>
      </c>
      <c r="F18" s="111">
        <v>16</v>
      </c>
      <c r="G18" s="111">
        <v>15</v>
      </c>
      <c r="H18" s="111">
        <v>25</v>
      </c>
      <c r="I18" s="111">
        <v>0</v>
      </c>
      <c r="J18" s="152">
        <f>SUM(D18:I18)</f>
        <v>480</v>
      </c>
      <c r="L18" s="98"/>
    </row>
    <row r="19" spans="1:12" ht="24.95" customHeight="1" thickTop="1" x14ac:dyDescent="0.2">
      <c r="A19" s="467" t="s">
        <v>608</v>
      </c>
      <c r="B19" s="468"/>
      <c r="C19" s="468"/>
      <c r="D19" s="468"/>
      <c r="E19" s="468"/>
      <c r="F19" s="468"/>
      <c r="G19" s="468"/>
      <c r="H19" s="468"/>
      <c r="I19" s="468"/>
      <c r="J19" s="469"/>
    </row>
    <row r="20" spans="1:12" ht="30.95" customHeight="1" thickBot="1" x14ac:dyDescent="0.25">
      <c r="A20" s="470" t="s">
        <v>636</v>
      </c>
      <c r="B20" s="471"/>
      <c r="C20" s="472"/>
      <c r="D20" s="105" t="s">
        <v>604</v>
      </c>
      <c r="E20" s="45" t="s">
        <v>645</v>
      </c>
      <c r="F20" s="45" t="s">
        <v>29</v>
      </c>
      <c r="G20" s="45" t="s">
        <v>30</v>
      </c>
      <c r="H20" s="45" t="s">
        <v>31</v>
      </c>
      <c r="I20" s="45" t="s">
        <v>32</v>
      </c>
      <c r="J20" s="46" t="s">
        <v>35</v>
      </c>
      <c r="L20" s="103"/>
    </row>
    <row r="21" spans="1:12" ht="42" customHeight="1" thickTop="1" x14ac:dyDescent="0.2">
      <c r="A21" s="473" t="s">
        <v>617</v>
      </c>
      <c r="B21" s="474"/>
      <c r="C21" s="44" t="s">
        <v>34</v>
      </c>
      <c r="D21" s="83">
        <f>D504</f>
        <v>1298461.5899999999</v>
      </c>
      <c r="E21" s="82">
        <f>E504</f>
        <v>116485.43</v>
      </c>
      <c r="F21" s="82">
        <f t="shared" ref="F21:I21" si="2">F504</f>
        <v>111148.36000000002</v>
      </c>
      <c r="G21" s="82">
        <f t="shared" si="2"/>
        <v>171778</v>
      </c>
      <c r="H21" s="82">
        <f t="shared" si="2"/>
        <v>170498.59999999998</v>
      </c>
      <c r="I21" s="82">
        <f t="shared" si="2"/>
        <v>0</v>
      </c>
      <c r="J21" s="22">
        <f>SUM(D21:I21)</f>
        <v>1868371.98</v>
      </c>
      <c r="K21" s="103"/>
      <c r="L21" s="103"/>
    </row>
    <row r="22" spans="1:12" ht="42" customHeight="1" x14ac:dyDescent="0.2">
      <c r="A22" s="462" t="s">
        <v>707</v>
      </c>
      <c r="B22" s="463"/>
      <c r="C22" s="9" t="s">
        <v>34</v>
      </c>
      <c r="D22" s="83">
        <f>D272</f>
        <v>1280779.9500000002</v>
      </c>
      <c r="E22" s="83">
        <f>E272</f>
        <v>120675.04000000001</v>
      </c>
      <c r="F22" s="83">
        <f t="shared" ref="F22:I22" si="3">F272</f>
        <v>109824.05999999998</v>
      </c>
      <c r="G22" s="83">
        <f t="shared" si="3"/>
        <v>169844.08000000005</v>
      </c>
      <c r="H22" s="83">
        <f t="shared" si="3"/>
        <v>167272.90000000002</v>
      </c>
      <c r="I22" s="83">
        <f t="shared" si="3"/>
        <v>0</v>
      </c>
      <c r="J22" s="22">
        <f>SUM(D22:I22)</f>
        <v>1848396.0300000003</v>
      </c>
      <c r="K22" s="103"/>
      <c r="L22" s="103"/>
    </row>
    <row r="23" spans="1:12" ht="55.5" customHeight="1" thickBot="1" x14ac:dyDescent="0.25">
      <c r="A23" s="460" t="s">
        <v>36</v>
      </c>
      <c r="B23" s="461"/>
      <c r="C23" s="99" t="s">
        <v>34</v>
      </c>
      <c r="D23" s="100">
        <v>37091.410000000076</v>
      </c>
      <c r="E23" s="101">
        <v>802</v>
      </c>
      <c r="F23" s="101">
        <f>F21-F22</f>
        <v>1324.300000000032</v>
      </c>
      <c r="G23" s="101">
        <f>G21-G22</f>
        <v>1933.9199999999546</v>
      </c>
      <c r="H23" s="101">
        <f>H21-H22</f>
        <v>3225.6999999999534</v>
      </c>
      <c r="I23" s="101">
        <v>0</v>
      </c>
      <c r="J23" s="102">
        <f>SUM(D23:I23)</f>
        <v>44377.330000000016</v>
      </c>
    </row>
    <row r="24" spans="1:12" ht="39.75" customHeight="1" thickTop="1" thickBot="1" x14ac:dyDescent="0.25">
      <c r="A24" s="464" t="s">
        <v>708</v>
      </c>
      <c r="B24" s="465"/>
      <c r="C24" s="465"/>
      <c r="D24" s="465"/>
      <c r="E24" s="465"/>
      <c r="F24" s="465"/>
      <c r="G24" s="465"/>
      <c r="H24" s="465"/>
      <c r="I24" s="465"/>
      <c r="J24" s="466"/>
    </row>
    <row r="25" spans="1:12" ht="24.95" customHeight="1" thickTop="1" thickBot="1" x14ac:dyDescent="0.25">
      <c r="A25" s="377" t="s">
        <v>618</v>
      </c>
      <c r="B25" s="378"/>
      <c r="C25" s="378"/>
      <c r="D25" s="378"/>
      <c r="E25" s="378"/>
      <c r="F25" s="378"/>
      <c r="G25" s="378"/>
      <c r="H25" s="378"/>
      <c r="I25" s="378"/>
      <c r="J25" s="379"/>
    </row>
    <row r="26" spans="1:12" ht="30.95" customHeight="1" thickTop="1" thickBot="1" x14ac:dyDescent="0.25">
      <c r="A26" s="435" t="s">
        <v>637</v>
      </c>
      <c r="B26" s="436"/>
      <c r="C26" s="446"/>
      <c r="D26" s="105" t="s">
        <v>604</v>
      </c>
      <c r="E26" s="45" t="s">
        <v>28</v>
      </c>
      <c r="F26" s="45" t="s">
        <v>29</v>
      </c>
      <c r="G26" s="45" t="s">
        <v>30</v>
      </c>
      <c r="H26" s="45" t="s">
        <v>31</v>
      </c>
      <c r="I26" s="45" t="s">
        <v>32</v>
      </c>
      <c r="J26" s="17" t="s">
        <v>35</v>
      </c>
    </row>
    <row r="27" spans="1:12" ht="42" customHeight="1" thickTop="1" x14ac:dyDescent="0.2">
      <c r="A27" s="450" t="s">
        <v>37</v>
      </c>
      <c r="B27" s="451"/>
      <c r="C27" s="147" t="s">
        <v>34</v>
      </c>
      <c r="D27" s="148">
        <v>272</v>
      </c>
      <c r="E27" s="148">
        <v>14</v>
      </c>
      <c r="F27" s="148">
        <v>9</v>
      </c>
      <c r="G27" s="148">
        <v>22</v>
      </c>
      <c r="H27" s="148">
        <v>18</v>
      </c>
      <c r="I27" s="148"/>
      <c r="J27" s="149">
        <f>SUM(D27:I27)</f>
        <v>335</v>
      </c>
    </row>
    <row r="28" spans="1:12" ht="42" customHeight="1" thickBot="1" x14ac:dyDescent="0.25">
      <c r="A28" s="452" t="s">
        <v>38</v>
      </c>
      <c r="B28" s="453"/>
      <c r="C28" s="143" t="s">
        <v>34</v>
      </c>
      <c r="D28" s="144">
        <v>104</v>
      </c>
      <c r="E28" s="145">
        <v>0</v>
      </c>
      <c r="F28" s="145">
        <v>0</v>
      </c>
      <c r="G28" s="145">
        <v>0</v>
      </c>
      <c r="H28" s="145">
        <v>90</v>
      </c>
      <c r="I28" s="145"/>
      <c r="J28" s="146">
        <f>SUM(D28:I28)</f>
        <v>194</v>
      </c>
    </row>
    <row r="29" spans="1:12" s="4" customFormat="1" ht="30.95" customHeight="1" thickTop="1" thickBot="1" x14ac:dyDescent="0.3">
      <c r="A29" s="435" t="s">
        <v>638</v>
      </c>
      <c r="B29" s="436"/>
      <c r="C29" s="436"/>
      <c r="D29" s="436"/>
      <c r="E29" s="436"/>
      <c r="F29" s="436"/>
      <c r="G29" s="436"/>
      <c r="H29" s="436"/>
      <c r="I29" s="436"/>
      <c r="J29" s="437"/>
    </row>
    <row r="30" spans="1:12" s="5" customFormat="1" ht="24.95" customHeight="1" thickTop="1" x14ac:dyDescent="0.25">
      <c r="A30" s="441" t="s">
        <v>608</v>
      </c>
      <c r="B30" s="442"/>
      <c r="C30" s="442"/>
      <c r="D30" s="442"/>
      <c r="E30" s="442"/>
      <c r="F30" s="442"/>
      <c r="G30" s="442"/>
      <c r="H30" s="442"/>
      <c r="I30" s="442"/>
      <c r="J30" s="443"/>
    </row>
    <row r="31" spans="1:12" s="5" customFormat="1" ht="41.25" customHeight="1" thickBot="1" x14ac:dyDescent="0.3">
      <c r="A31" s="21" t="s">
        <v>39</v>
      </c>
      <c r="B31" s="456" t="s">
        <v>40</v>
      </c>
      <c r="C31" s="457"/>
      <c r="D31" s="125" t="s">
        <v>604</v>
      </c>
      <c r="E31" s="41" t="s">
        <v>28</v>
      </c>
      <c r="F31" s="41" t="s">
        <v>29</v>
      </c>
      <c r="G31" s="12" t="s">
        <v>30</v>
      </c>
      <c r="H31" s="12" t="s">
        <v>31</v>
      </c>
      <c r="I31" s="41" t="s">
        <v>32</v>
      </c>
      <c r="J31" s="13" t="s">
        <v>35</v>
      </c>
    </row>
    <row r="32" spans="1:12" s="225" customFormat="1" ht="36.75" customHeight="1" thickTop="1" x14ac:dyDescent="0.25">
      <c r="A32" s="220" t="s">
        <v>42</v>
      </c>
      <c r="B32" s="221" t="s">
        <v>43</v>
      </c>
      <c r="C32" s="222" t="s">
        <v>34</v>
      </c>
      <c r="D32" s="203">
        <v>6898.2</v>
      </c>
      <c r="E32" s="223">
        <v>651.1</v>
      </c>
      <c r="F32" s="223">
        <v>417.5</v>
      </c>
      <c r="G32" s="204">
        <v>456.9</v>
      </c>
      <c r="H32" s="204">
        <v>481.4</v>
      </c>
      <c r="I32" s="204"/>
      <c r="J32" s="224">
        <f>SUM(D32:I32)</f>
        <v>8905.1</v>
      </c>
    </row>
    <row r="33" spans="1:10" s="225" customFormat="1" ht="36.75" customHeight="1" x14ac:dyDescent="0.25">
      <c r="A33" s="126" t="s">
        <v>44</v>
      </c>
      <c r="B33" s="127" t="s">
        <v>45</v>
      </c>
      <c r="C33" s="226" t="s">
        <v>34</v>
      </c>
      <c r="D33" s="203">
        <v>12113.46</v>
      </c>
      <c r="E33" s="223">
        <v>1397.6</v>
      </c>
      <c r="F33" s="223">
        <v>889.9</v>
      </c>
      <c r="G33" s="204">
        <v>0</v>
      </c>
      <c r="H33" s="204">
        <v>0</v>
      </c>
      <c r="I33" s="204"/>
      <c r="J33" s="227">
        <f>SUM(D33:I33)</f>
        <v>14400.96</v>
      </c>
    </row>
    <row r="34" spans="1:10" s="225" customFormat="1" ht="36.75" customHeight="1" x14ac:dyDescent="0.25">
      <c r="A34" s="126" t="s">
        <v>46</v>
      </c>
      <c r="B34" s="127" t="s">
        <v>47</v>
      </c>
      <c r="C34" s="226" t="s">
        <v>34</v>
      </c>
      <c r="D34" s="203">
        <v>11488.51</v>
      </c>
      <c r="E34" s="223">
        <v>799.3</v>
      </c>
      <c r="F34" s="223">
        <v>234.3</v>
      </c>
      <c r="G34" s="204">
        <v>468.9</v>
      </c>
      <c r="H34" s="204">
        <v>280.60000000000002</v>
      </c>
      <c r="I34" s="204"/>
      <c r="J34" s="227">
        <f>SUM(D34:I34)</f>
        <v>13271.609999999999</v>
      </c>
    </row>
    <row r="35" spans="1:10" s="225" customFormat="1" ht="36.75" customHeight="1" x14ac:dyDescent="0.25">
      <c r="A35" s="126" t="s">
        <v>48</v>
      </c>
      <c r="B35" s="127" t="s">
        <v>49</v>
      </c>
      <c r="C35" s="226" t="s">
        <v>34</v>
      </c>
      <c r="D35" s="203">
        <v>5269.59</v>
      </c>
      <c r="E35" s="223">
        <v>0</v>
      </c>
      <c r="F35" s="204">
        <v>0</v>
      </c>
      <c r="G35" s="204">
        <v>0</v>
      </c>
      <c r="H35" s="204">
        <v>0</v>
      </c>
      <c r="I35" s="204"/>
      <c r="J35" s="227">
        <f t="shared" ref="J35:J37" si="4">SUM(D35:I35)</f>
        <v>5269.59</v>
      </c>
    </row>
    <row r="36" spans="1:10" s="225" customFormat="1" ht="36.75" customHeight="1" x14ac:dyDescent="0.25">
      <c r="A36" s="126" t="s">
        <v>50</v>
      </c>
      <c r="B36" s="127" t="s">
        <v>51</v>
      </c>
      <c r="C36" s="226" t="s">
        <v>34</v>
      </c>
      <c r="D36" s="203">
        <v>13548.930000000002</v>
      </c>
      <c r="E36" s="223">
        <v>1307.9000000000001</v>
      </c>
      <c r="F36" s="204">
        <v>869.7</v>
      </c>
      <c r="G36" s="204">
        <v>1545.3</v>
      </c>
      <c r="H36" s="204">
        <v>1214.2</v>
      </c>
      <c r="I36" s="204"/>
      <c r="J36" s="227">
        <f t="shared" si="4"/>
        <v>18486.030000000002</v>
      </c>
    </row>
    <row r="37" spans="1:10" s="225" customFormat="1" ht="36.75" customHeight="1" x14ac:dyDescent="0.25">
      <c r="A37" s="126" t="s">
        <v>52</v>
      </c>
      <c r="B37" s="127" t="s">
        <v>53</v>
      </c>
      <c r="C37" s="226" t="s">
        <v>34</v>
      </c>
      <c r="D37" s="203">
        <v>16589.620000000003</v>
      </c>
      <c r="E37" s="223">
        <v>1997.6999999999998</v>
      </c>
      <c r="F37" s="223">
        <v>2545.4</v>
      </c>
      <c r="G37" s="204">
        <v>3351</v>
      </c>
      <c r="H37" s="204">
        <v>3448.5</v>
      </c>
      <c r="I37" s="204"/>
      <c r="J37" s="227">
        <f t="shared" si="4"/>
        <v>27932.220000000005</v>
      </c>
    </row>
    <row r="38" spans="1:10" s="225" customFormat="1" ht="36.75" customHeight="1" x14ac:dyDescent="0.25">
      <c r="A38" s="126" t="s">
        <v>54</v>
      </c>
      <c r="B38" s="127" t="s">
        <v>55</v>
      </c>
      <c r="C38" s="226" t="s">
        <v>34</v>
      </c>
      <c r="D38" s="203">
        <v>13079.489999999998</v>
      </c>
      <c r="E38" s="223">
        <v>1043.1999999999998</v>
      </c>
      <c r="F38" s="223">
        <v>370.6</v>
      </c>
      <c r="G38" s="204">
        <v>1606.7</v>
      </c>
      <c r="H38" s="204">
        <v>1655.4</v>
      </c>
      <c r="I38" s="204"/>
      <c r="J38" s="227">
        <f t="shared" ref="J38:J45" si="5">SUM(D38:I38)</f>
        <v>17755.39</v>
      </c>
    </row>
    <row r="39" spans="1:10" s="225" customFormat="1" ht="48" customHeight="1" x14ac:dyDescent="0.25">
      <c r="A39" s="126" t="s">
        <v>56</v>
      </c>
      <c r="B39" s="127" t="s">
        <v>57</v>
      </c>
      <c r="C39" s="226" t="s">
        <v>34</v>
      </c>
      <c r="D39" s="203">
        <v>8594.76</v>
      </c>
      <c r="E39" s="204">
        <v>827.89999999999986</v>
      </c>
      <c r="F39" s="204">
        <v>516.09999999999991</v>
      </c>
      <c r="G39" s="204">
        <v>699.8</v>
      </c>
      <c r="H39" s="204">
        <v>355.8</v>
      </c>
      <c r="I39" s="204"/>
      <c r="J39" s="227">
        <f>SUM(D39:I39)</f>
        <v>10994.359999999999</v>
      </c>
    </row>
    <row r="40" spans="1:10" s="225" customFormat="1" ht="36.75" customHeight="1" x14ac:dyDescent="0.25">
      <c r="A40" s="126" t="s">
        <v>58</v>
      </c>
      <c r="B40" s="127" t="s">
        <v>59</v>
      </c>
      <c r="C40" s="226" t="s">
        <v>34</v>
      </c>
      <c r="D40" s="203">
        <v>12416.52</v>
      </c>
      <c r="E40" s="204">
        <v>2265</v>
      </c>
      <c r="F40" s="204">
        <v>1973.9</v>
      </c>
      <c r="G40" s="204">
        <v>3845.1</v>
      </c>
      <c r="H40" s="204">
        <v>4226</v>
      </c>
      <c r="I40" s="204"/>
      <c r="J40" s="227">
        <f>SUM(D40:I40)</f>
        <v>24726.52</v>
      </c>
    </row>
    <row r="41" spans="1:10" s="225" customFormat="1" ht="36.75" customHeight="1" x14ac:dyDescent="0.25">
      <c r="A41" s="126" t="s">
        <v>612</v>
      </c>
      <c r="B41" s="127" t="s">
        <v>60</v>
      </c>
      <c r="C41" s="226" t="s">
        <v>34</v>
      </c>
      <c r="D41" s="228">
        <v>2628.3400000000006</v>
      </c>
      <c r="E41" s="204">
        <v>0</v>
      </c>
      <c r="F41" s="204">
        <v>0</v>
      </c>
      <c r="G41" s="204">
        <v>0</v>
      </c>
      <c r="H41" s="204">
        <v>0</v>
      </c>
      <c r="I41" s="204"/>
      <c r="J41" s="227">
        <f>SUM(D41:I41)</f>
        <v>2628.3400000000006</v>
      </c>
    </row>
    <row r="42" spans="1:10" s="225" customFormat="1" ht="36.75" customHeight="1" x14ac:dyDescent="0.25">
      <c r="A42" s="126" t="s">
        <v>61</v>
      </c>
      <c r="B42" s="127" t="s">
        <v>62</v>
      </c>
      <c r="C42" s="226" t="s">
        <v>34</v>
      </c>
      <c r="D42" s="203">
        <v>11865.94</v>
      </c>
      <c r="E42" s="223">
        <v>1290.8</v>
      </c>
      <c r="F42" s="204">
        <v>1137.5999999999999</v>
      </c>
      <c r="G42" s="204">
        <v>1927.6</v>
      </c>
      <c r="H42" s="204">
        <v>1194.2</v>
      </c>
      <c r="I42" s="204"/>
      <c r="J42" s="227">
        <f t="shared" si="5"/>
        <v>17416.14</v>
      </c>
    </row>
    <row r="43" spans="1:10" s="225" customFormat="1" ht="36.75" customHeight="1" x14ac:dyDescent="0.25">
      <c r="A43" s="126" t="s">
        <v>63</v>
      </c>
      <c r="B43" s="127" t="s">
        <v>64</v>
      </c>
      <c r="C43" s="226" t="s">
        <v>34</v>
      </c>
      <c r="D43" s="203">
        <v>3605.2000000000003</v>
      </c>
      <c r="E43" s="223">
        <v>281.60000000000002</v>
      </c>
      <c r="F43" s="204">
        <v>388</v>
      </c>
      <c r="G43" s="204">
        <v>190.2</v>
      </c>
      <c r="H43" s="204">
        <v>564.70000000000005</v>
      </c>
      <c r="I43" s="204"/>
      <c r="J43" s="227">
        <f t="shared" si="5"/>
        <v>5029.7</v>
      </c>
    </row>
    <row r="44" spans="1:10" s="225" customFormat="1" ht="36.75" customHeight="1" x14ac:dyDescent="0.25">
      <c r="A44" s="126" t="s">
        <v>65</v>
      </c>
      <c r="B44" s="127" t="s">
        <v>66</v>
      </c>
      <c r="C44" s="226" t="s">
        <v>34</v>
      </c>
      <c r="D44" s="203">
        <v>686.8</v>
      </c>
      <c r="E44" s="223">
        <v>0</v>
      </c>
      <c r="F44" s="204">
        <v>0</v>
      </c>
      <c r="G44" s="204">
        <v>0</v>
      </c>
      <c r="H44" s="204">
        <v>0</v>
      </c>
      <c r="I44" s="204"/>
      <c r="J44" s="227">
        <f t="shared" si="5"/>
        <v>686.8</v>
      </c>
    </row>
    <row r="45" spans="1:10" s="225" customFormat="1" ht="36.75" customHeight="1" x14ac:dyDescent="0.25">
      <c r="A45" s="126" t="s">
        <v>67</v>
      </c>
      <c r="B45" s="127" t="s">
        <v>68</v>
      </c>
      <c r="C45" s="226" t="s">
        <v>34</v>
      </c>
      <c r="D45" s="203">
        <v>11995.06</v>
      </c>
      <c r="E45" s="223">
        <v>1326.4000000000003</v>
      </c>
      <c r="F45" s="204">
        <v>187.3</v>
      </c>
      <c r="G45" s="204">
        <v>601.79999999999995</v>
      </c>
      <c r="H45" s="204">
        <v>1324.1</v>
      </c>
      <c r="I45" s="204"/>
      <c r="J45" s="227">
        <f t="shared" si="5"/>
        <v>15434.659999999998</v>
      </c>
    </row>
    <row r="46" spans="1:10" s="225" customFormat="1" ht="36.75" customHeight="1" x14ac:dyDescent="0.25">
      <c r="A46" s="126" t="s">
        <v>69</v>
      </c>
      <c r="B46" s="127" t="s">
        <v>70</v>
      </c>
      <c r="C46" s="226" t="s">
        <v>34</v>
      </c>
      <c r="D46" s="203">
        <v>11956.630000000001</v>
      </c>
      <c r="E46" s="223">
        <v>1012.8000000000002</v>
      </c>
      <c r="F46" s="204">
        <v>1205.5</v>
      </c>
      <c r="G46" s="204">
        <v>1251</v>
      </c>
      <c r="H46" s="204">
        <v>852.3</v>
      </c>
      <c r="I46" s="204"/>
      <c r="J46" s="227">
        <f t="shared" ref="J46:J67" si="6">SUM(D46:I46)</f>
        <v>16278.23</v>
      </c>
    </row>
    <row r="47" spans="1:10" s="225" customFormat="1" ht="36.75" customHeight="1" x14ac:dyDescent="0.25">
      <c r="A47" s="126" t="s">
        <v>71</v>
      </c>
      <c r="B47" s="127" t="s">
        <v>72</v>
      </c>
      <c r="C47" s="226" t="s">
        <v>34</v>
      </c>
      <c r="D47" s="203">
        <v>10722.13</v>
      </c>
      <c r="E47" s="223">
        <v>1242.0999999999999</v>
      </c>
      <c r="F47" s="204">
        <v>1452.4</v>
      </c>
      <c r="G47" s="204">
        <v>1387</v>
      </c>
      <c r="H47" s="204">
        <v>837.4</v>
      </c>
      <c r="I47" s="204"/>
      <c r="J47" s="227">
        <f t="shared" si="6"/>
        <v>15641.029999999999</v>
      </c>
    </row>
    <row r="48" spans="1:10" s="225" customFormat="1" ht="30" x14ac:dyDescent="0.25">
      <c r="A48" s="126" t="s">
        <v>73</v>
      </c>
      <c r="B48" s="127" t="s">
        <v>74</v>
      </c>
      <c r="C48" s="226" t="s">
        <v>34</v>
      </c>
      <c r="D48" s="203">
        <v>4024.4</v>
      </c>
      <c r="E48" s="223">
        <v>0</v>
      </c>
      <c r="F48" s="204">
        <v>0</v>
      </c>
      <c r="G48" s="204">
        <v>0</v>
      </c>
      <c r="H48" s="204">
        <v>0</v>
      </c>
      <c r="I48" s="204"/>
      <c r="J48" s="227">
        <f t="shared" si="6"/>
        <v>4024.4</v>
      </c>
    </row>
    <row r="49" spans="1:10" s="225" customFormat="1" ht="36.75" customHeight="1" x14ac:dyDescent="0.25">
      <c r="A49" s="126" t="s">
        <v>75</v>
      </c>
      <c r="B49" s="127" t="s">
        <v>76</v>
      </c>
      <c r="C49" s="226" t="s">
        <v>34</v>
      </c>
      <c r="D49" s="203">
        <v>8464.32</v>
      </c>
      <c r="E49" s="223">
        <v>757.4</v>
      </c>
      <c r="F49" s="204">
        <v>771.9</v>
      </c>
      <c r="G49" s="204">
        <v>1306</v>
      </c>
      <c r="H49" s="204">
        <v>652.45000000000005</v>
      </c>
      <c r="I49" s="204"/>
      <c r="J49" s="227">
        <f t="shared" si="6"/>
        <v>11952.07</v>
      </c>
    </row>
    <row r="50" spans="1:10" s="225" customFormat="1" ht="36.75" customHeight="1" x14ac:dyDescent="0.25">
      <c r="A50" s="126" t="s">
        <v>77</v>
      </c>
      <c r="B50" s="127" t="s">
        <v>78</v>
      </c>
      <c r="C50" s="226" t="s">
        <v>34</v>
      </c>
      <c r="D50" s="203">
        <v>7992.44</v>
      </c>
      <c r="E50" s="223">
        <v>0</v>
      </c>
      <c r="F50" s="204">
        <v>0</v>
      </c>
      <c r="G50" s="204">
        <v>0</v>
      </c>
      <c r="H50" s="204">
        <v>0</v>
      </c>
      <c r="I50" s="204"/>
      <c r="J50" s="227">
        <f t="shared" si="6"/>
        <v>7992.44</v>
      </c>
    </row>
    <row r="51" spans="1:10" s="225" customFormat="1" ht="36.75" customHeight="1" x14ac:dyDescent="0.25">
      <c r="A51" s="126" t="s">
        <v>614</v>
      </c>
      <c r="B51" s="127" t="s">
        <v>619</v>
      </c>
      <c r="C51" s="226" t="s">
        <v>34</v>
      </c>
      <c r="D51" s="228">
        <v>168.4</v>
      </c>
      <c r="E51" s="223">
        <v>0</v>
      </c>
      <c r="F51" s="204">
        <v>0</v>
      </c>
      <c r="G51" s="204">
        <v>0</v>
      </c>
      <c r="H51" s="204">
        <v>0</v>
      </c>
      <c r="I51" s="204"/>
      <c r="J51" s="227">
        <f t="shared" si="6"/>
        <v>168.4</v>
      </c>
    </row>
    <row r="52" spans="1:10" s="225" customFormat="1" ht="36.75" customHeight="1" x14ac:dyDescent="0.25">
      <c r="A52" s="126" t="s">
        <v>79</v>
      </c>
      <c r="B52" s="127" t="s">
        <v>80</v>
      </c>
      <c r="C52" s="226" t="s">
        <v>34</v>
      </c>
      <c r="D52" s="203">
        <v>10141.700000000001</v>
      </c>
      <c r="E52" s="223">
        <v>1012.5</v>
      </c>
      <c r="F52" s="204">
        <v>537.4</v>
      </c>
      <c r="G52" s="204">
        <v>1228.42</v>
      </c>
      <c r="H52" s="204">
        <v>1411.6</v>
      </c>
      <c r="I52" s="204"/>
      <c r="J52" s="227">
        <f t="shared" si="6"/>
        <v>14331.62</v>
      </c>
    </row>
    <row r="53" spans="1:10" s="225" customFormat="1" ht="36.75" customHeight="1" x14ac:dyDescent="0.25">
      <c r="A53" s="126" t="s">
        <v>81</v>
      </c>
      <c r="B53" s="127" t="s">
        <v>82</v>
      </c>
      <c r="C53" s="226" t="s">
        <v>34</v>
      </c>
      <c r="D53" s="203">
        <v>10780.890000000001</v>
      </c>
      <c r="E53" s="223">
        <v>1497.1</v>
      </c>
      <c r="F53" s="204">
        <v>628</v>
      </c>
      <c r="G53" s="204">
        <v>1856</v>
      </c>
      <c r="H53" s="204">
        <v>1650.7</v>
      </c>
      <c r="I53" s="204"/>
      <c r="J53" s="227">
        <f t="shared" si="6"/>
        <v>16412.690000000002</v>
      </c>
    </row>
    <row r="54" spans="1:10" s="225" customFormat="1" ht="36.75" customHeight="1" x14ac:dyDescent="0.25">
      <c r="A54" s="126" t="s">
        <v>83</v>
      </c>
      <c r="B54" s="127" t="s">
        <v>84</v>
      </c>
      <c r="C54" s="226" t="s">
        <v>34</v>
      </c>
      <c r="D54" s="203">
        <v>4904.6900000000005</v>
      </c>
      <c r="E54" s="223">
        <v>0</v>
      </c>
      <c r="F54" s="204">
        <v>0</v>
      </c>
      <c r="G54" s="204">
        <v>0</v>
      </c>
      <c r="H54" s="204">
        <v>0</v>
      </c>
      <c r="I54" s="204"/>
      <c r="J54" s="227">
        <f t="shared" si="6"/>
        <v>4904.6900000000005</v>
      </c>
    </row>
    <row r="55" spans="1:10" s="225" customFormat="1" ht="45.75" customHeight="1" x14ac:dyDescent="0.25">
      <c r="A55" s="126" t="s">
        <v>85</v>
      </c>
      <c r="B55" s="127" t="s">
        <v>86</v>
      </c>
      <c r="C55" s="226" t="s">
        <v>34</v>
      </c>
      <c r="D55" s="203">
        <v>2937.77</v>
      </c>
      <c r="E55" s="223">
        <v>0</v>
      </c>
      <c r="F55" s="204">
        <v>0</v>
      </c>
      <c r="G55" s="204">
        <v>0</v>
      </c>
      <c r="H55" s="204">
        <v>0</v>
      </c>
      <c r="I55" s="204"/>
      <c r="J55" s="227">
        <f t="shared" si="6"/>
        <v>2937.77</v>
      </c>
    </row>
    <row r="56" spans="1:10" s="225" customFormat="1" ht="36.75" customHeight="1" x14ac:dyDescent="0.25">
      <c r="A56" s="126" t="s">
        <v>87</v>
      </c>
      <c r="B56" s="127" t="s">
        <v>88</v>
      </c>
      <c r="C56" s="226" t="s">
        <v>34</v>
      </c>
      <c r="D56" s="203">
        <v>5685.56</v>
      </c>
      <c r="E56" s="223">
        <v>152.1</v>
      </c>
      <c r="F56" s="204">
        <v>174.2</v>
      </c>
      <c r="G56" s="204">
        <v>346.8</v>
      </c>
      <c r="H56" s="204">
        <v>761.1</v>
      </c>
      <c r="I56" s="204"/>
      <c r="J56" s="227">
        <f t="shared" si="6"/>
        <v>7119.7600000000011</v>
      </c>
    </row>
    <row r="57" spans="1:10" s="225" customFormat="1" ht="36.75" customHeight="1" x14ac:dyDescent="0.25">
      <c r="A57" s="126" t="s">
        <v>89</v>
      </c>
      <c r="B57" s="127" t="s">
        <v>90</v>
      </c>
      <c r="C57" s="226" t="s">
        <v>34</v>
      </c>
      <c r="D57" s="203">
        <v>4082.04</v>
      </c>
      <c r="E57" s="223">
        <v>0</v>
      </c>
      <c r="F57" s="204">
        <v>0</v>
      </c>
      <c r="G57" s="204">
        <v>0</v>
      </c>
      <c r="H57" s="204">
        <v>0</v>
      </c>
      <c r="I57" s="204"/>
      <c r="J57" s="227">
        <f t="shared" si="6"/>
        <v>4082.04</v>
      </c>
    </row>
    <row r="58" spans="1:10" s="225" customFormat="1" ht="36.75" customHeight="1" x14ac:dyDescent="0.25">
      <c r="A58" s="126" t="s">
        <v>56</v>
      </c>
      <c r="B58" s="127" t="s">
        <v>91</v>
      </c>
      <c r="C58" s="226" t="s">
        <v>34</v>
      </c>
      <c r="D58" s="203">
        <v>2390.64</v>
      </c>
      <c r="E58" s="223">
        <v>0</v>
      </c>
      <c r="F58" s="204">
        <v>0</v>
      </c>
      <c r="G58" s="204">
        <v>0</v>
      </c>
      <c r="H58" s="204">
        <v>0</v>
      </c>
      <c r="I58" s="204"/>
      <c r="J58" s="227">
        <f t="shared" si="6"/>
        <v>2390.64</v>
      </c>
    </row>
    <row r="59" spans="1:10" s="225" customFormat="1" ht="36.75" customHeight="1" x14ac:dyDescent="0.25">
      <c r="A59" s="126" t="s">
        <v>92</v>
      </c>
      <c r="B59" s="127" t="s">
        <v>93</v>
      </c>
      <c r="C59" s="226" t="s">
        <v>34</v>
      </c>
      <c r="D59" s="203">
        <v>3701.74</v>
      </c>
      <c r="E59" s="223">
        <v>0</v>
      </c>
      <c r="F59" s="204">
        <v>0</v>
      </c>
      <c r="G59" s="204">
        <v>0</v>
      </c>
      <c r="H59" s="204">
        <v>0</v>
      </c>
      <c r="I59" s="204"/>
      <c r="J59" s="227">
        <f t="shared" si="6"/>
        <v>3701.74</v>
      </c>
    </row>
    <row r="60" spans="1:10" s="225" customFormat="1" ht="36.75" customHeight="1" x14ac:dyDescent="0.25">
      <c r="A60" s="126" t="s">
        <v>94</v>
      </c>
      <c r="B60" s="127" t="s">
        <v>95</v>
      </c>
      <c r="C60" s="226" t="s">
        <v>34</v>
      </c>
      <c r="D60" s="203">
        <v>4797.37</v>
      </c>
      <c r="E60" s="223">
        <v>0</v>
      </c>
      <c r="F60" s="204">
        <v>0</v>
      </c>
      <c r="G60" s="204">
        <v>0</v>
      </c>
      <c r="H60" s="204">
        <v>0</v>
      </c>
      <c r="I60" s="204"/>
      <c r="J60" s="227">
        <f t="shared" si="6"/>
        <v>4797.37</v>
      </c>
    </row>
    <row r="61" spans="1:10" s="225" customFormat="1" ht="36.75" customHeight="1" x14ac:dyDescent="0.25">
      <c r="A61" s="126" t="s">
        <v>96</v>
      </c>
      <c r="B61" s="127" t="s">
        <v>97</v>
      </c>
      <c r="C61" s="226" t="s">
        <v>34</v>
      </c>
      <c r="D61" s="203">
        <v>7720.9999999999991</v>
      </c>
      <c r="E61" s="223">
        <v>0</v>
      </c>
      <c r="F61" s="204">
        <v>0</v>
      </c>
      <c r="G61" s="204">
        <v>0</v>
      </c>
      <c r="H61" s="204">
        <v>460</v>
      </c>
      <c r="I61" s="204"/>
      <c r="J61" s="227">
        <f t="shared" si="6"/>
        <v>8180.9999999999991</v>
      </c>
    </row>
    <row r="62" spans="1:10" s="225" customFormat="1" ht="36.75" customHeight="1" x14ac:dyDescent="0.25">
      <c r="A62" s="126" t="s">
        <v>89</v>
      </c>
      <c r="B62" s="127" t="s">
        <v>98</v>
      </c>
      <c r="C62" s="226" t="s">
        <v>34</v>
      </c>
      <c r="D62" s="203">
        <v>11626.38</v>
      </c>
      <c r="E62" s="223">
        <v>1049.95</v>
      </c>
      <c r="F62" s="204">
        <v>1061</v>
      </c>
      <c r="G62" s="204">
        <v>1489.3</v>
      </c>
      <c r="H62" s="204">
        <v>1356</v>
      </c>
      <c r="I62" s="204"/>
      <c r="J62" s="227">
        <f t="shared" si="6"/>
        <v>16582.629999999997</v>
      </c>
    </row>
    <row r="63" spans="1:10" s="225" customFormat="1" ht="36.75" customHeight="1" x14ac:dyDescent="0.25">
      <c r="A63" s="126" t="s">
        <v>99</v>
      </c>
      <c r="B63" s="127" t="s">
        <v>100</v>
      </c>
      <c r="C63" s="226" t="s">
        <v>34</v>
      </c>
      <c r="D63" s="203">
        <v>3573.79</v>
      </c>
      <c r="E63" s="223">
        <v>0</v>
      </c>
      <c r="F63" s="204">
        <v>0</v>
      </c>
      <c r="G63" s="204">
        <v>0</v>
      </c>
      <c r="H63" s="204">
        <v>0</v>
      </c>
      <c r="I63" s="204"/>
      <c r="J63" s="227">
        <f t="shared" si="6"/>
        <v>3573.79</v>
      </c>
    </row>
    <row r="64" spans="1:10" s="225" customFormat="1" ht="37.5" customHeight="1" x14ac:dyDescent="0.25">
      <c r="A64" s="126" t="s">
        <v>101</v>
      </c>
      <c r="B64" s="127" t="s">
        <v>102</v>
      </c>
      <c r="C64" s="226" t="s">
        <v>34</v>
      </c>
      <c r="D64" s="203">
        <v>10737.4</v>
      </c>
      <c r="E64" s="223">
        <v>490.09999999999997</v>
      </c>
      <c r="F64" s="204">
        <v>511.3</v>
      </c>
      <c r="G64" s="204">
        <v>0</v>
      </c>
      <c r="H64" s="204">
        <v>0</v>
      </c>
      <c r="I64" s="204"/>
      <c r="J64" s="227">
        <f t="shared" si="6"/>
        <v>11738.8</v>
      </c>
    </row>
    <row r="65" spans="1:10" s="225" customFormat="1" ht="36.75" customHeight="1" x14ac:dyDescent="0.25">
      <c r="A65" s="126" t="s">
        <v>103</v>
      </c>
      <c r="B65" s="127" t="s">
        <v>104</v>
      </c>
      <c r="C65" s="226" t="s">
        <v>34</v>
      </c>
      <c r="D65" s="203">
        <v>9933.74</v>
      </c>
      <c r="E65" s="223">
        <v>1101.71</v>
      </c>
      <c r="F65" s="204">
        <v>966.3</v>
      </c>
      <c r="G65" s="204">
        <v>1451.36</v>
      </c>
      <c r="H65" s="204">
        <v>1035.4000000000001</v>
      </c>
      <c r="I65" s="204"/>
      <c r="J65" s="227">
        <f t="shared" si="6"/>
        <v>14488.51</v>
      </c>
    </row>
    <row r="66" spans="1:10" s="225" customFormat="1" ht="36.75" customHeight="1" x14ac:dyDescent="0.25">
      <c r="A66" s="126" t="s">
        <v>105</v>
      </c>
      <c r="B66" s="127" t="s">
        <v>106</v>
      </c>
      <c r="C66" s="226" t="s">
        <v>34</v>
      </c>
      <c r="D66" s="203">
        <v>8683.8019999999997</v>
      </c>
      <c r="E66" s="223">
        <v>817.80000000000007</v>
      </c>
      <c r="F66" s="223">
        <v>674.69999999999993</v>
      </c>
      <c r="G66" s="204">
        <v>1294.5999999999999</v>
      </c>
      <c r="H66" s="204">
        <v>0</v>
      </c>
      <c r="I66" s="204"/>
      <c r="J66" s="227">
        <f t="shared" si="6"/>
        <v>11470.902</v>
      </c>
    </row>
    <row r="67" spans="1:10" s="225" customFormat="1" ht="36.75" customHeight="1" x14ac:dyDescent="0.25">
      <c r="A67" s="126" t="s">
        <v>50</v>
      </c>
      <c r="B67" s="127" t="s">
        <v>107</v>
      </c>
      <c r="C67" s="226" t="s">
        <v>34</v>
      </c>
      <c r="D67" s="203">
        <v>10510.64</v>
      </c>
      <c r="E67" s="223">
        <v>684.3</v>
      </c>
      <c r="F67" s="223">
        <v>644.1</v>
      </c>
      <c r="G67" s="204">
        <v>571.70000000000005</v>
      </c>
      <c r="H67" s="204">
        <v>0</v>
      </c>
      <c r="I67" s="204"/>
      <c r="J67" s="227">
        <f t="shared" si="6"/>
        <v>12410.74</v>
      </c>
    </row>
    <row r="68" spans="1:10" s="225" customFormat="1" ht="36.75" customHeight="1" x14ac:dyDescent="0.25">
      <c r="A68" s="126" t="s">
        <v>108</v>
      </c>
      <c r="B68" s="127" t="s">
        <v>109</v>
      </c>
      <c r="C68" s="226" t="s">
        <v>34</v>
      </c>
      <c r="D68" s="203">
        <v>14049.61</v>
      </c>
      <c r="E68" s="223">
        <v>1261.3</v>
      </c>
      <c r="F68" s="223">
        <v>1331.6</v>
      </c>
      <c r="G68" s="204">
        <v>0</v>
      </c>
      <c r="H68" s="204">
        <v>2657.4</v>
      </c>
      <c r="I68" s="204"/>
      <c r="J68" s="227">
        <f t="shared" ref="J68:J94" si="7">SUM(D68:I68)</f>
        <v>19299.91</v>
      </c>
    </row>
    <row r="69" spans="1:10" s="225" customFormat="1" ht="42.75" customHeight="1" x14ac:dyDescent="0.25">
      <c r="A69" s="126" t="s">
        <v>110</v>
      </c>
      <c r="B69" s="127" t="s">
        <v>111</v>
      </c>
      <c r="C69" s="226" t="s">
        <v>34</v>
      </c>
      <c r="D69" s="203">
        <v>11867.61</v>
      </c>
      <c r="E69" s="223">
        <v>1258.4000000000001</v>
      </c>
      <c r="F69" s="223">
        <v>719.6</v>
      </c>
      <c r="G69" s="204">
        <v>1236.8</v>
      </c>
      <c r="H69" s="204">
        <v>530.5</v>
      </c>
      <c r="I69" s="204"/>
      <c r="J69" s="227">
        <f>SUM(D69:I69)</f>
        <v>15612.91</v>
      </c>
    </row>
    <row r="70" spans="1:10" s="225" customFormat="1" ht="36.75" customHeight="1" x14ac:dyDescent="0.25">
      <c r="A70" s="126" t="s">
        <v>112</v>
      </c>
      <c r="B70" s="127" t="s">
        <v>113</v>
      </c>
      <c r="C70" s="226" t="s">
        <v>34</v>
      </c>
      <c r="D70" s="203">
        <v>10066.650000000001</v>
      </c>
      <c r="E70" s="223">
        <v>1246</v>
      </c>
      <c r="F70" s="223">
        <v>1182</v>
      </c>
      <c r="G70" s="204">
        <v>1212.9000000000001</v>
      </c>
      <c r="H70" s="204">
        <v>738.3</v>
      </c>
      <c r="I70" s="204"/>
      <c r="J70" s="227">
        <f>SUM(D70:I70)</f>
        <v>14445.85</v>
      </c>
    </row>
    <row r="71" spans="1:10" s="225" customFormat="1" ht="36.75" customHeight="1" x14ac:dyDescent="0.25">
      <c r="A71" s="126" t="s">
        <v>114</v>
      </c>
      <c r="B71" s="127" t="s">
        <v>115</v>
      </c>
      <c r="C71" s="226" t="s">
        <v>34</v>
      </c>
      <c r="D71" s="203">
        <v>8560.3900000000012</v>
      </c>
      <c r="E71" s="223">
        <v>679.1</v>
      </c>
      <c r="F71" s="204">
        <v>0</v>
      </c>
      <c r="G71" s="204">
        <v>0</v>
      </c>
      <c r="H71" s="204">
        <v>0</v>
      </c>
      <c r="I71" s="204"/>
      <c r="J71" s="227">
        <f t="shared" si="7"/>
        <v>9239.4900000000016</v>
      </c>
    </row>
    <row r="72" spans="1:10" s="225" customFormat="1" ht="36.75" customHeight="1" x14ac:dyDescent="0.25">
      <c r="A72" s="126" t="s">
        <v>116</v>
      </c>
      <c r="B72" s="127" t="s">
        <v>117</v>
      </c>
      <c r="C72" s="226" t="s">
        <v>34</v>
      </c>
      <c r="D72" s="203">
        <v>10567.64</v>
      </c>
      <c r="E72" s="223">
        <v>1506.8000000000002</v>
      </c>
      <c r="F72" s="223">
        <v>1161.7</v>
      </c>
      <c r="G72" s="204">
        <v>1143.8</v>
      </c>
      <c r="H72" s="204">
        <v>883.7</v>
      </c>
      <c r="I72" s="204"/>
      <c r="J72" s="227">
        <f>SUM(D72:I72)</f>
        <v>15263.64</v>
      </c>
    </row>
    <row r="73" spans="1:10" s="225" customFormat="1" ht="36.75" customHeight="1" x14ac:dyDescent="0.25">
      <c r="A73" s="126" t="s">
        <v>118</v>
      </c>
      <c r="B73" s="127" t="s">
        <v>119</v>
      </c>
      <c r="C73" s="226" t="s">
        <v>34</v>
      </c>
      <c r="D73" s="203">
        <v>11418.736000000001</v>
      </c>
      <c r="E73" s="223">
        <v>1066.8</v>
      </c>
      <c r="F73" s="223">
        <v>1076</v>
      </c>
      <c r="G73" s="204">
        <v>1309.5999999999999</v>
      </c>
      <c r="H73" s="204">
        <v>1437.9</v>
      </c>
      <c r="I73" s="204"/>
      <c r="J73" s="227">
        <f>SUM(D73:I73)</f>
        <v>16309.036</v>
      </c>
    </row>
    <row r="74" spans="1:10" s="225" customFormat="1" ht="36.75" customHeight="1" x14ac:dyDescent="0.25">
      <c r="A74" s="126" t="s">
        <v>120</v>
      </c>
      <c r="B74" s="127" t="s">
        <v>121</v>
      </c>
      <c r="C74" s="226" t="s">
        <v>34</v>
      </c>
      <c r="D74" s="203">
        <v>14902.315999999999</v>
      </c>
      <c r="E74" s="223">
        <v>947</v>
      </c>
      <c r="F74" s="223">
        <v>1409.6999999999998</v>
      </c>
      <c r="G74" s="204">
        <v>2700.6</v>
      </c>
      <c r="H74" s="204">
        <v>3059.8</v>
      </c>
      <c r="I74" s="204"/>
      <c r="J74" s="227">
        <f t="shared" si="7"/>
        <v>23019.415999999997</v>
      </c>
    </row>
    <row r="75" spans="1:10" s="225" customFormat="1" ht="41.25" customHeight="1" x14ac:dyDescent="0.25">
      <c r="A75" s="126" t="s">
        <v>122</v>
      </c>
      <c r="B75" s="127" t="s">
        <v>123</v>
      </c>
      <c r="C75" s="226" t="s">
        <v>34</v>
      </c>
      <c r="D75" s="203">
        <v>13884.569999999998</v>
      </c>
      <c r="E75" s="204">
        <v>1484.3</v>
      </c>
      <c r="F75" s="204">
        <v>1626.4</v>
      </c>
      <c r="G75" s="204">
        <v>2458.5</v>
      </c>
      <c r="H75" s="204">
        <v>3035.7</v>
      </c>
      <c r="I75" s="204"/>
      <c r="J75" s="227">
        <f>SUM(D75:I75)</f>
        <v>22489.469999999998</v>
      </c>
    </row>
    <row r="76" spans="1:10" s="225" customFormat="1" ht="36.75" customHeight="1" x14ac:dyDescent="0.25">
      <c r="A76" s="126" t="s">
        <v>620</v>
      </c>
      <c r="B76" s="127" t="s">
        <v>124</v>
      </c>
      <c r="C76" s="226" t="s">
        <v>34</v>
      </c>
      <c r="D76" s="203">
        <v>2691.28</v>
      </c>
      <c r="E76" s="204">
        <v>0</v>
      </c>
      <c r="F76" s="204">
        <v>0</v>
      </c>
      <c r="G76" s="204">
        <v>0</v>
      </c>
      <c r="H76" s="204">
        <v>0</v>
      </c>
      <c r="I76" s="204"/>
      <c r="J76" s="227">
        <f>SUM(D76:I76)</f>
        <v>2691.28</v>
      </c>
    </row>
    <row r="77" spans="1:10" s="225" customFormat="1" ht="42.75" customHeight="1" x14ac:dyDescent="0.25">
      <c r="A77" s="126" t="s">
        <v>654</v>
      </c>
      <c r="B77" s="127" t="s">
        <v>709</v>
      </c>
      <c r="C77" s="226" t="s">
        <v>34</v>
      </c>
      <c r="D77" s="203">
        <v>0</v>
      </c>
      <c r="E77" s="204">
        <v>0</v>
      </c>
      <c r="F77" s="204">
        <v>0</v>
      </c>
      <c r="G77" s="204">
        <v>461.4</v>
      </c>
      <c r="H77" s="204">
        <v>0</v>
      </c>
      <c r="I77" s="204"/>
      <c r="J77" s="227">
        <f t="shared" si="7"/>
        <v>461.4</v>
      </c>
    </row>
    <row r="78" spans="1:10" s="225" customFormat="1" ht="36.75" customHeight="1" x14ac:dyDescent="0.25">
      <c r="A78" s="126" t="s">
        <v>125</v>
      </c>
      <c r="B78" s="127" t="s">
        <v>126</v>
      </c>
      <c r="C78" s="226" t="s">
        <v>34</v>
      </c>
      <c r="D78" s="203">
        <v>10246.970000000001</v>
      </c>
      <c r="E78" s="204">
        <v>1035.0999999999999</v>
      </c>
      <c r="F78" s="204">
        <v>657.40000000000009</v>
      </c>
      <c r="G78" s="204">
        <v>673.2</v>
      </c>
      <c r="H78" s="204">
        <v>1008.3</v>
      </c>
      <c r="I78" s="204"/>
      <c r="J78" s="227">
        <f>SUM(D78:I78)</f>
        <v>13620.970000000001</v>
      </c>
    </row>
    <row r="79" spans="1:10" s="225" customFormat="1" ht="47.25" customHeight="1" x14ac:dyDescent="0.25">
      <c r="A79" s="126" t="s">
        <v>127</v>
      </c>
      <c r="B79" s="127" t="s">
        <v>128</v>
      </c>
      <c r="C79" s="226" t="s">
        <v>34</v>
      </c>
      <c r="D79" s="203">
        <v>3940.6499999999996</v>
      </c>
      <c r="E79" s="223">
        <v>0</v>
      </c>
      <c r="F79" s="204">
        <v>0</v>
      </c>
      <c r="G79" s="204">
        <v>0</v>
      </c>
      <c r="H79" s="204">
        <v>0</v>
      </c>
      <c r="I79" s="204"/>
      <c r="J79" s="227">
        <f>SUM(D79:I79)</f>
        <v>3940.6499999999996</v>
      </c>
    </row>
    <row r="80" spans="1:10" s="225" customFormat="1" ht="45.75" customHeight="1" x14ac:dyDescent="0.25">
      <c r="A80" s="126" t="s">
        <v>129</v>
      </c>
      <c r="B80" s="127" t="s">
        <v>130</v>
      </c>
      <c r="C80" s="226" t="s">
        <v>34</v>
      </c>
      <c r="D80" s="203">
        <v>15972.81</v>
      </c>
      <c r="E80" s="223">
        <v>1620.8</v>
      </c>
      <c r="F80" s="223">
        <v>1324.5</v>
      </c>
      <c r="G80" s="204">
        <v>970.8</v>
      </c>
      <c r="H80" s="204">
        <v>1324.9</v>
      </c>
      <c r="I80" s="204"/>
      <c r="J80" s="227">
        <f>SUM(D80:I80)</f>
        <v>21213.81</v>
      </c>
    </row>
    <row r="81" spans="1:10" s="225" customFormat="1" ht="42.75" customHeight="1" x14ac:dyDescent="0.25">
      <c r="A81" s="126" t="s">
        <v>131</v>
      </c>
      <c r="B81" s="127" t="s">
        <v>132</v>
      </c>
      <c r="C81" s="226" t="s">
        <v>34</v>
      </c>
      <c r="D81" s="203">
        <v>9823.09</v>
      </c>
      <c r="E81" s="223">
        <v>833.60000000000014</v>
      </c>
      <c r="F81" s="223">
        <v>526.80000000000007</v>
      </c>
      <c r="G81" s="204">
        <v>1094.6199999999999</v>
      </c>
      <c r="H81" s="204">
        <v>769.3</v>
      </c>
      <c r="I81" s="204"/>
      <c r="J81" s="227">
        <f>SUM(D81:I81)</f>
        <v>13047.41</v>
      </c>
    </row>
    <row r="82" spans="1:10" s="225" customFormat="1" ht="36.75" customHeight="1" x14ac:dyDescent="0.25">
      <c r="A82" s="126" t="s">
        <v>133</v>
      </c>
      <c r="B82" s="127" t="s">
        <v>134</v>
      </c>
      <c r="C82" s="226" t="s">
        <v>34</v>
      </c>
      <c r="D82" s="203">
        <v>15279.72</v>
      </c>
      <c r="E82" s="223">
        <v>2122.1999999999998</v>
      </c>
      <c r="F82" s="223">
        <v>1858.85</v>
      </c>
      <c r="G82" s="204">
        <v>3714.55</v>
      </c>
      <c r="H82" s="204">
        <v>2796.3</v>
      </c>
      <c r="I82" s="204"/>
      <c r="J82" s="227">
        <f t="shared" si="7"/>
        <v>25771.619999999995</v>
      </c>
    </row>
    <row r="83" spans="1:10" s="225" customFormat="1" ht="36.75" customHeight="1" x14ac:dyDescent="0.25">
      <c r="A83" s="126" t="s">
        <v>135</v>
      </c>
      <c r="B83" s="127" t="s">
        <v>136</v>
      </c>
      <c r="C83" s="226" t="s">
        <v>34</v>
      </c>
      <c r="D83" s="203">
        <v>9227.7200000000012</v>
      </c>
      <c r="E83" s="223">
        <v>997.2</v>
      </c>
      <c r="F83" s="223">
        <v>524</v>
      </c>
      <c r="G83" s="204">
        <v>1174.9000000000001</v>
      </c>
      <c r="H83" s="204">
        <v>1433</v>
      </c>
      <c r="I83" s="204"/>
      <c r="J83" s="227">
        <f>SUM(D83:I83)</f>
        <v>13356.820000000002</v>
      </c>
    </row>
    <row r="84" spans="1:10" s="225" customFormat="1" ht="36.75" customHeight="1" x14ac:dyDescent="0.25">
      <c r="A84" s="126" t="s">
        <v>137</v>
      </c>
      <c r="B84" s="127" t="s">
        <v>138</v>
      </c>
      <c r="C84" s="226" t="s">
        <v>34</v>
      </c>
      <c r="D84" s="203">
        <v>6164.57</v>
      </c>
      <c r="E84" s="223">
        <v>0</v>
      </c>
      <c r="F84" s="204">
        <v>0</v>
      </c>
      <c r="G84" s="204">
        <v>0</v>
      </c>
      <c r="H84" s="204">
        <v>0</v>
      </c>
      <c r="I84" s="204"/>
      <c r="J84" s="227">
        <f>SUM(D84:I84)</f>
        <v>6164.57</v>
      </c>
    </row>
    <row r="85" spans="1:10" s="225" customFormat="1" ht="36.75" customHeight="1" x14ac:dyDescent="0.25">
      <c r="A85" s="229" t="s">
        <v>120</v>
      </c>
      <c r="B85" s="127" t="s">
        <v>139</v>
      </c>
      <c r="C85" s="226" t="s">
        <v>34</v>
      </c>
      <c r="D85" s="203">
        <v>1882.9</v>
      </c>
      <c r="E85" s="223">
        <v>0</v>
      </c>
      <c r="F85" s="204">
        <v>0</v>
      </c>
      <c r="G85" s="204">
        <v>0</v>
      </c>
      <c r="H85" s="204">
        <v>0</v>
      </c>
      <c r="I85" s="204"/>
      <c r="J85" s="227">
        <f>SUM(D85:I85)</f>
        <v>1882.9</v>
      </c>
    </row>
    <row r="86" spans="1:10" s="225" customFormat="1" ht="36.75" customHeight="1" x14ac:dyDescent="0.25">
      <c r="A86" s="230" t="s">
        <v>140</v>
      </c>
      <c r="B86" s="127" t="s">
        <v>141</v>
      </c>
      <c r="C86" s="226" t="s">
        <v>34</v>
      </c>
      <c r="D86" s="203">
        <v>9159.7000000000007</v>
      </c>
      <c r="E86" s="223">
        <v>874.4</v>
      </c>
      <c r="F86" s="223">
        <v>674.30000000000007</v>
      </c>
      <c r="G86" s="204">
        <v>1371.4</v>
      </c>
      <c r="H86" s="204">
        <v>1222.4000000000001</v>
      </c>
      <c r="I86" s="204"/>
      <c r="J86" s="227">
        <f>SUM(D86:I86)</f>
        <v>13302.199999999999</v>
      </c>
    </row>
    <row r="87" spans="1:10" s="225" customFormat="1" ht="42.75" customHeight="1" x14ac:dyDescent="0.25">
      <c r="A87" s="230" t="s">
        <v>142</v>
      </c>
      <c r="B87" s="127" t="s">
        <v>143</v>
      </c>
      <c r="C87" s="226" t="s">
        <v>34</v>
      </c>
      <c r="D87" s="203">
        <v>12546.32</v>
      </c>
      <c r="E87" s="223">
        <v>891.1</v>
      </c>
      <c r="F87" s="223">
        <v>956.19999999999993</v>
      </c>
      <c r="G87" s="204">
        <v>2263.8000000000002</v>
      </c>
      <c r="H87" s="204">
        <v>2018.4</v>
      </c>
      <c r="I87" s="204"/>
      <c r="J87" s="227">
        <f t="shared" si="7"/>
        <v>18675.820000000003</v>
      </c>
    </row>
    <row r="88" spans="1:10" s="225" customFormat="1" ht="36.75" customHeight="1" x14ac:dyDescent="0.25">
      <c r="A88" s="230" t="s">
        <v>144</v>
      </c>
      <c r="B88" s="127" t="s">
        <v>145</v>
      </c>
      <c r="C88" s="226" t="s">
        <v>34</v>
      </c>
      <c r="D88" s="203">
        <v>13492.876</v>
      </c>
      <c r="E88" s="223">
        <v>1397.9</v>
      </c>
      <c r="F88" s="223">
        <v>1631.5000000000002</v>
      </c>
      <c r="G88" s="204">
        <v>2398.1</v>
      </c>
      <c r="H88" s="204">
        <v>2188.6</v>
      </c>
      <c r="I88" s="204"/>
      <c r="J88" s="227">
        <f>SUM(D88:I88)</f>
        <v>21108.975999999999</v>
      </c>
    </row>
    <row r="89" spans="1:10" s="225" customFormat="1" ht="36.75" customHeight="1" x14ac:dyDescent="0.25">
      <c r="A89" s="230" t="s">
        <v>146</v>
      </c>
      <c r="B89" s="127" t="s">
        <v>147</v>
      </c>
      <c r="C89" s="226" t="s">
        <v>34</v>
      </c>
      <c r="D89" s="203">
        <v>12418.27</v>
      </c>
      <c r="E89" s="223">
        <v>875</v>
      </c>
      <c r="F89" s="223">
        <v>844.5</v>
      </c>
      <c r="G89" s="204">
        <v>1330.5</v>
      </c>
      <c r="H89" s="204">
        <v>1329.4</v>
      </c>
      <c r="I89" s="204"/>
      <c r="J89" s="227">
        <f t="shared" si="7"/>
        <v>16797.670000000002</v>
      </c>
    </row>
    <row r="90" spans="1:10" s="225" customFormat="1" ht="36.75" customHeight="1" x14ac:dyDescent="0.25">
      <c r="A90" s="230" t="s">
        <v>148</v>
      </c>
      <c r="B90" s="127" t="s">
        <v>149</v>
      </c>
      <c r="C90" s="226" t="s">
        <v>34</v>
      </c>
      <c r="D90" s="203">
        <v>9235.92</v>
      </c>
      <c r="E90" s="223">
        <v>1045.9000000000001</v>
      </c>
      <c r="F90" s="223">
        <v>635.80000000000007</v>
      </c>
      <c r="G90" s="204">
        <v>747.1</v>
      </c>
      <c r="H90" s="204">
        <v>1149.9000000000001</v>
      </c>
      <c r="I90" s="204"/>
      <c r="J90" s="227">
        <f>SUM(D90:I90)</f>
        <v>12814.619999999999</v>
      </c>
    </row>
    <row r="91" spans="1:10" s="225" customFormat="1" ht="36.75" customHeight="1" x14ac:dyDescent="0.25">
      <c r="A91" s="230" t="s">
        <v>61</v>
      </c>
      <c r="B91" s="127" t="s">
        <v>150</v>
      </c>
      <c r="C91" s="226" t="s">
        <v>34</v>
      </c>
      <c r="D91" s="203">
        <v>19029.86</v>
      </c>
      <c r="E91" s="223">
        <v>3818.3</v>
      </c>
      <c r="F91" s="223">
        <v>2609.1999999999998</v>
      </c>
      <c r="G91" s="204">
        <v>5740.8</v>
      </c>
      <c r="H91" s="204">
        <v>3992.9</v>
      </c>
      <c r="I91" s="204"/>
      <c r="J91" s="227">
        <f>SUM(D91:I91)</f>
        <v>35191.06</v>
      </c>
    </row>
    <row r="92" spans="1:10" s="225" customFormat="1" ht="36.75" customHeight="1" x14ac:dyDescent="0.25">
      <c r="A92" s="230" t="s">
        <v>127</v>
      </c>
      <c r="B92" s="127" t="s">
        <v>151</v>
      </c>
      <c r="C92" s="226" t="s">
        <v>34</v>
      </c>
      <c r="D92" s="203">
        <v>8135.3200000000006</v>
      </c>
      <c r="E92" s="223">
        <v>1009.2</v>
      </c>
      <c r="F92" s="223">
        <v>1135.7</v>
      </c>
      <c r="G92" s="204">
        <v>1032</v>
      </c>
      <c r="H92" s="204">
        <v>1024.3</v>
      </c>
      <c r="I92" s="204"/>
      <c r="J92" s="227">
        <f t="shared" si="7"/>
        <v>12336.52</v>
      </c>
    </row>
    <row r="93" spans="1:10" s="225" customFormat="1" ht="36.75" customHeight="1" x14ac:dyDescent="0.25">
      <c r="A93" s="230" t="s">
        <v>152</v>
      </c>
      <c r="B93" s="127" t="s">
        <v>153</v>
      </c>
      <c r="C93" s="226" t="s">
        <v>34</v>
      </c>
      <c r="D93" s="203">
        <v>10651.74</v>
      </c>
      <c r="E93" s="223">
        <v>1437.8</v>
      </c>
      <c r="F93" s="204">
        <v>1147.9000000000001</v>
      </c>
      <c r="G93" s="204">
        <v>1547</v>
      </c>
      <c r="H93" s="204">
        <v>3203</v>
      </c>
      <c r="I93" s="204"/>
      <c r="J93" s="227">
        <f>SUM(D93:I93)</f>
        <v>17987.439999999999</v>
      </c>
    </row>
    <row r="94" spans="1:10" s="225" customFormat="1" ht="36.75" customHeight="1" x14ac:dyDescent="0.25">
      <c r="A94" s="230" t="s">
        <v>154</v>
      </c>
      <c r="B94" s="127" t="s">
        <v>155</v>
      </c>
      <c r="C94" s="226" t="s">
        <v>34</v>
      </c>
      <c r="D94" s="203">
        <v>4985.7799999999988</v>
      </c>
      <c r="E94" s="223">
        <v>1380.2999999999997</v>
      </c>
      <c r="F94" s="204">
        <v>835.1</v>
      </c>
      <c r="G94" s="204">
        <v>713.9</v>
      </c>
      <c r="H94" s="204">
        <v>792.9</v>
      </c>
      <c r="I94" s="204"/>
      <c r="J94" s="227">
        <f t="shared" si="7"/>
        <v>8707.9799999999977</v>
      </c>
    </row>
    <row r="95" spans="1:10" s="225" customFormat="1" ht="42.75" customHeight="1" x14ac:dyDescent="0.25">
      <c r="A95" s="230" t="s">
        <v>110</v>
      </c>
      <c r="B95" s="127" t="s">
        <v>647</v>
      </c>
      <c r="C95" s="226" t="s">
        <v>34</v>
      </c>
      <c r="D95" s="203">
        <v>0</v>
      </c>
      <c r="E95" s="223">
        <v>0</v>
      </c>
      <c r="F95" s="204">
        <v>156.9</v>
      </c>
      <c r="G95" s="204">
        <v>198.5</v>
      </c>
      <c r="H95" s="204">
        <v>872.3</v>
      </c>
      <c r="I95" s="204"/>
      <c r="J95" s="227">
        <f>SUM(D95:I95)</f>
        <v>1227.6999999999998</v>
      </c>
    </row>
    <row r="96" spans="1:10" s="225" customFormat="1" ht="36.75" customHeight="1" x14ac:dyDescent="0.25">
      <c r="A96" s="230" t="s">
        <v>156</v>
      </c>
      <c r="B96" s="127" t="s">
        <v>157</v>
      </c>
      <c r="C96" s="226" t="s">
        <v>34</v>
      </c>
      <c r="D96" s="203">
        <v>6227.01</v>
      </c>
      <c r="E96" s="223">
        <v>0</v>
      </c>
      <c r="F96" s="204">
        <v>0</v>
      </c>
      <c r="G96" s="204">
        <v>0</v>
      </c>
      <c r="H96" s="204">
        <v>0</v>
      </c>
      <c r="I96" s="204"/>
      <c r="J96" s="227">
        <f>SUM(D96:I96)</f>
        <v>6227.01</v>
      </c>
    </row>
    <row r="97" spans="1:10" s="225" customFormat="1" ht="36.75" customHeight="1" x14ac:dyDescent="0.25">
      <c r="A97" s="230" t="s">
        <v>158</v>
      </c>
      <c r="B97" s="127" t="s">
        <v>159</v>
      </c>
      <c r="C97" s="226" t="s">
        <v>34</v>
      </c>
      <c r="D97" s="203">
        <v>9575.0099999999984</v>
      </c>
      <c r="E97" s="223">
        <v>2195.3000000000002</v>
      </c>
      <c r="F97" s="204">
        <v>831.9</v>
      </c>
      <c r="G97" s="204">
        <v>1941.8</v>
      </c>
      <c r="H97" s="204">
        <v>2335.9</v>
      </c>
      <c r="I97" s="204"/>
      <c r="J97" s="227">
        <f>SUM(D97:I97)</f>
        <v>16879.909999999996</v>
      </c>
    </row>
    <row r="98" spans="1:10" s="225" customFormat="1" ht="36.75" customHeight="1" x14ac:dyDescent="0.25">
      <c r="A98" s="230" t="s">
        <v>160</v>
      </c>
      <c r="B98" s="127" t="s">
        <v>161</v>
      </c>
      <c r="C98" s="226" t="s">
        <v>34</v>
      </c>
      <c r="D98" s="203">
        <v>3846.98</v>
      </c>
      <c r="E98" s="223">
        <v>0</v>
      </c>
      <c r="F98" s="204">
        <v>0</v>
      </c>
      <c r="G98" s="204">
        <v>0</v>
      </c>
      <c r="H98" s="204">
        <v>0</v>
      </c>
      <c r="I98" s="204"/>
      <c r="J98" s="227">
        <f>SUM(D98:I98)</f>
        <v>3846.98</v>
      </c>
    </row>
    <row r="99" spans="1:10" s="225" customFormat="1" ht="36.75" customHeight="1" x14ac:dyDescent="0.25">
      <c r="A99" s="229" t="s">
        <v>162</v>
      </c>
      <c r="B99" s="127" t="s">
        <v>163</v>
      </c>
      <c r="C99" s="226" t="s">
        <v>34</v>
      </c>
      <c r="D99" s="203">
        <v>580.9</v>
      </c>
      <c r="E99" s="223">
        <v>0</v>
      </c>
      <c r="F99" s="204">
        <v>0</v>
      </c>
      <c r="G99" s="204">
        <v>310.89999999999998</v>
      </c>
      <c r="H99" s="204">
        <v>119.6</v>
      </c>
      <c r="I99" s="204"/>
      <c r="J99" s="227">
        <f>SUM(D99:I99)</f>
        <v>1011.4</v>
      </c>
    </row>
    <row r="100" spans="1:10" s="225" customFormat="1" ht="36.75" customHeight="1" x14ac:dyDescent="0.25">
      <c r="A100" s="230" t="s">
        <v>120</v>
      </c>
      <c r="B100" s="127" t="s">
        <v>164</v>
      </c>
      <c r="C100" s="226" t="s">
        <v>34</v>
      </c>
      <c r="D100" s="203">
        <v>2850.52</v>
      </c>
      <c r="E100" s="223">
        <v>0</v>
      </c>
      <c r="F100" s="204">
        <v>452.2</v>
      </c>
      <c r="G100" s="204">
        <v>842.7</v>
      </c>
      <c r="H100" s="204">
        <v>0</v>
      </c>
      <c r="I100" s="204"/>
      <c r="J100" s="227">
        <f t="shared" ref="J100:J122" si="8">SUM(D100:I100)</f>
        <v>4145.42</v>
      </c>
    </row>
    <row r="101" spans="1:10" s="225" customFormat="1" ht="42.75" customHeight="1" x14ac:dyDescent="0.25">
      <c r="A101" s="229" t="s">
        <v>165</v>
      </c>
      <c r="B101" s="127" t="s">
        <v>621</v>
      </c>
      <c r="C101" s="226" t="s">
        <v>34</v>
      </c>
      <c r="D101" s="203">
        <v>239.5</v>
      </c>
      <c r="E101" s="223">
        <v>0</v>
      </c>
      <c r="F101" s="204">
        <v>0</v>
      </c>
      <c r="G101" s="204">
        <v>0</v>
      </c>
      <c r="H101" s="204">
        <v>0</v>
      </c>
      <c r="I101" s="204"/>
      <c r="J101" s="227">
        <f t="shared" ref="J101:J107" si="9">SUM(D101:I101)</f>
        <v>239.5</v>
      </c>
    </row>
    <row r="102" spans="1:10" s="225" customFormat="1" ht="36.75" customHeight="1" x14ac:dyDescent="0.25">
      <c r="A102" s="229" t="s">
        <v>166</v>
      </c>
      <c r="B102" s="127" t="s">
        <v>167</v>
      </c>
      <c r="C102" s="226" t="s">
        <v>34</v>
      </c>
      <c r="D102" s="203">
        <v>5528.9</v>
      </c>
      <c r="E102" s="223">
        <v>190.1</v>
      </c>
      <c r="F102" s="204">
        <v>476.4</v>
      </c>
      <c r="G102" s="204">
        <v>444.4</v>
      </c>
      <c r="H102" s="204">
        <v>682.05</v>
      </c>
      <c r="I102" s="204"/>
      <c r="J102" s="227">
        <f t="shared" si="9"/>
        <v>7321.8499999999995</v>
      </c>
    </row>
    <row r="103" spans="1:10" s="225" customFormat="1" ht="36.75" customHeight="1" x14ac:dyDescent="0.25">
      <c r="A103" s="230" t="s">
        <v>168</v>
      </c>
      <c r="B103" s="127" t="s">
        <v>169</v>
      </c>
      <c r="C103" s="226" t="s">
        <v>34</v>
      </c>
      <c r="D103" s="203">
        <v>247.1</v>
      </c>
      <c r="E103" s="223">
        <v>0</v>
      </c>
      <c r="F103" s="204">
        <v>0</v>
      </c>
      <c r="G103" s="204">
        <v>0</v>
      </c>
      <c r="H103" s="204">
        <v>0</v>
      </c>
      <c r="I103" s="204"/>
      <c r="J103" s="227">
        <f t="shared" si="9"/>
        <v>247.1</v>
      </c>
    </row>
    <row r="104" spans="1:10" s="225" customFormat="1" ht="36.75" customHeight="1" x14ac:dyDescent="0.25">
      <c r="A104" s="230" t="s">
        <v>170</v>
      </c>
      <c r="B104" s="127" t="s">
        <v>171</v>
      </c>
      <c r="C104" s="226" t="s">
        <v>34</v>
      </c>
      <c r="D104" s="203">
        <v>2786.2000000000003</v>
      </c>
      <c r="E104" s="223">
        <v>0</v>
      </c>
      <c r="F104" s="204">
        <v>0</v>
      </c>
      <c r="G104" s="204">
        <v>926.8</v>
      </c>
      <c r="H104" s="204">
        <v>1537.9</v>
      </c>
      <c r="I104" s="204"/>
      <c r="J104" s="227">
        <f t="shared" si="9"/>
        <v>5250.9</v>
      </c>
    </row>
    <row r="105" spans="1:10" s="225" customFormat="1" ht="36.75" customHeight="1" x14ac:dyDescent="0.25">
      <c r="A105" s="230" t="s">
        <v>172</v>
      </c>
      <c r="B105" s="127" t="s">
        <v>173</v>
      </c>
      <c r="C105" s="226" t="s">
        <v>34</v>
      </c>
      <c r="D105" s="203">
        <v>2648.7</v>
      </c>
      <c r="E105" s="223">
        <v>0</v>
      </c>
      <c r="F105" s="204">
        <v>0</v>
      </c>
      <c r="G105" s="204">
        <v>0</v>
      </c>
      <c r="H105" s="204">
        <v>0</v>
      </c>
      <c r="I105" s="204"/>
      <c r="J105" s="227">
        <f t="shared" si="9"/>
        <v>2648.7</v>
      </c>
    </row>
    <row r="106" spans="1:10" s="225" customFormat="1" ht="36.75" customHeight="1" x14ac:dyDescent="0.25">
      <c r="A106" s="230" t="s">
        <v>174</v>
      </c>
      <c r="B106" s="127" t="s">
        <v>175</v>
      </c>
      <c r="C106" s="226" t="s">
        <v>34</v>
      </c>
      <c r="D106" s="203">
        <v>2458.8999999999996</v>
      </c>
      <c r="E106" s="223">
        <v>319.7</v>
      </c>
      <c r="F106" s="204">
        <v>0</v>
      </c>
      <c r="G106" s="204">
        <v>0</v>
      </c>
      <c r="H106" s="204">
        <v>0</v>
      </c>
      <c r="I106" s="204"/>
      <c r="J106" s="227">
        <f t="shared" si="9"/>
        <v>2778.5999999999995</v>
      </c>
    </row>
    <row r="107" spans="1:10" s="225" customFormat="1" ht="36.75" customHeight="1" x14ac:dyDescent="0.25">
      <c r="A107" s="230" t="s">
        <v>176</v>
      </c>
      <c r="B107" s="127" t="s">
        <v>177</v>
      </c>
      <c r="C107" s="226" t="s">
        <v>34</v>
      </c>
      <c r="D107" s="203">
        <v>267.60000000000002</v>
      </c>
      <c r="E107" s="223">
        <v>261.60000000000002</v>
      </c>
      <c r="F107" s="204">
        <v>0</v>
      </c>
      <c r="G107" s="204">
        <v>631.1</v>
      </c>
      <c r="H107" s="204">
        <v>0</v>
      </c>
      <c r="I107" s="204"/>
      <c r="J107" s="227">
        <f t="shared" si="9"/>
        <v>1160.3000000000002</v>
      </c>
    </row>
    <row r="108" spans="1:10" s="225" customFormat="1" ht="36.75" customHeight="1" x14ac:dyDescent="0.25">
      <c r="A108" s="230" t="s">
        <v>178</v>
      </c>
      <c r="B108" s="127" t="s">
        <v>179</v>
      </c>
      <c r="C108" s="226" t="s">
        <v>34</v>
      </c>
      <c r="D108" s="203">
        <v>3346.42</v>
      </c>
      <c r="E108" s="223">
        <v>514.6</v>
      </c>
      <c r="F108" s="204">
        <v>176.7</v>
      </c>
      <c r="G108" s="204">
        <v>1314.8</v>
      </c>
      <c r="H108" s="204">
        <v>439.9</v>
      </c>
      <c r="I108" s="204"/>
      <c r="J108" s="227">
        <f t="shared" si="8"/>
        <v>5792.4199999999992</v>
      </c>
    </row>
    <row r="109" spans="1:10" s="225" customFormat="1" ht="36.75" customHeight="1" x14ac:dyDescent="0.25">
      <c r="A109" s="230" t="s">
        <v>92</v>
      </c>
      <c r="B109" s="127" t="s">
        <v>180</v>
      </c>
      <c r="C109" s="226" t="s">
        <v>34</v>
      </c>
      <c r="D109" s="203">
        <v>1547.35</v>
      </c>
      <c r="E109" s="223">
        <v>221.25</v>
      </c>
      <c r="F109" s="204">
        <v>149.80000000000001</v>
      </c>
      <c r="G109" s="204">
        <v>701.9</v>
      </c>
      <c r="H109" s="204">
        <v>351.3</v>
      </c>
      <c r="I109" s="204"/>
      <c r="J109" s="227">
        <f t="shared" ref="J109:J114" si="10">SUM(D109:I109)</f>
        <v>2971.6</v>
      </c>
    </row>
    <row r="110" spans="1:10" s="225" customFormat="1" ht="36.75" customHeight="1" x14ac:dyDescent="0.25">
      <c r="A110" s="230" t="s">
        <v>181</v>
      </c>
      <c r="B110" s="127" t="s">
        <v>182</v>
      </c>
      <c r="C110" s="226" t="s">
        <v>34</v>
      </c>
      <c r="D110" s="203">
        <v>115.5</v>
      </c>
      <c r="E110" s="223">
        <v>0</v>
      </c>
      <c r="F110" s="204">
        <v>0</v>
      </c>
      <c r="G110" s="204">
        <v>0</v>
      </c>
      <c r="H110" s="204">
        <v>0</v>
      </c>
      <c r="I110" s="204"/>
      <c r="J110" s="227">
        <f t="shared" si="10"/>
        <v>115.5</v>
      </c>
    </row>
    <row r="111" spans="1:10" s="225" customFormat="1" ht="36.75" customHeight="1" x14ac:dyDescent="0.25">
      <c r="A111" s="230" t="s">
        <v>183</v>
      </c>
      <c r="B111" s="127" t="s">
        <v>184</v>
      </c>
      <c r="C111" s="226" t="s">
        <v>34</v>
      </c>
      <c r="D111" s="203">
        <v>193.64</v>
      </c>
      <c r="E111" s="204">
        <v>0</v>
      </c>
      <c r="F111" s="204">
        <v>0</v>
      </c>
      <c r="G111" s="204">
        <v>0</v>
      </c>
      <c r="H111" s="204">
        <v>0</v>
      </c>
      <c r="I111" s="204"/>
      <c r="J111" s="227">
        <f t="shared" si="10"/>
        <v>193.64</v>
      </c>
    </row>
    <row r="112" spans="1:10" s="225" customFormat="1" ht="36.75" customHeight="1" x14ac:dyDescent="0.25">
      <c r="A112" s="230" t="s">
        <v>185</v>
      </c>
      <c r="B112" s="127" t="s">
        <v>186</v>
      </c>
      <c r="C112" s="226" t="s">
        <v>34</v>
      </c>
      <c r="D112" s="203">
        <v>467.20000000000005</v>
      </c>
      <c r="E112" s="204">
        <v>0</v>
      </c>
      <c r="F112" s="204">
        <v>0</v>
      </c>
      <c r="G112" s="204">
        <v>0</v>
      </c>
      <c r="H112" s="204">
        <v>0</v>
      </c>
      <c r="I112" s="204"/>
      <c r="J112" s="227">
        <f t="shared" si="10"/>
        <v>467.20000000000005</v>
      </c>
    </row>
    <row r="113" spans="1:10" s="225" customFormat="1" ht="36.75" customHeight="1" x14ac:dyDescent="0.25">
      <c r="A113" s="229" t="s">
        <v>187</v>
      </c>
      <c r="B113" s="221" t="s">
        <v>188</v>
      </c>
      <c r="C113" s="222" t="s">
        <v>34</v>
      </c>
      <c r="D113" s="231">
        <v>1078.1000000000001</v>
      </c>
      <c r="E113" s="223">
        <v>0</v>
      </c>
      <c r="F113" s="223">
        <v>0</v>
      </c>
      <c r="G113" s="223">
        <v>230.1</v>
      </c>
      <c r="H113" s="223">
        <v>0</v>
      </c>
      <c r="I113" s="223"/>
      <c r="J113" s="232">
        <f t="shared" si="10"/>
        <v>1308.2</v>
      </c>
    </row>
    <row r="114" spans="1:10" s="225" customFormat="1" ht="36.75" customHeight="1" x14ac:dyDescent="0.25">
      <c r="A114" s="230" t="s">
        <v>65</v>
      </c>
      <c r="B114" s="127" t="s">
        <v>189</v>
      </c>
      <c r="C114" s="226" t="s">
        <v>34</v>
      </c>
      <c r="D114" s="203">
        <v>165.8</v>
      </c>
      <c r="E114" s="204">
        <v>0</v>
      </c>
      <c r="F114" s="204">
        <v>0</v>
      </c>
      <c r="G114" s="204">
        <v>0</v>
      </c>
      <c r="H114" s="204">
        <v>0</v>
      </c>
      <c r="I114" s="204"/>
      <c r="J114" s="227">
        <f t="shared" si="10"/>
        <v>165.8</v>
      </c>
    </row>
    <row r="115" spans="1:10" s="225" customFormat="1" ht="36.75" customHeight="1" x14ac:dyDescent="0.25">
      <c r="A115" s="230" t="s">
        <v>190</v>
      </c>
      <c r="B115" s="127" t="s">
        <v>605</v>
      </c>
      <c r="C115" s="226" t="s">
        <v>34</v>
      </c>
      <c r="D115" s="203">
        <v>196.2</v>
      </c>
      <c r="E115" s="223">
        <v>0</v>
      </c>
      <c r="F115" s="204">
        <v>0</v>
      </c>
      <c r="G115" s="204">
        <v>0</v>
      </c>
      <c r="H115" s="204">
        <v>94.1</v>
      </c>
      <c r="I115" s="204"/>
      <c r="J115" s="227">
        <f t="shared" si="8"/>
        <v>290.29999999999995</v>
      </c>
    </row>
    <row r="116" spans="1:10" s="225" customFormat="1" ht="36.75" customHeight="1" x14ac:dyDescent="0.25">
      <c r="A116" s="230" t="s">
        <v>120</v>
      </c>
      <c r="B116" s="127" t="s">
        <v>191</v>
      </c>
      <c r="C116" s="226" t="s">
        <v>34</v>
      </c>
      <c r="D116" s="203">
        <v>396.6</v>
      </c>
      <c r="E116" s="223">
        <v>0</v>
      </c>
      <c r="F116" s="204">
        <v>0</v>
      </c>
      <c r="G116" s="204">
        <v>292.10000000000002</v>
      </c>
      <c r="H116" s="204">
        <v>0</v>
      </c>
      <c r="I116" s="204"/>
      <c r="J116" s="227">
        <f t="shared" ref="J116:J121" si="11">SUM(D116:I116)</f>
        <v>688.7</v>
      </c>
    </row>
    <row r="117" spans="1:10" s="225" customFormat="1" ht="36.75" customHeight="1" x14ac:dyDescent="0.25">
      <c r="A117" s="230" t="s">
        <v>192</v>
      </c>
      <c r="B117" s="127" t="s">
        <v>193</v>
      </c>
      <c r="C117" s="226" t="s">
        <v>34</v>
      </c>
      <c r="D117" s="203">
        <v>5755.83</v>
      </c>
      <c r="E117" s="223">
        <v>580.09999999999991</v>
      </c>
      <c r="F117" s="204">
        <v>473.2</v>
      </c>
      <c r="G117" s="204">
        <v>936.2</v>
      </c>
      <c r="H117" s="204">
        <v>675.4</v>
      </c>
      <c r="I117" s="204"/>
      <c r="J117" s="227">
        <f t="shared" si="11"/>
        <v>8420.73</v>
      </c>
    </row>
    <row r="118" spans="1:10" s="225" customFormat="1" ht="36.75" customHeight="1" x14ac:dyDescent="0.25">
      <c r="A118" s="230" t="s">
        <v>94</v>
      </c>
      <c r="B118" s="127" t="s">
        <v>194</v>
      </c>
      <c r="C118" s="226" t="s">
        <v>34</v>
      </c>
      <c r="D118" s="203">
        <v>2488.3999999999996</v>
      </c>
      <c r="E118" s="223">
        <v>347.5</v>
      </c>
      <c r="F118" s="204">
        <v>0</v>
      </c>
      <c r="G118" s="204">
        <v>755.1</v>
      </c>
      <c r="H118" s="204">
        <v>472.32</v>
      </c>
      <c r="I118" s="204"/>
      <c r="J118" s="227">
        <f t="shared" si="11"/>
        <v>4063.3199999999997</v>
      </c>
    </row>
    <row r="119" spans="1:10" s="225" customFormat="1" ht="36.75" customHeight="1" x14ac:dyDescent="0.25">
      <c r="A119" s="230" t="s">
        <v>195</v>
      </c>
      <c r="B119" s="127" t="s">
        <v>196</v>
      </c>
      <c r="C119" s="226" t="s">
        <v>34</v>
      </c>
      <c r="D119" s="203">
        <v>212.9</v>
      </c>
      <c r="E119" s="223">
        <v>0</v>
      </c>
      <c r="F119" s="204">
        <v>0</v>
      </c>
      <c r="G119" s="204">
        <v>0</v>
      </c>
      <c r="H119" s="204">
        <v>0</v>
      </c>
      <c r="I119" s="204"/>
      <c r="J119" s="227">
        <f t="shared" si="11"/>
        <v>212.9</v>
      </c>
    </row>
    <row r="120" spans="1:10" s="225" customFormat="1" ht="36.75" customHeight="1" x14ac:dyDescent="0.25">
      <c r="A120" s="230" t="s">
        <v>197</v>
      </c>
      <c r="B120" s="127" t="s">
        <v>198</v>
      </c>
      <c r="C120" s="226" t="s">
        <v>34</v>
      </c>
      <c r="D120" s="203">
        <v>253.1</v>
      </c>
      <c r="E120" s="223">
        <v>0</v>
      </c>
      <c r="F120" s="204">
        <v>106.4</v>
      </c>
      <c r="G120" s="204">
        <v>457.5</v>
      </c>
      <c r="H120" s="204">
        <v>439.2</v>
      </c>
      <c r="I120" s="204"/>
      <c r="J120" s="227">
        <f t="shared" si="11"/>
        <v>1256.2</v>
      </c>
    </row>
    <row r="121" spans="1:10" s="225" customFormat="1" ht="42.75" customHeight="1" x14ac:dyDescent="0.25">
      <c r="A121" s="230" t="s">
        <v>199</v>
      </c>
      <c r="B121" s="127" t="s">
        <v>200</v>
      </c>
      <c r="C121" s="226" t="s">
        <v>34</v>
      </c>
      <c r="D121" s="203">
        <v>9341.68</v>
      </c>
      <c r="E121" s="223">
        <v>962.8</v>
      </c>
      <c r="F121" s="204">
        <v>945.7</v>
      </c>
      <c r="G121" s="204">
        <v>4904.7</v>
      </c>
      <c r="H121" s="204">
        <v>3717.6</v>
      </c>
      <c r="I121" s="204"/>
      <c r="J121" s="227">
        <f t="shared" si="11"/>
        <v>19872.48</v>
      </c>
    </row>
    <row r="122" spans="1:10" s="225" customFormat="1" ht="36.75" customHeight="1" x14ac:dyDescent="0.25">
      <c r="A122" s="230" t="s">
        <v>110</v>
      </c>
      <c r="B122" s="127" t="s">
        <v>201</v>
      </c>
      <c r="C122" s="226" t="s">
        <v>34</v>
      </c>
      <c r="D122" s="203">
        <v>5356.09</v>
      </c>
      <c r="E122" s="223">
        <v>361.9</v>
      </c>
      <c r="F122" s="204">
        <v>795.5</v>
      </c>
      <c r="G122" s="204">
        <v>1506.3</v>
      </c>
      <c r="H122" s="204">
        <v>2176.8000000000002</v>
      </c>
      <c r="I122" s="204"/>
      <c r="J122" s="227">
        <f t="shared" si="8"/>
        <v>10196.59</v>
      </c>
    </row>
    <row r="123" spans="1:10" s="225" customFormat="1" ht="36.75" customHeight="1" x14ac:dyDescent="0.25">
      <c r="A123" s="230" t="s">
        <v>202</v>
      </c>
      <c r="B123" s="127" t="s">
        <v>203</v>
      </c>
      <c r="C123" s="226" t="s">
        <v>34</v>
      </c>
      <c r="D123" s="203">
        <v>708.4</v>
      </c>
      <c r="E123" s="223">
        <v>0</v>
      </c>
      <c r="F123" s="204">
        <v>0</v>
      </c>
      <c r="G123" s="204">
        <v>0</v>
      </c>
      <c r="H123" s="204">
        <v>0</v>
      </c>
      <c r="I123" s="204"/>
      <c r="J123" s="227">
        <f>SUM(D123:I123)</f>
        <v>708.4</v>
      </c>
    </row>
    <row r="124" spans="1:10" s="225" customFormat="1" ht="36.75" customHeight="1" x14ac:dyDescent="0.25">
      <c r="A124" s="230" t="s">
        <v>204</v>
      </c>
      <c r="B124" s="127" t="s">
        <v>205</v>
      </c>
      <c r="C124" s="226" t="s">
        <v>34</v>
      </c>
      <c r="D124" s="203">
        <v>2649.11</v>
      </c>
      <c r="E124" s="223">
        <v>0</v>
      </c>
      <c r="F124" s="204">
        <v>0</v>
      </c>
      <c r="G124" s="204">
        <v>0</v>
      </c>
      <c r="H124" s="204">
        <v>0</v>
      </c>
      <c r="I124" s="204"/>
      <c r="J124" s="227">
        <f>SUM(D124:I124)</f>
        <v>2649.11</v>
      </c>
    </row>
    <row r="125" spans="1:10" s="225" customFormat="1" ht="36.75" customHeight="1" x14ac:dyDescent="0.25">
      <c r="A125" s="230" t="s">
        <v>206</v>
      </c>
      <c r="B125" s="127" t="s">
        <v>207</v>
      </c>
      <c r="C125" s="226" t="s">
        <v>34</v>
      </c>
      <c r="D125" s="203">
        <v>974.90000000000009</v>
      </c>
      <c r="E125" s="223">
        <v>0</v>
      </c>
      <c r="F125" s="204">
        <v>0</v>
      </c>
      <c r="G125" s="204">
        <v>251.5</v>
      </c>
      <c r="H125" s="204">
        <v>635.1</v>
      </c>
      <c r="I125" s="204"/>
      <c r="J125" s="227">
        <f>SUM(D125:I125)</f>
        <v>1861.5</v>
      </c>
    </row>
    <row r="126" spans="1:10" s="225" customFormat="1" ht="36.75" customHeight="1" x14ac:dyDescent="0.25">
      <c r="A126" s="230" t="s">
        <v>146</v>
      </c>
      <c r="B126" s="127" t="s">
        <v>208</v>
      </c>
      <c r="C126" s="226" t="s">
        <v>34</v>
      </c>
      <c r="D126" s="203">
        <v>2454.1999999999998</v>
      </c>
      <c r="E126" s="223">
        <v>0</v>
      </c>
      <c r="F126" s="204">
        <v>0</v>
      </c>
      <c r="G126" s="204">
        <v>0</v>
      </c>
      <c r="H126" s="204">
        <v>0</v>
      </c>
      <c r="I126" s="204"/>
      <c r="J126" s="227">
        <f>SUM(D126:I126)</f>
        <v>2454.1999999999998</v>
      </c>
    </row>
    <row r="127" spans="1:10" s="225" customFormat="1" ht="36.75" customHeight="1" x14ac:dyDescent="0.25">
      <c r="A127" s="230" t="s">
        <v>146</v>
      </c>
      <c r="B127" s="127" t="s">
        <v>622</v>
      </c>
      <c r="C127" s="226" t="s">
        <v>34</v>
      </c>
      <c r="D127" s="203">
        <v>831.9</v>
      </c>
      <c r="E127" s="223">
        <v>177.7</v>
      </c>
      <c r="F127" s="204">
        <v>0</v>
      </c>
      <c r="G127" s="204">
        <v>456.5</v>
      </c>
      <c r="H127" s="204">
        <v>138.80000000000001</v>
      </c>
      <c r="I127" s="204"/>
      <c r="J127" s="227">
        <f>SUM(D127:I127)</f>
        <v>1604.8999999999999</v>
      </c>
    </row>
    <row r="128" spans="1:10" s="225" customFormat="1" ht="36.75" customHeight="1" x14ac:dyDescent="0.25">
      <c r="A128" s="230" t="s">
        <v>67</v>
      </c>
      <c r="B128" s="127" t="s">
        <v>209</v>
      </c>
      <c r="C128" s="226" t="s">
        <v>34</v>
      </c>
      <c r="D128" s="203">
        <v>643.20000000000005</v>
      </c>
      <c r="E128" s="223">
        <v>456.8</v>
      </c>
      <c r="F128" s="204">
        <v>938.2</v>
      </c>
      <c r="G128" s="204">
        <v>2112.1999999999998</v>
      </c>
      <c r="H128" s="204">
        <v>596.54</v>
      </c>
      <c r="I128" s="204"/>
      <c r="J128" s="227">
        <f t="shared" ref="J128" si="12">SUM(D128:I128)</f>
        <v>4746.9399999999996</v>
      </c>
    </row>
    <row r="129" spans="1:10" s="225" customFormat="1" ht="36.75" customHeight="1" x14ac:dyDescent="0.25">
      <c r="A129" s="230" t="s">
        <v>210</v>
      </c>
      <c r="B129" s="127" t="s">
        <v>211</v>
      </c>
      <c r="C129" s="226" t="s">
        <v>34</v>
      </c>
      <c r="D129" s="203">
        <v>782.8</v>
      </c>
      <c r="E129" s="223">
        <v>0</v>
      </c>
      <c r="F129" s="204">
        <v>0</v>
      </c>
      <c r="G129" s="204">
        <v>355.5</v>
      </c>
      <c r="H129" s="204">
        <v>0</v>
      </c>
      <c r="I129" s="204"/>
      <c r="J129" s="227">
        <f t="shared" ref="J129:J151" si="13">SUM(D129:I129)</f>
        <v>1138.3</v>
      </c>
    </row>
    <row r="130" spans="1:10" s="225" customFormat="1" ht="36.75" customHeight="1" x14ac:dyDescent="0.25">
      <c r="A130" s="230" t="s">
        <v>623</v>
      </c>
      <c r="B130" s="127" t="s">
        <v>212</v>
      </c>
      <c r="C130" s="226" t="s">
        <v>34</v>
      </c>
      <c r="D130" s="203">
        <v>3844.7799999999997</v>
      </c>
      <c r="E130" s="223">
        <v>1031.1999999999998</v>
      </c>
      <c r="F130" s="204">
        <v>738.2</v>
      </c>
      <c r="G130" s="204">
        <v>808.1</v>
      </c>
      <c r="H130" s="204">
        <v>836.5</v>
      </c>
      <c r="I130" s="204"/>
      <c r="J130" s="227">
        <f t="shared" si="13"/>
        <v>7258.78</v>
      </c>
    </row>
    <row r="131" spans="1:10" s="225" customFormat="1" ht="42.75" customHeight="1" x14ac:dyDescent="0.25">
      <c r="A131" s="230" t="s">
        <v>213</v>
      </c>
      <c r="B131" s="127" t="s">
        <v>214</v>
      </c>
      <c r="C131" s="226" t="s">
        <v>34</v>
      </c>
      <c r="D131" s="203">
        <v>3900.5199999999995</v>
      </c>
      <c r="E131" s="223">
        <v>0</v>
      </c>
      <c r="F131" s="204">
        <v>367.1</v>
      </c>
      <c r="G131" s="204">
        <v>170.8</v>
      </c>
      <c r="H131" s="204">
        <v>1003.7</v>
      </c>
      <c r="I131" s="204"/>
      <c r="J131" s="227">
        <f t="shared" si="13"/>
        <v>5442.12</v>
      </c>
    </row>
    <row r="132" spans="1:10" s="225" customFormat="1" ht="36.75" customHeight="1" x14ac:dyDescent="0.25">
      <c r="A132" s="230" t="s">
        <v>120</v>
      </c>
      <c r="B132" s="127" t="s">
        <v>215</v>
      </c>
      <c r="C132" s="226" t="s">
        <v>34</v>
      </c>
      <c r="D132" s="203">
        <v>504.5</v>
      </c>
      <c r="E132" s="223">
        <v>0</v>
      </c>
      <c r="F132" s="204">
        <v>0</v>
      </c>
      <c r="G132" s="204">
        <v>0</v>
      </c>
      <c r="H132" s="204">
        <v>0</v>
      </c>
      <c r="I132" s="204"/>
      <c r="J132" s="227">
        <f t="shared" si="13"/>
        <v>504.5</v>
      </c>
    </row>
    <row r="133" spans="1:10" s="225" customFormat="1" ht="36.75" customHeight="1" x14ac:dyDescent="0.25">
      <c r="A133" s="230" t="s">
        <v>216</v>
      </c>
      <c r="B133" s="127" t="s">
        <v>217</v>
      </c>
      <c r="C133" s="226" t="s">
        <v>34</v>
      </c>
      <c r="D133" s="203">
        <v>2236.6999999999998</v>
      </c>
      <c r="E133" s="223">
        <v>435.6</v>
      </c>
      <c r="F133" s="204">
        <v>253.7</v>
      </c>
      <c r="G133" s="204">
        <v>399</v>
      </c>
      <c r="H133" s="204">
        <v>0</v>
      </c>
      <c r="I133" s="204"/>
      <c r="J133" s="227">
        <f t="shared" si="13"/>
        <v>3324.9999999999995</v>
      </c>
    </row>
    <row r="134" spans="1:10" s="225" customFormat="1" ht="36.75" customHeight="1" x14ac:dyDescent="0.25">
      <c r="A134" s="230" t="s">
        <v>218</v>
      </c>
      <c r="B134" s="127" t="s">
        <v>624</v>
      </c>
      <c r="C134" s="226" t="s">
        <v>34</v>
      </c>
      <c r="D134" s="203">
        <v>640</v>
      </c>
      <c r="E134" s="223">
        <v>233.3</v>
      </c>
      <c r="F134" s="204">
        <v>0</v>
      </c>
      <c r="G134" s="204">
        <v>943.6</v>
      </c>
      <c r="H134" s="204">
        <v>882.8</v>
      </c>
      <c r="I134" s="204"/>
      <c r="J134" s="227">
        <f t="shared" si="13"/>
        <v>2699.7</v>
      </c>
    </row>
    <row r="135" spans="1:10" s="225" customFormat="1" ht="36.75" customHeight="1" x14ac:dyDescent="0.25">
      <c r="A135" s="230" t="s">
        <v>81</v>
      </c>
      <c r="B135" s="127" t="s">
        <v>219</v>
      </c>
      <c r="C135" s="226" t="s">
        <v>34</v>
      </c>
      <c r="D135" s="203">
        <v>8377.4000000000015</v>
      </c>
      <c r="E135" s="223">
        <v>0</v>
      </c>
      <c r="F135" s="204">
        <v>1700.7</v>
      </c>
      <c r="G135" s="204">
        <v>0</v>
      </c>
      <c r="H135" s="204">
        <v>0</v>
      </c>
      <c r="I135" s="204"/>
      <c r="J135" s="227">
        <f t="shared" si="13"/>
        <v>10078.100000000002</v>
      </c>
    </row>
    <row r="136" spans="1:10" s="225" customFormat="1" ht="36.75" customHeight="1" x14ac:dyDescent="0.25">
      <c r="A136" s="230" t="s">
        <v>61</v>
      </c>
      <c r="B136" s="127" t="s">
        <v>220</v>
      </c>
      <c r="C136" s="226" t="s">
        <v>34</v>
      </c>
      <c r="D136" s="203">
        <v>3857.9199999999992</v>
      </c>
      <c r="E136" s="223">
        <v>178</v>
      </c>
      <c r="F136" s="204">
        <v>175.4</v>
      </c>
      <c r="G136" s="204">
        <v>797.4</v>
      </c>
      <c r="H136" s="204">
        <v>850.02</v>
      </c>
      <c r="I136" s="204"/>
      <c r="J136" s="227">
        <f t="shared" si="13"/>
        <v>5858.739999999998</v>
      </c>
    </row>
    <row r="137" spans="1:10" s="225" customFormat="1" ht="36.75" customHeight="1" x14ac:dyDescent="0.25">
      <c r="A137" s="230" t="s">
        <v>221</v>
      </c>
      <c r="B137" s="127" t="s">
        <v>222</v>
      </c>
      <c r="C137" s="226" t="s">
        <v>34</v>
      </c>
      <c r="D137" s="203">
        <v>149.1</v>
      </c>
      <c r="E137" s="223">
        <v>0</v>
      </c>
      <c r="F137" s="204">
        <v>0</v>
      </c>
      <c r="G137" s="204">
        <v>0</v>
      </c>
      <c r="H137" s="204">
        <v>0</v>
      </c>
      <c r="I137" s="204"/>
      <c r="J137" s="227">
        <f t="shared" si="13"/>
        <v>149.1</v>
      </c>
    </row>
    <row r="138" spans="1:10" s="225" customFormat="1" ht="36.75" customHeight="1" x14ac:dyDescent="0.25">
      <c r="A138" s="230" t="s">
        <v>65</v>
      </c>
      <c r="B138" s="127" t="s">
        <v>625</v>
      </c>
      <c r="C138" s="226" t="s">
        <v>34</v>
      </c>
      <c r="D138" s="203">
        <v>368.82</v>
      </c>
      <c r="E138" s="223">
        <v>191.9</v>
      </c>
      <c r="F138" s="204">
        <v>226.2</v>
      </c>
      <c r="G138" s="204">
        <v>568.29999999999995</v>
      </c>
      <c r="H138" s="204">
        <v>563.79999999999995</v>
      </c>
      <c r="I138" s="204"/>
      <c r="J138" s="227">
        <f t="shared" si="13"/>
        <v>1919.02</v>
      </c>
    </row>
    <row r="139" spans="1:10" s="225" customFormat="1" ht="36.75" customHeight="1" x14ac:dyDescent="0.25">
      <c r="A139" s="230" t="s">
        <v>223</v>
      </c>
      <c r="B139" s="127" t="s">
        <v>224</v>
      </c>
      <c r="C139" s="226" t="s">
        <v>34</v>
      </c>
      <c r="D139" s="203">
        <v>3848.3399999999997</v>
      </c>
      <c r="E139" s="223">
        <v>1125.5</v>
      </c>
      <c r="F139" s="204">
        <v>776.6</v>
      </c>
      <c r="G139" s="204">
        <v>1085</v>
      </c>
      <c r="H139" s="204">
        <v>996</v>
      </c>
      <c r="I139" s="204"/>
      <c r="J139" s="227">
        <f t="shared" si="13"/>
        <v>7831.4400000000005</v>
      </c>
    </row>
    <row r="140" spans="1:10" s="225" customFormat="1" ht="36.75" customHeight="1" x14ac:dyDescent="0.25">
      <c r="A140" s="230" t="s">
        <v>65</v>
      </c>
      <c r="B140" s="127" t="s">
        <v>225</v>
      </c>
      <c r="C140" s="226" t="s">
        <v>34</v>
      </c>
      <c r="D140" s="203">
        <v>922.2</v>
      </c>
      <c r="E140" s="223">
        <v>0</v>
      </c>
      <c r="F140" s="204">
        <v>0</v>
      </c>
      <c r="G140" s="204">
        <v>0</v>
      </c>
      <c r="H140" s="204">
        <v>0</v>
      </c>
      <c r="I140" s="204"/>
      <c r="J140" s="227">
        <f t="shared" si="13"/>
        <v>922.2</v>
      </c>
    </row>
    <row r="141" spans="1:10" s="225" customFormat="1" ht="36.75" customHeight="1" x14ac:dyDescent="0.25">
      <c r="A141" s="230" t="s">
        <v>226</v>
      </c>
      <c r="B141" s="127" t="s">
        <v>227</v>
      </c>
      <c r="C141" s="226" t="s">
        <v>34</v>
      </c>
      <c r="D141" s="203">
        <v>4578.62</v>
      </c>
      <c r="E141" s="223">
        <v>121.6</v>
      </c>
      <c r="F141" s="204">
        <v>552.5</v>
      </c>
      <c r="G141" s="204">
        <v>645.29999999999995</v>
      </c>
      <c r="H141" s="204">
        <v>307.89999999999998</v>
      </c>
      <c r="I141" s="204"/>
      <c r="J141" s="227">
        <f t="shared" si="13"/>
        <v>6205.92</v>
      </c>
    </row>
    <row r="142" spans="1:10" s="225" customFormat="1" ht="36.75" customHeight="1" x14ac:dyDescent="0.25">
      <c r="A142" s="230" t="s">
        <v>228</v>
      </c>
      <c r="B142" s="127" t="s">
        <v>229</v>
      </c>
      <c r="C142" s="226" t="s">
        <v>34</v>
      </c>
      <c r="D142" s="203">
        <v>444.5</v>
      </c>
      <c r="E142" s="223">
        <v>0</v>
      </c>
      <c r="F142" s="204">
        <v>0</v>
      </c>
      <c r="G142" s="204">
        <v>0</v>
      </c>
      <c r="H142" s="204">
        <v>0</v>
      </c>
      <c r="I142" s="204"/>
      <c r="J142" s="227">
        <f t="shared" si="13"/>
        <v>444.5</v>
      </c>
    </row>
    <row r="143" spans="1:10" s="225" customFormat="1" ht="36.75" customHeight="1" x14ac:dyDescent="0.25">
      <c r="A143" s="230" t="s">
        <v>54</v>
      </c>
      <c r="B143" s="127" t="s">
        <v>230</v>
      </c>
      <c r="C143" s="226" t="s">
        <v>34</v>
      </c>
      <c r="D143" s="203">
        <v>502.9</v>
      </c>
      <c r="E143" s="223">
        <v>0</v>
      </c>
      <c r="F143" s="204">
        <v>0</v>
      </c>
      <c r="G143" s="204">
        <v>0</v>
      </c>
      <c r="H143" s="204">
        <v>0</v>
      </c>
      <c r="I143" s="204"/>
      <c r="J143" s="227">
        <f t="shared" si="13"/>
        <v>502.9</v>
      </c>
    </row>
    <row r="144" spans="1:10" s="225" customFormat="1" ht="36.75" customHeight="1" x14ac:dyDescent="0.25">
      <c r="A144" s="230" t="s">
        <v>231</v>
      </c>
      <c r="B144" s="127" t="s">
        <v>232</v>
      </c>
      <c r="C144" s="226" t="s">
        <v>34</v>
      </c>
      <c r="D144" s="203">
        <v>403.2</v>
      </c>
      <c r="E144" s="223">
        <v>0</v>
      </c>
      <c r="F144" s="204">
        <v>0</v>
      </c>
      <c r="G144" s="204">
        <v>0</v>
      </c>
      <c r="H144" s="204">
        <v>0</v>
      </c>
      <c r="I144" s="204"/>
      <c r="J144" s="227">
        <f t="shared" si="13"/>
        <v>403.2</v>
      </c>
    </row>
    <row r="145" spans="1:10" s="225" customFormat="1" ht="36.75" customHeight="1" x14ac:dyDescent="0.25">
      <c r="A145" s="230" t="s">
        <v>233</v>
      </c>
      <c r="B145" s="127" t="s">
        <v>234</v>
      </c>
      <c r="C145" s="226" t="s">
        <v>34</v>
      </c>
      <c r="D145" s="203">
        <v>2129</v>
      </c>
      <c r="E145" s="223">
        <v>0</v>
      </c>
      <c r="F145" s="204">
        <v>0</v>
      </c>
      <c r="G145" s="204">
        <v>0</v>
      </c>
      <c r="H145" s="204">
        <v>0</v>
      </c>
      <c r="I145" s="204"/>
      <c r="J145" s="227">
        <f t="shared" si="13"/>
        <v>2129</v>
      </c>
    </row>
    <row r="146" spans="1:10" s="225" customFormat="1" ht="36.75" customHeight="1" x14ac:dyDescent="0.25">
      <c r="A146" s="230" t="s">
        <v>235</v>
      </c>
      <c r="B146" s="127" t="s">
        <v>236</v>
      </c>
      <c r="C146" s="226" t="s">
        <v>34</v>
      </c>
      <c r="D146" s="203">
        <v>774.4</v>
      </c>
      <c r="E146" s="223">
        <v>0</v>
      </c>
      <c r="F146" s="204">
        <v>317</v>
      </c>
      <c r="G146" s="204">
        <v>1179.0999999999999</v>
      </c>
      <c r="H146" s="204">
        <v>805.14</v>
      </c>
      <c r="I146" s="204"/>
      <c r="J146" s="227">
        <f t="shared" si="13"/>
        <v>3075.64</v>
      </c>
    </row>
    <row r="147" spans="1:10" s="225" customFormat="1" ht="36.75" customHeight="1" x14ac:dyDescent="0.25">
      <c r="A147" s="230" t="s">
        <v>237</v>
      </c>
      <c r="B147" s="127" t="s">
        <v>238</v>
      </c>
      <c r="C147" s="226" t="s">
        <v>34</v>
      </c>
      <c r="D147" s="203">
        <v>5095.0200000000004</v>
      </c>
      <c r="E147" s="233">
        <v>415.3</v>
      </c>
      <c r="F147" s="204">
        <v>526.9</v>
      </c>
      <c r="G147" s="204">
        <v>801.7</v>
      </c>
      <c r="H147" s="204">
        <v>1113.7</v>
      </c>
      <c r="I147" s="204"/>
      <c r="J147" s="227">
        <f t="shared" si="13"/>
        <v>7952.62</v>
      </c>
    </row>
    <row r="148" spans="1:10" s="225" customFormat="1" ht="36.75" customHeight="1" x14ac:dyDescent="0.25">
      <c r="A148" s="230" t="s">
        <v>239</v>
      </c>
      <c r="B148" s="127" t="s">
        <v>240</v>
      </c>
      <c r="C148" s="226" t="s">
        <v>34</v>
      </c>
      <c r="D148" s="203">
        <v>566.6</v>
      </c>
      <c r="E148" s="204">
        <v>0</v>
      </c>
      <c r="F148" s="204">
        <v>0</v>
      </c>
      <c r="G148" s="204">
        <v>0</v>
      </c>
      <c r="H148" s="204">
        <v>0</v>
      </c>
      <c r="I148" s="204"/>
      <c r="J148" s="227">
        <f t="shared" si="13"/>
        <v>566.6</v>
      </c>
    </row>
    <row r="149" spans="1:10" s="225" customFormat="1" ht="36.75" customHeight="1" x14ac:dyDescent="0.25">
      <c r="A149" s="229" t="s">
        <v>241</v>
      </c>
      <c r="B149" s="221" t="s">
        <v>242</v>
      </c>
      <c r="C149" s="222" t="s">
        <v>34</v>
      </c>
      <c r="D149" s="231">
        <v>2089</v>
      </c>
      <c r="E149" s="223">
        <v>0</v>
      </c>
      <c r="F149" s="223">
        <v>652.9</v>
      </c>
      <c r="G149" s="223">
        <v>968.7</v>
      </c>
      <c r="H149" s="223">
        <v>1255.7</v>
      </c>
      <c r="I149" s="223"/>
      <c r="J149" s="232">
        <f t="shared" si="13"/>
        <v>4966.3</v>
      </c>
    </row>
    <row r="150" spans="1:10" s="225" customFormat="1" ht="36.75" customHeight="1" x14ac:dyDescent="0.25">
      <c r="A150" s="230" t="s">
        <v>243</v>
      </c>
      <c r="B150" s="127" t="s">
        <v>244</v>
      </c>
      <c r="C150" s="226" t="s">
        <v>34</v>
      </c>
      <c r="D150" s="203">
        <v>100.9</v>
      </c>
      <c r="E150" s="223">
        <v>0</v>
      </c>
      <c r="F150" s="204">
        <v>0</v>
      </c>
      <c r="G150" s="204">
        <v>0</v>
      </c>
      <c r="H150" s="204">
        <v>0</v>
      </c>
      <c r="I150" s="204"/>
      <c r="J150" s="227">
        <f t="shared" si="13"/>
        <v>100.9</v>
      </c>
    </row>
    <row r="151" spans="1:10" s="225" customFormat="1" ht="36.75" customHeight="1" x14ac:dyDescent="0.25">
      <c r="A151" s="230" t="s">
        <v>245</v>
      </c>
      <c r="B151" s="127" t="s">
        <v>246</v>
      </c>
      <c r="C151" s="226" t="s">
        <v>34</v>
      </c>
      <c r="D151" s="203">
        <v>2115.4</v>
      </c>
      <c r="E151" s="204">
        <v>213.3</v>
      </c>
      <c r="F151" s="204">
        <v>282.10000000000002</v>
      </c>
      <c r="G151" s="204">
        <v>677.7</v>
      </c>
      <c r="H151" s="204">
        <v>805.54</v>
      </c>
      <c r="I151" s="204"/>
      <c r="J151" s="227">
        <f t="shared" si="13"/>
        <v>4094.04</v>
      </c>
    </row>
    <row r="152" spans="1:10" s="225" customFormat="1" ht="36.75" customHeight="1" x14ac:dyDescent="0.25">
      <c r="A152" s="230" t="s">
        <v>247</v>
      </c>
      <c r="B152" s="127" t="s">
        <v>248</v>
      </c>
      <c r="C152" s="226" t="s">
        <v>34</v>
      </c>
      <c r="D152" s="203">
        <v>396.7</v>
      </c>
      <c r="E152" s="223">
        <v>0</v>
      </c>
      <c r="F152" s="204">
        <v>0</v>
      </c>
      <c r="G152" s="204">
        <v>0</v>
      </c>
      <c r="H152" s="204">
        <v>0</v>
      </c>
      <c r="I152" s="204"/>
      <c r="J152" s="227">
        <f t="shared" ref="J152:J160" si="14">SUM(D152:I152)</f>
        <v>396.7</v>
      </c>
    </row>
    <row r="153" spans="1:10" s="225" customFormat="1" ht="36.75" customHeight="1" x14ac:dyDescent="0.25">
      <c r="A153" s="230" t="s">
        <v>249</v>
      </c>
      <c r="B153" s="127" t="s">
        <v>250</v>
      </c>
      <c r="C153" s="226" t="s">
        <v>34</v>
      </c>
      <c r="D153" s="203">
        <v>3782.4800000000005</v>
      </c>
      <c r="E153" s="223">
        <v>678.3</v>
      </c>
      <c r="F153" s="204">
        <v>889.2</v>
      </c>
      <c r="G153" s="204">
        <v>1010.1</v>
      </c>
      <c r="H153" s="204">
        <v>554.9</v>
      </c>
      <c r="I153" s="204"/>
      <c r="J153" s="227">
        <f t="shared" ref="J153:J159" si="15">SUM(D153:I153)</f>
        <v>6914.9800000000005</v>
      </c>
    </row>
    <row r="154" spans="1:10" s="225" customFormat="1" ht="36.75" customHeight="1" x14ac:dyDescent="0.25">
      <c r="A154" s="230" t="s">
        <v>233</v>
      </c>
      <c r="B154" s="127" t="s">
        <v>251</v>
      </c>
      <c r="C154" s="226" t="s">
        <v>34</v>
      </c>
      <c r="D154" s="234">
        <v>876.09</v>
      </c>
      <c r="E154" s="223">
        <v>0</v>
      </c>
      <c r="F154" s="204">
        <v>0</v>
      </c>
      <c r="G154" s="204">
        <v>0</v>
      </c>
      <c r="H154" s="204">
        <v>0</v>
      </c>
      <c r="I154" s="204"/>
      <c r="J154" s="227">
        <f t="shared" si="15"/>
        <v>876.09</v>
      </c>
    </row>
    <row r="155" spans="1:10" s="225" customFormat="1" ht="36.75" customHeight="1" x14ac:dyDescent="0.25">
      <c r="A155" s="230" t="s">
        <v>252</v>
      </c>
      <c r="B155" s="127" t="s">
        <v>626</v>
      </c>
      <c r="C155" s="226" t="s">
        <v>34</v>
      </c>
      <c r="D155" s="234">
        <v>320.8</v>
      </c>
      <c r="E155" s="223">
        <v>0</v>
      </c>
      <c r="F155" s="204">
        <v>0</v>
      </c>
      <c r="G155" s="204">
        <v>0</v>
      </c>
      <c r="H155" s="204">
        <v>0</v>
      </c>
      <c r="I155" s="204"/>
      <c r="J155" s="227">
        <f t="shared" si="15"/>
        <v>320.8</v>
      </c>
    </row>
    <row r="156" spans="1:10" s="225" customFormat="1" ht="36.75" customHeight="1" x14ac:dyDescent="0.25">
      <c r="A156" s="230" t="s">
        <v>192</v>
      </c>
      <c r="B156" s="127" t="s">
        <v>253</v>
      </c>
      <c r="C156" s="226" t="s">
        <v>34</v>
      </c>
      <c r="D156" s="234">
        <v>189.9</v>
      </c>
      <c r="E156" s="223">
        <v>0</v>
      </c>
      <c r="F156" s="204">
        <v>0</v>
      </c>
      <c r="G156" s="204">
        <v>0</v>
      </c>
      <c r="H156" s="204">
        <v>0</v>
      </c>
      <c r="I156" s="204"/>
      <c r="J156" s="227">
        <f t="shared" si="15"/>
        <v>189.9</v>
      </c>
    </row>
    <row r="157" spans="1:10" s="225" customFormat="1" ht="36.75" customHeight="1" x14ac:dyDescent="0.25">
      <c r="A157" s="230" t="s">
        <v>67</v>
      </c>
      <c r="B157" s="127" t="s">
        <v>254</v>
      </c>
      <c r="C157" s="226" t="s">
        <v>34</v>
      </c>
      <c r="D157" s="234">
        <v>4652.47</v>
      </c>
      <c r="E157" s="223">
        <v>1345.8000000000002</v>
      </c>
      <c r="F157" s="204">
        <v>1043.5999999999999</v>
      </c>
      <c r="G157" s="204">
        <v>1484.5</v>
      </c>
      <c r="H157" s="204">
        <v>1366.9</v>
      </c>
      <c r="I157" s="204"/>
      <c r="J157" s="227">
        <f t="shared" si="15"/>
        <v>9893.27</v>
      </c>
    </row>
    <row r="158" spans="1:10" s="225" customFormat="1" ht="36.75" customHeight="1" x14ac:dyDescent="0.25">
      <c r="A158" s="230" t="s">
        <v>255</v>
      </c>
      <c r="B158" s="127" t="s">
        <v>256</v>
      </c>
      <c r="C158" s="226" t="s">
        <v>34</v>
      </c>
      <c r="D158" s="234">
        <v>1490.6</v>
      </c>
      <c r="E158" s="223">
        <v>0</v>
      </c>
      <c r="F158" s="204">
        <v>0</v>
      </c>
      <c r="G158" s="204">
        <v>0</v>
      </c>
      <c r="H158" s="204">
        <v>0</v>
      </c>
      <c r="I158" s="204"/>
      <c r="J158" s="227">
        <f t="shared" si="15"/>
        <v>1490.6</v>
      </c>
    </row>
    <row r="159" spans="1:10" s="225" customFormat="1" ht="36.75" customHeight="1" x14ac:dyDescent="0.25">
      <c r="A159" s="230" t="s">
        <v>257</v>
      </c>
      <c r="B159" s="127" t="s">
        <v>258</v>
      </c>
      <c r="C159" s="226" t="s">
        <v>34</v>
      </c>
      <c r="D159" s="234">
        <v>476.5</v>
      </c>
      <c r="E159" s="223">
        <v>0</v>
      </c>
      <c r="F159" s="204">
        <v>0</v>
      </c>
      <c r="G159" s="204">
        <v>0</v>
      </c>
      <c r="H159" s="204">
        <v>0</v>
      </c>
      <c r="I159" s="204"/>
      <c r="J159" s="227">
        <f t="shared" si="15"/>
        <v>476.5</v>
      </c>
    </row>
    <row r="160" spans="1:10" s="225" customFormat="1" ht="36.75" customHeight="1" x14ac:dyDescent="0.25">
      <c r="A160" s="230" t="s">
        <v>195</v>
      </c>
      <c r="B160" s="127" t="s">
        <v>259</v>
      </c>
      <c r="C160" s="226" t="s">
        <v>34</v>
      </c>
      <c r="D160" s="234">
        <v>592.91999999999996</v>
      </c>
      <c r="E160" s="223">
        <v>0</v>
      </c>
      <c r="F160" s="204">
        <v>0</v>
      </c>
      <c r="G160" s="204">
        <v>0</v>
      </c>
      <c r="H160" s="204">
        <v>0</v>
      </c>
      <c r="I160" s="204"/>
      <c r="J160" s="227">
        <f t="shared" si="14"/>
        <v>592.91999999999996</v>
      </c>
    </row>
    <row r="161" spans="1:10" s="225" customFormat="1" ht="36.75" customHeight="1" x14ac:dyDescent="0.25">
      <c r="A161" s="230" t="s">
        <v>137</v>
      </c>
      <c r="B161" s="127" t="s">
        <v>627</v>
      </c>
      <c r="C161" s="226" t="s">
        <v>34</v>
      </c>
      <c r="D161" s="234">
        <v>619.9</v>
      </c>
      <c r="E161" s="223">
        <v>0</v>
      </c>
      <c r="F161" s="204">
        <v>0</v>
      </c>
      <c r="G161" s="204">
        <v>0</v>
      </c>
      <c r="H161" s="204">
        <v>0</v>
      </c>
      <c r="I161" s="204"/>
      <c r="J161" s="227">
        <f t="shared" ref="J161:J171" si="16">SUM(D161:I161)</f>
        <v>619.9</v>
      </c>
    </row>
    <row r="162" spans="1:10" s="225" customFormat="1" ht="36.75" customHeight="1" x14ac:dyDescent="0.25">
      <c r="A162" s="230" t="s">
        <v>65</v>
      </c>
      <c r="B162" s="127" t="s">
        <v>260</v>
      </c>
      <c r="C162" s="226" t="s">
        <v>34</v>
      </c>
      <c r="D162" s="234">
        <v>228.5</v>
      </c>
      <c r="E162" s="223">
        <v>0</v>
      </c>
      <c r="F162" s="204">
        <v>0</v>
      </c>
      <c r="G162" s="204">
        <v>0</v>
      </c>
      <c r="H162" s="204">
        <v>0</v>
      </c>
      <c r="I162" s="204"/>
      <c r="J162" s="227">
        <f t="shared" si="16"/>
        <v>228.5</v>
      </c>
    </row>
    <row r="163" spans="1:10" s="225" customFormat="1" ht="36.75" customHeight="1" x14ac:dyDescent="0.25">
      <c r="A163" s="235" t="s">
        <v>261</v>
      </c>
      <c r="B163" s="127" t="s">
        <v>262</v>
      </c>
      <c r="C163" s="226" t="s">
        <v>34</v>
      </c>
      <c r="D163" s="234">
        <v>906.5</v>
      </c>
      <c r="E163" s="223">
        <v>0</v>
      </c>
      <c r="F163" s="204">
        <v>0</v>
      </c>
      <c r="G163" s="204">
        <v>413.2</v>
      </c>
      <c r="H163" s="204">
        <v>1491.2</v>
      </c>
      <c r="I163" s="204"/>
      <c r="J163" s="227">
        <f t="shared" si="16"/>
        <v>2810.9</v>
      </c>
    </row>
    <row r="164" spans="1:10" s="225" customFormat="1" ht="36.75" customHeight="1" x14ac:dyDescent="0.25">
      <c r="A164" s="235" t="s">
        <v>239</v>
      </c>
      <c r="B164" s="127" t="s">
        <v>263</v>
      </c>
      <c r="C164" s="226" t="s">
        <v>34</v>
      </c>
      <c r="D164" s="234">
        <v>19252.91</v>
      </c>
      <c r="E164" s="223">
        <v>302.39999999999998</v>
      </c>
      <c r="F164" s="204">
        <v>387.7</v>
      </c>
      <c r="G164" s="204">
        <v>605.29999999999995</v>
      </c>
      <c r="H164" s="204">
        <v>320</v>
      </c>
      <c r="I164" s="204"/>
      <c r="J164" s="227">
        <f t="shared" si="16"/>
        <v>20868.310000000001</v>
      </c>
    </row>
    <row r="165" spans="1:10" s="225" customFormat="1" ht="36.75" customHeight="1" x14ac:dyDescent="0.25">
      <c r="A165" s="235" t="s">
        <v>58</v>
      </c>
      <c r="B165" s="127" t="s">
        <v>264</v>
      </c>
      <c r="C165" s="226" t="s">
        <v>34</v>
      </c>
      <c r="D165" s="234">
        <v>3594.3</v>
      </c>
      <c r="E165" s="223">
        <v>360.7</v>
      </c>
      <c r="F165" s="204">
        <v>740.8</v>
      </c>
      <c r="G165" s="204">
        <v>464.4</v>
      </c>
      <c r="H165" s="204">
        <v>2016.9</v>
      </c>
      <c r="I165" s="204"/>
      <c r="J165" s="227">
        <f t="shared" si="16"/>
        <v>7177.1</v>
      </c>
    </row>
    <row r="166" spans="1:10" s="225" customFormat="1" ht="36.75" customHeight="1" x14ac:dyDescent="0.25">
      <c r="A166" s="235" t="s">
        <v>162</v>
      </c>
      <c r="B166" s="127" t="s">
        <v>265</v>
      </c>
      <c r="C166" s="226" t="s">
        <v>34</v>
      </c>
      <c r="D166" s="234">
        <v>2161</v>
      </c>
      <c r="E166" s="223">
        <v>306.39999999999998</v>
      </c>
      <c r="F166" s="204">
        <v>0</v>
      </c>
      <c r="G166" s="204">
        <v>551.20000000000005</v>
      </c>
      <c r="H166" s="204">
        <v>0</v>
      </c>
      <c r="I166" s="204"/>
      <c r="J166" s="227">
        <f t="shared" si="16"/>
        <v>3018.6000000000004</v>
      </c>
    </row>
    <row r="167" spans="1:10" s="225" customFormat="1" ht="36.75" customHeight="1" x14ac:dyDescent="0.25">
      <c r="A167" s="235" t="s">
        <v>110</v>
      </c>
      <c r="B167" s="127" t="s">
        <v>266</v>
      </c>
      <c r="C167" s="226" t="s">
        <v>34</v>
      </c>
      <c r="D167" s="234">
        <v>19587.14</v>
      </c>
      <c r="E167" s="223">
        <v>0</v>
      </c>
      <c r="F167" s="204">
        <v>0</v>
      </c>
      <c r="G167" s="204">
        <v>0</v>
      </c>
      <c r="H167" s="204">
        <v>0</v>
      </c>
      <c r="I167" s="204"/>
      <c r="J167" s="227">
        <f t="shared" si="16"/>
        <v>19587.14</v>
      </c>
    </row>
    <row r="168" spans="1:10" s="225" customFormat="1" ht="36.75" customHeight="1" x14ac:dyDescent="0.25">
      <c r="A168" s="235" t="s">
        <v>54</v>
      </c>
      <c r="B168" s="127" t="s">
        <v>267</v>
      </c>
      <c r="C168" s="226" t="s">
        <v>34</v>
      </c>
      <c r="D168" s="234">
        <v>1418.8</v>
      </c>
      <c r="E168" s="223">
        <v>0</v>
      </c>
      <c r="F168" s="204">
        <v>0</v>
      </c>
      <c r="G168" s="204">
        <v>146.5</v>
      </c>
      <c r="H168" s="204">
        <v>574.1</v>
      </c>
      <c r="I168" s="204"/>
      <c r="J168" s="227">
        <f t="shared" si="16"/>
        <v>2139.4</v>
      </c>
    </row>
    <row r="169" spans="1:10" s="225" customFormat="1" ht="36.75" customHeight="1" x14ac:dyDescent="0.25">
      <c r="A169" s="236" t="s">
        <v>268</v>
      </c>
      <c r="B169" s="131" t="s">
        <v>269</v>
      </c>
      <c r="C169" s="226" t="s">
        <v>34</v>
      </c>
      <c r="D169" s="237">
        <v>904.17000000000007</v>
      </c>
      <c r="E169" s="223">
        <v>0</v>
      </c>
      <c r="F169" s="204">
        <v>0</v>
      </c>
      <c r="G169" s="204">
        <v>0</v>
      </c>
      <c r="H169" s="204">
        <v>0</v>
      </c>
      <c r="I169" s="204"/>
      <c r="J169" s="227">
        <f t="shared" si="16"/>
        <v>904.17000000000007</v>
      </c>
    </row>
    <row r="170" spans="1:10" s="4" customFormat="1" ht="30" customHeight="1" x14ac:dyDescent="0.25">
      <c r="A170" s="424" t="s">
        <v>270</v>
      </c>
      <c r="B170" s="425"/>
      <c r="C170" s="19" t="s">
        <v>34</v>
      </c>
      <c r="D170" s="119">
        <f>SUM(D32:D169)</f>
        <v>742639.05000000016</v>
      </c>
      <c r="E170" s="116">
        <f t="shared" ref="E170" si="17">SUM(E32:E169)</f>
        <v>65323.51</v>
      </c>
      <c r="F170" s="116">
        <f>SUM(F32:F169)</f>
        <v>57159.349999999969</v>
      </c>
      <c r="G170" s="116">
        <f>SUM(G32:G169)</f>
        <v>95462.250000000044</v>
      </c>
      <c r="H170" s="116">
        <f>SUM(H32:H169)</f>
        <v>91388.360000000015</v>
      </c>
      <c r="I170" s="117">
        <f>SUM(I32:I169)</f>
        <v>0</v>
      </c>
      <c r="J170" s="23">
        <f>SUM(D170:I170)</f>
        <v>1051972.5200000003</v>
      </c>
    </row>
    <row r="171" spans="1:10" s="4" customFormat="1" ht="30" customHeight="1" thickBot="1" x14ac:dyDescent="0.3">
      <c r="A171" s="454" t="s">
        <v>271</v>
      </c>
      <c r="B171" s="455"/>
      <c r="C171" s="20" t="s">
        <v>34</v>
      </c>
      <c r="D171" s="24">
        <f t="shared" ref="D171:I171" si="18">COUNTIF(D32:D169,"&gt;0")</f>
        <v>136</v>
      </c>
      <c r="E171" s="24">
        <f t="shared" si="18"/>
        <v>70</v>
      </c>
      <c r="F171" s="24">
        <f t="shared" si="18"/>
        <v>70</v>
      </c>
      <c r="G171" s="24">
        <f t="shared" si="18"/>
        <v>80</v>
      </c>
      <c r="H171" s="24">
        <f t="shared" si="18"/>
        <v>73</v>
      </c>
      <c r="I171" s="24">
        <f t="shared" si="18"/>
        <v>0</v>
      </c>
      <c r="J171" s="84">
        <f t="shared" si="16"/>
        <v>429</v>
      </c>
    </row>
    <row r="172" spans="1:10" s="4" customFormat="1" ht="24.95" customHeight="1" x14ac:dyDescent="0.25">
      <c r="A172" s="447" t="s">
        <v>608</v>
      </c>
      <c r="B172" s="448"/>
      <c r="C172" s="448"/>
      <c r="D172" s="448"/>
      <c r="E172" s="448"/>
      <c r="F172" s="448"/>
      <c r="G172" s="448"/>
      <c r="H172" s="448"/>
      <c r="I172" s="448"/>
      <c r="J172" s="449"/>
    </row>
    <row r="173" spans="1:10" s="5" customFormat="1" ht="35.1" customHeight="1" thickBot="1" x14ac:dyDescent="0.3">
      <c r="A173" s="21" t="s">
        <v>272</v>
      </c>
      <c r="B173" s="444" t="s">
        <v>273</v>
      </c>
      <c r="C173" s="445"/>
      <c r="D173" s="205" t="s">
        <v>604</v>
      </c>
      <c r="E173" s="41" t="s">
        <v>28</v>
      </c>
      <c r="F173" s="41" t="s">
        <v>29</v>
      </c>
      <c r="G173" s="41" t="s">
        <v>30</v>
      </c>
      <c r="H173" s="41" t="s">
        <v>31</v>
      </c>
      <c r="I173" s="41" t="s">
        <v>32</v>
      </c>
      <c r="J173" s="138" t="s">
        <v>35</v>
      </c>
    </row>
    <row r="174" spans="1:10" ht="36.75" customHeight="1" thickTop="1" x14ac:dyDescent="0.2">
      <c r="A174" s="407" t="s">
        <v>274</v>
      </c>
      <c r="B174" s="129" t="s">
        <v>275</v>
      </c>
      <c r="C174" s="87" t="s">
        <v>34</v>
      </c>
      <c r="D174" s="107">
        <v>964.5</v>
      </c>
      <c r="E174" s="110">
        <v>0</v>
      </c>
      <c r="F174" s="110">
        <v>0</v>
      </c>
      <c r="G174" s="110">
        <v>0</v>
      </c>
      <c r="H174" s="110">
        <v>0</v>
      </c>
      <c r="I174" s="110"/>
      <c r="J174" s="94">
        <f>SUM(D174:I174)</f>
        <v>964.5</v>
      </c>
    </row>
    <row r="175" spans="1:10" ht="36.75" customHeight="1" x14ac:dyDescent="0.2">
      <c r="A175" s="408"/>
      <c r="B175" s="130" t="s">
        <v>276</v>
      </c>
      <c r="C175" s="87" t="s">
        <v>34</v>
      </c>
      <c r="D175" s="107">
        <v>0</v>
      </c>
      <c r="E175" s="110">
        <v>428.1</v>
      </c>
      <c r="F175" s="96">
        <v>0</v>
      </c>
      <c r="G175" s="96">
        <v>727.9</v>
      </c>
      <c r="H175" s="96">
        <v>663.4</v>
      </c>
      <c r="I175" s="96"/>
      <c r="J175" s="93">
        <f t="shared" ref="J175:J205" si="19">SUM(D175:I175)</f>
        <v>1819.4</v>
      </c>
    </row>
    <row r="176" spans="1:10" ht="36.75" customHeight="1" x14ac:dyDescent="0.2">
      <c r="A176" s="408"/>
      <c r="B176" s="128" t="s">
        <v>277</v>
      </c>
      <c r="C176" s="87" t="s">
        <v>34</v>
      </c>
      <c r="D176" s="107">
        <v>560.5</v>
      </c>
      <c r="E176" s="110">
        <v>0</v>
      </c>
      <c r="F176" s="96">
        <v>0</v>
      </c>
      <c r="G176" s="96">
        <v>0</v>
      </c>
      <c r="H176" s="96">
        <v>0</v>
      </c>
      <c r="I176" s="96"/>
      <c r="J176" s="93">
        <f t="shared" si="19"/>
        <v>560.5</v>
      </c>
    </row>
    <row r="177" spans="1:16" ht="36.75" customHeight="1" x14ac:dyDescent="0.2">
      <c r="A177" s="408"/>
      <c r="B177" s="128" t="s">
        <v>278</v>
      </c>
      <c r="C177" s="87" t="s">
        <v>34</v>
      </c>
      <c r="D177" s="107">
        <v>298.89999999999998</v>
      </c>
      <c r="E177" s="110">
        <v>0</v>
      </c>
      <c r="F177" s="96">
        <v>0</v>
      </c>
      <c r="G177" s="96">
        <v>0</v>
      </c>
      <c r="H177" s="96">
        <v>0</v>
      </c>
      <c r="I177" s="96"/>
      <c r="J177" s="93">
        <f t="shared" si="19"/>
        <v>298.89999999999998</v>
      </c>
    </row>
    <row r="178" spans="1:16" ht="36.75" customHeight="1" x14ac:dyDescent="0.2">
      <c r="A178" s="409"/>
      <c r="B178" s="128" t="s">
        <v>279</v>
      </c>
      <c r="C178" s="87" t="s">
        <v>34</v>
      </c>
      <c r="D178" s="107">
        <v>943.09999999999991</v>
      </c>
      <c r="E178" s="110">
        <v>0</v>
      </c>
      <c r="F178" s="96">
        <v>0</v>
      </c>
      <c r="G178" s="96">
        <v>512.79999999999995</v>
      </c>
      <c r="H178" s="96">
        <v>0</v>
      </c>
      <c r="I178" s="96"/>
      <c r="J178" s="93">
        <f t="shared" si="19"/>
        <v>1455.8999999999999</v>
      </c>
    </row>
    <row r="179" spans="1:16" ht="36.75" customHeight="1" x14ac:dyDescent="0.2">
      <c r="A179" s="410" t="s">
        <v>280</v>
      </c>
      <c r="B179" s="128" t="s">
        <v>281</v>
      </c>
      <c r="C179" s="87" t="s">
        <v>34</v>
      </c>
      <c r="D179" s="108">
        <v>14339.97</v>
      </c>
      <c r="E179" s="110">
        <v>1026.7</v>
      </c>
      <c r="F179" s="96">
        <v>2380.9</v>
      </c>
      <c r="G179" s="96">
        <v>2702.6</v>
      </c>
      <c r="H179" s="96">
        <v>1868</v>
      </c>
      <c r="I179" s="96"/>
      <c r="J179" s="93">
        <f t="shared" si="19"/>
        <v>22318.17</v>
      </c>
    </row>
    <row r="180" spans="1:16" ht="36.75" customHeight="1" x14ac:dyDescent="0.2">
      <c r="A180" s="408"/>
      <c r="B180" s="128" t="s">
        <v>282</v>
      </c>
      <c r="C180" s="87" t="s">
        <v>34</v>
      </c>
      <c r="D180" s="108">
        <v>12878.72</v>
      </c>
      <c r="E180" s="110">
        <v>1380.1</v>
      </c>
      <c r="F180" s="25">
        <v>1284.1500000000001</v>
      </c>
      <c r="G180" s="96">
        <v>2378.5</v>
      </c>
      <c r="H180" s="96">
        <v>1089.8</v>
      </c>
      <c r="I180" s="96"/>
      <c r="J180" s="93">
        <f t="shared" si="19"/>
        <v>19011.27</v>
      </c>
      <c r="P180" s="103"/>
    </row>
    <row r="181" spans="1:16" ht="36.75" customHeight="1" x14ac:dyDescent="0.2">
      <c r="A181" s="408"/>
      <c r="B181" s="128" t="s">
        <v>283</v>
      </c>
      <c r="C181" s="87" t="s">
        <v>34</v>
      </c>
      <c r="D181" s="108">
        <v>863.3</v>
      </c>
      <c r="E181" s="110">
        <v>0</v>
      </c>
      <c r="F181" s="25">
        <v>265.60000000000002</v>
      </c>
      <c r="G181" s="96">
        <v>0</v>
      </c>
      <c r="H181" s="96">
        <v>0</v>
      </c>
      <c r="I181" s="96"/>
      <c r="J181" s="93">
        <f t="shared" si="19"/>
        <v>1128.9000000000001</v>
      </c>
    </row>
    <row r="182" spans="1:16" ht="36.75" customHeight="1" x14ac:dyDescent="0.2">
      <c r="A182" s="409"/>
      <c r="B182" s="128" t="s">
        <v>284</v>
      </c>
      <c r="C182" s="87" t="s">
        <v>34</v>
      </c>
      <c r="D182" s="108">
        <v>703.2</v>
      </c>
      <c r="E182" s="110">
        <v>0</v>
      </c>
      <c r="F182" s="25">
        <v>0</v>
      </c>
      <c r="G182" s="96">
        <v>197.7</v>
      </c>
      <c r="H182" s="96">
        <v>0</v>
      </c>
      <c r="I182" s="96"/>
      <c r="J182" s="93">
        <f t="shared" si="19"/>
        <v>900.90000000000009</v>
      </c>
    </row>
    <row r="183" spans="1:16" ht="36.75" customHeight="1" x14ac:dyDescent="0.2">
      <c r="A183" s="126" t="s">
        <v>641</v>
      </c>
      <c r="B183" s="131" t="s">
        <v>642</v>
      </c>
      <c r="C183" s="87" t="s">
        <v>34</v>
      </c>
      <c r="D183" s="139">
        <v>0</v>
      </c>
      <c r="E183" s="110">
        <v>0</v>
      </c>
      <c r="F183" s="140">
        <v>248.1</v>
      </c>
      <c r="G183" s="110">
        <v>226.3</v>
      </c>
      <c r="H183" s="96">
        <v>77.3</v>
      </c>
      <c r="I183" s="250"/>
      <c r="J183" s="94">
        <f t="shared" si="19"/>
        <v>551.69999999999993</v>
      </c>
    </row>
    <row r="184" spans="1:16" ht="36.75" customHeight="1" x14ac:dyDescent="0.2">
      <c r="A184" s="410" t="s">
        <v>285</v>
      </c>
      <c r="B184" s="127" t="s">
        <v>41</v>
      </c>
      <c r="C184" s="86" t="s">
        <v>34</v>
      </c>
      <c r="D184" s="96">
        <v>256.8</v>
      </c>
      <c r="E184" s="96">
        <v>0</v>
      </c>
      <c r="F184" s="96">
        <v>0</v>
      </c>
      <c r="G184" s="96">
        <v>0</v>
      </c>
      <c r="H184" s="106">
        <v>0</v>
      </c>
      <c r="I184" s="106"/>
      <c r="J184" s="93">
        <f t="shared" si="19"/>
        <v>256.8</v>
      </c>
    </row>
    <row r="185" spans="1:16" ht="36.75" customHeight="1" x14ac:dyDescent="0.2">
      <c r="A185" s="408"/>
      <c r="B185" s="127" t="s">
        <v>613</v>
      </c>
      <c r="C185" s="86" t="s">
        <v>34</v>
      </c>
      <c r="D185" s="109">
        <v>1563.74</v>
      </c>
      <c r="E185" s="110">
        <v>0</v>
      </c>
      <c r="F185" s="96">
        <v>0</v>
      </c>
      <c r="G185" s="96">
        <v>0</v>
      </c>
      <c r="H185" s="96">
        <v>0</v>
      </c>
      <c r="I185" s="96"/>
      <c r="J185" s="93">
        <f t="shared" si="19"/>
        <v>1563.74</v>
      </c>
    </row>
    <row r="186" spans="1:16" ht="36.75" customHeight="1" x14ac:dyDescent="0.2">
      <c r="A186" s="408"/>
      <c r="B186" s="175" t="s">
        <v>286</v>
      </c>
      <c r="C186" s="176" t="s">
        <v>34</v>
      </c>
      <c r="D186" s="135">
        <v>13311.420000000002</v>
      </c>
      <c r="E186" s="110">
        <v>1286.1999999999998</v>
      </c>
      <c r="F186" s="140">
        <v>796.2</v>
      </c>
      <c r="G186" s="110">
        <v>821.7</v>
      </c>
      <c r="H186" s="110">
        <v>1001.4</v>
      </c>
      <c r="I186" s="110"/>
      <c r="J186" s="94">
        <f t="shared" si="19"/>
        <v>17216.920000000006</v>
      </c>
    </row>
    <row r="187" spans="1:16" ht="36.75" customHeight="1" x14ac:dyDescent="0.2">
      <c r="A187" s="408"/>
      <c r="B187" s="128" t="s">
        <v>628</v>
      </c>
      <c r="C187" s="87" t="s">
        <v>34</v>
      </c>
      <c r="D187" s="108">
        <v>11425.190000000002</v>
      </c>
      <c r="E187" s="110">
        <v>1140.3999999999999</v>
      </c>
      <c r="F187" s="25">
        <v>459.2</v>
      </c>
      <c r="G187" s="96">
        <v>985.4</v>
      </c>
      <c r="H187" s="96">
        <v>712.4</v>
      </c>
      <c r="I187" s="96"/>
      <c r="J187" s="93">
        <f t="shared" si="19"/>
        <v>14722.590000000002</v>
      </c>
    </row>
    <row r="188" spans="1:16" ht="36.75" customHeight="1" x14ac:dyDescent="0.2">
      <c r="A188" s="408"/>
      <c r="B188" s="128" t="s">
        <v>287</v>
      </c>
      <c r="C188" s="87" t="s">
        <v>34</v>
      </c>
      <c r="D188" s="108">
        <v>14937.92</v>
      </c>
      <c r="E188" s="110">
        <v>2471.8000000000002</v>
      </c>
      <c r="F188" s="25">
        <v>1665.6</v>
      </c>
      <c r="G188" s="96">
        <v>2580.9</v>
      </c>
      <c r="H188" s="96">
        <v>2228.1</v>
      </c>
      <c r="I188" s="96"/>
      <c r="J188" s="93">
        <f t="shared" si="19"/>
        <v>23884.32</v>
      </c>
    </row>
    <row r="189" spans="1:16" ht="36.75" customHeight="1" x14ac:dyDescent="0.2">
      <c r="A189" s="408"/>
      <c r="B189" s="128" t="s">
        <v>288</v>
      </c>
      <c r="C189" s="87" t="s">
        <v>34</v>
      </c>
      <c r="D189" s="108">
        <v>5549.7400000000007</v>
      </c>
      <c r="E189" s="96">
        <v>0</v>
      </c>
      <c r="F189" s="25">
        <v>0</v>
      </c>
      <c r="G189" s="96">
        <v>0</v>
      </c>
      <c r="H189" s="96">
        <v>0</v>
      </c>
      <c r="I189" s="96"/>
      <c r="J189" s="93">
        <f t="shared" si="19"/>
        <v>5549.7400000000007</v>
      </c>
    </row>
    <row r="190" spans="1:16" ht="36.75" customHeight="1" x14ac:dyDescent="0.2">
      <c r="A190" s="408"/>
      <c r="B190" s="128" t="s">
        <v>289</v>
      </c>
      <c r="C190" s="87" t="s">
        <v>34</v>
      </c>
      <c r="D190" s="108">
        <v>11043.580000000002</v>
      </c>
      <c r="E190" s="110">
        <v>1138</v>
      </c>
      <c r="F190" s="25">
        <v>891.2</v>
      </c>
      <c r="G190" s="96">
        <v>1166.5</v>
      </c>
      <c r="H190" s="96">
        <v>2108.1999999999998</v>
      </c>
      <c r="I190" s="96"/>
      <c r="J190" s="93">
        <f t="shared" si="19"/>
        <v>16347.480000000003</v>
      </c>
    </row>
    <row r="191" spans="1:16" ht="36.75" customHeight="1" x14ac:dyDescent="0.2">
      <c r="A191" s="408"/>
      <c r="B191" s="128" t="s">
        <v>290</v>
      </c>
      <c r="C191" s="87" t="s">
        <v>34</v>
      </c>
      <c r="D191" s="108">
        <v>2647.84</v>
      </c>
      <c r="E191" s="110">
        <v>0</v>
      </c>
      <c r="F191" s="25">
        <v>0</v>
      </c>
      <c r="G191" s="96">
        <v>0</v>
      </c>
      <c r="H191" s="96">
        <v>0</v>
      </c>
      <c r="I191" s="96"/>
      <c r="J191" s="93">
        <f t="shared" si="19"/>
        <v>2647.84</v>
      </c>
    </row>
    <row r="192" spans="1:16" ht="36.75" customHeight="1" x14ac:dyDescent="0.2">
      <c r="A192" s="408"/>
      <c r="B192" s="128" t="s">
        <v>291</v>
      </c>
      <c r="C192" s="87" t="s">
        <v>34</v>
      </c>
      <c r="D192" s="108">
        <v>2458.0500000000002</v>
      </c>
      <c r="E192" s="110">
        <v>0</v>
      </c>
      <c r="F192" s="25">
        <v>0</v>
      </c>
      <c r="G192" s="96">
        <v>0</v>
      </c>
      <c r="H192" s="96">
        <v>0</v>
      </c>
      <c r="I192" s="96"/>
      <c r="J192" s="93">
        <f t="shared" si="19"/>
        <v>2458.0500000000002</v>
      </c>
    </row>
    <row r="193" spans="1:10" ht="36.75" customHeight="1" x14ac:dyDescent="0.2">
      <c r="A193" s="408"/>
      <c r="B193" s="128" t="s">
        <v>292</v>
      </c>
      <c r="C193" s="87" t="s">
        <v>34</v>
      </c>
      <c r="D193" s="108">
        <v>1632.9199999999998</v>
      </c>
      <c r="E193" s="110">
        <v>0</v>
      </c>
      <c r="F193" s="25">
        <v>0</v>
      </c>
      <c r="G193" s="96">
        <v>0</v>
      </c>
      <c r="H193" s="96">
        <v>0</v>
      </c>
      <c r="I193" s="96"/>
      <c r="J193" s="93">
        <f t="shared" si="19"/>
        <v>1632.9199999999998</v>
      </c>
    </row>
    <row r="194" spans="1:10" ht="36.75" customHeight="1" x14ac:dyDescent="0.2">
      <c r="A194" s="408"/>
      <c r="B194" s="128" t="s">
        <v>293</v>
      </c>
      <c r="C194" s="87" t="s">
        <v>34</v>
      </c>
      <c r="D194" s="108">
        <v>11615.189999999999</v>
      </c>
      <c r="E194" s="110">
        <v>584.79999999999995</v>
      </c>
      <c r="F194" s="25">
        <v>871.3</v>
      </c>
      <c r="G194" s="96">
        <v>1373.8</v>
      </c>
      <c r="H194" s="96">
        <v>1366.1</v>
      </c>
      <c r="I194" s="96"/>
      <c r="J194" s="93">
        <f t="shared" si="19"/>
        <v>15811.189999999997</v>
      </c>
    </row>
    <row r="195" spans="1:10" ht="36.75" customHeight="1" x14ac:dyDescent="0.2">
      <c r="A195" s="408"/>
      <c r="B195" s="128" t="s">
        <v>294</v>
      </c>
      <c r="C195" s="87" t="s">
        <v>34</v>
      </c>
      <c r="D195" s="108">
        <v>7180.64</v>
      </c>
      <c r="E195" s="110">
        <v>939.7</v>
      </c>
      <c r="F195" s="25">
        <v>555.9</v>
      </c>
      <c r="G195" s="96">
        <v>1204.5999999999999</v>
      </c>
      <c r="H195" s="96">
        <v>919.3</v>
      </c>
      <c r="I195" s="96"/>
      <c r="J195" s="93">
        <f t="shared" si="19"/>
        <v>10800.14</v>
      </c>
    </row>
    <row r="196" spans="1:10" ht="36.75" customHeight="1" x14ac:dyDescent="0.2">
      <c r="A196" s="408"/>
      <c r="B196" s="128" t="s">
        <v>295</v>
      </c>
      <c r="C196" s="87" t="s">
        <v>34</v>
      </c>
      <c r="D196" s="108">
        <v>17315.71</v>
      </c>
      <c r="E196" s="110">
        <v>1541.6000000000001</v>
      </c>
      <c r="F196" s="25">
        <v>787.22</v>
      </c>
      <c r="G196" s="96">
        <v>821.3</v>
      </c>
      <c r="H196" s="96">
        <v>1397.4</v>
      </c>
      <c r="I196" s="96"/>
      <c r="J196" s="93">
        <f t="shared" si="19"/>
        <v>21863.23</v>
      </c>
    </row>
    <row r="197" spans="1:10" ht="36.75" customHeight="1" x14ac:dyDescent="0.2">
      <c r="A197" s="408"/>
      <c r="B197" s="128" t="s">
        <v>296</v>
      </c>
      <c r="C197" s="87" t="s">
        <v>34</v>
      </c>
      <c r="D197" s="108">
        <v>1990.4</v>
      </c>
      <c r="E197" s="110">
        <v>160.30000000000001</v>
      </c>
      <c r="F197" s="25">
        <v>417.3</v>
      </c>
      <c r="G197" s="96">
        <v>780</v>
      </c>
      <c r="H197" s="96">
        <v>1633.8</v>
      </c>
      <c r="I197" s="96"/>
      <c r="J197" s="93">
        <f t="shared" si="19"/>
        <v>4981.8</v>
      </c>
    </row>
    <row r="198" spans="1:10" ht="36.75" customHeight="1" x14ac:dyDescent="0.2">
      <c r="A198" s="408"/>
      <c r="B198" s="128" t="s">
        <v>297</v>
      </c>
      <c r="C198" s="87" t="s">
        <v>34</v>
      </c>
      <c r="D198" s="108">
        <v>4541.95</v>
      </c>
      <c r="E198" s="110">
        <v>447.6</v>
      </c>
      <c r="F198" s="25">
        <v>608.4</v>
      </c>
      <c r="G198" s="96">
        <v>393.9</v>
      </c>
      <c r="H198" s="96">
        <v>755.1</v>
      </c>
      <c r="I198" s="96"/>
      <c r="J198" s="93">
        <f t="shared" si="19"/>
        <v>6746.95</v>
      </c>
    </row>
    <row r="199" spans="1:10" ht="36.75" customHeight="1" x14ac:dyDescent="0.2">
      <c r="A199" s="408"/>
      <c r="B199" s="128" t="s">
        <v>298</v>
      </c>
      <c r="C199" s="87" t="s">
        <v>34</v>
      </c>
      <c r="D199" s="108">
        <v>1512.1</v>
      </c>
      <c r="E199" s="110">
        <v>0</v>
      </c>
      <c r="F199" s="25">
        <v>0</v>
      </c>
      <c r="G199" s="96">
        <v>187.5</v>
      </c>
      <c r="H199" s="96">
        <v>0</v>
      </c>
      <c r="I199" s="96"/>
      <c r="J199" s="93">
        <f t="shared" si="19"/>
        <v>1699.6</v>
      </c>
    </row>
    <row r="200" spans="1:10" ht="36.75" customHeight="1" x14ac:dyDescent="0.2">
      <c r="A200" s="408"/>
      <c r="B200" s="128" t="s">
        <v>629</v>
      </c>
      <c r="C200" s="87" t="s">
        <v>34</v>
      </c>
      <c r="D200" s="108">
        <v>255.2</v>
      </c>
      <c r="E200" s="110">
        <v>0</v>
      </c>
      <c r="F200" s="25">
        <v>656</v>
      </c>
      <c r="G200" s="96">
        <v>624.5</v>
      </c>
      <c r="H200" s="96">
        <v>988.3</v>
      </c>
      <c r="I200" s="96"/>
      <c r="J200" s="93">
        <f t="shared" si="19"/>
        <v>2524</v>
      </c>
    </row>
    <row r="201" spans="1:10" ht="36.75" customHeight="1" x14ac:dyDescent="0.2">
      <c r="A201" s="408"/>
      <c r="B201" s="128" t="s">
        <v>299</v>
      </c>
      <c r="C201" s="87" t="s">
        <v>34</v>
      </c>
      <c r="D201" s="108">
        <v>4211.7000000000007</v>
      </c>
      <c r="E201" s="110">
        <v>268.60000000000002</v>
      </c>
      <c r="F201" s="25">
        <v>0</v>
      </c>
      <c r="G201" s="96">
        <v>0</v>
      </c>
      <c r="H201" s="96">
        <v>0</v>
      </c>
      <c r="I201" s="96"/>
      <c r="J201" s="93">
        <f t="shared" si="19"/>
        <v>4480.3000000000011</v>
      </c>
    </row>
    <row r="202" spans="1:10" ht="36.75" customHeight="1" x14ac:dyDescent="0.2">
      <c r="A202" s="408"/>
      <c r="B202" s="128" t="s">
        <v>300</v>
      </c>
      <c r="C202" s="87" t="s">
        <v>34</v>
      </c>
      <c r="D202" s="108">
        <v>250</v>
      </c>
      <c r="E202" s="110">
        <v>0</v>
      </c>
      <c r="F202" s="25">
        <v>0</v>
      </c>
      <c r="G202" s="96">
        <v>0</v>
      </c>
      <c r="H202" s="96">
        <v>0</v>
      </c>
      <c r="I202" s="96"/>
      <c r="J202" s="93">
        <f t="shared" si="19"/>
        <v>250</v>
      </c>
    </row>
    <row r="203" spans="1:10" ht="36.75" customHeight="1" x14ac:dyDescent="0.2">
      <c r="A203" s="408"/>
      <c r="B203" s="131" t="s">
        <v>301</v>
      </c>
      <c r="C203" s="87" t="s">
        <v>34</v>
      </c>
      <c r="D203" s="108">
        <v>0</v>
      </c>
      <c r="E203" s="110">
        <v>325.60000000000002</v>
      </c>
      <c r="F203" s="25">
        <v>69.7</v>
      </c>
      <c r="G203" s="96">
        <v>171.4</v>
      </c>
      <c r="H203" s="96">
        <v>0</v>
      </c>
      <c r="I203" s="96"/>
      <c r="J203" s="93">
        <f t="shared" si="19"/>
        <v>566.70000000000005</v>
      </c>
    </row>
    <row r="204" spans="1:10" ht="36.75" customHeight="1" x14ac:dyDescent="0.2">
      <c r="A204" s="408"/>
      <c r="B204" s="128" t="s">
        <v>302</v>
      </c>
      <c r="C204" s="87" t="s">
        <v>34</v>
      </c>
      <c r="D204" s="108">
        <v>1331.3</v>
      </c>
      <c r="E204" s="110">
        <v>0</v>
      </c>
      <c r="F204" s="25">
        <v>0</v>
      </c>
      <c r="G204" s="96">
        <v>0</v>
      </c>
      <c r="H204" s="96">
        <v>185.7</v>
      </c>
      <c r="I204" s="96"/>
      <c r="J204" s="93">
        <f t="shared" si="19"/>
        <v>1517</v>
      </c>
    </row>
    <row r="205" spans="1:10" ht="36.75" customHeight="1" x14ac:dyDescent="0.2">
      <c r="A205" s="408"/>
      <c r="B205" s="128" t="s">
        <v>303</v>
      </c>
      <c r="C205" s="87" t="s">
        <v>34</v>
      </c>
      <c r="D205" s="108">
        <v>4619.82</v>
      </c>
      <c r="E205" s="110">
        <v>438</v>
      </c>
      <c r="F205" s="25">
        <v>239.5</v>
      </c>
      <c r="G205" s="96">
        <v>630.70000000000005</v>
      </c>
      <c r="H205" s="96">
        <v>1216.2</v>
      </c>
      <c r="I205" s="96"/>
      <c r="J205" s="93">
        <f t="shared" si="19"/>
        <v>7144.2199999999993</v>
      </c>
    </row>
    <row r="206" spans="1:10" ht="36.75" customHeight="1" x14ac:dyDescent="0.2">
      <c r="A206" s="408"/>
      <c r="B206" s="128" t="s">
        <v>304</v>
      </c>
      <c r="C206" s="87" t="s">
        <v>34</v>
      </c>
      <c r="D206" s="108">
        <v>1922</v>
      </c>
      <c r="E206" s="110">
        <v>426.8</v>
      </c>
      <c r="F206" s="25">
        <v>0</v>
      </c>
      <c r="G206" s="96">
        <v>366.7</v>
      </c>
      <c r="H206" s="96">
        <v>1918.5</v>
      </c>
      <c r="I206" s="96"/>
      <c r="J206" s="93">
        <f t="shared" ref="J206:J231" si="20">SUM(D206:I206)</f>
        <v>4634</v>
      </c>
    </row>
    <row r="207" spans="1:10" ht="36.75" customHeight="1" x14ac:dyDescent="0.2">
      <c r="A207" s="408"/>
      <c r="B207" s="128" t="s">
        <v>305</v>
      </c>
      <c r="C207" s="87" t="s">
        <v>34</v>
      </c>
      <c r="D207" s="108">
        <v>591.29999999999995</v>
      </c>
      <c r="E207" s="110">
        <v>0</v>
      </c>
      <c r="F207" s="25">
        <v>0</v>
      </c>
      <c r="G207" s="96">
        <v>0</v>
      </c>
      <c r="H207" s="96">
        <v>0</v>
      </c>
      <c r="I207" s="96"/>
      <c r="J207" s="93">
        <f t="shared" si="20"/>
        <v>591.29999999999995</v>
      </c>
    </row>
    <row r="208" spans="1:10" ht="36.75" customHeight="1" x14ac:dyDescent="0.2">
      <c r="A208" s="408"/>
      <c r="B208" s="128" t="s">
        <v>306</v>
      </c>
      <c r="C208" s="87" t="s">
        <v>34</v>
      </c>
      <c r="D208" s="108">
        <v>1362.5</v>
      </c>
      <c r="E208" s="110">
        <v>0</v>
      </c>
      <c r="F208" s="25">
        <v>0</v>
      </c>
      <c r="G208" s="96">
        <v>0</v>
      </c>
      <c r="H208" s="96">
        <v>492.8</v>
      </c>
      <c r="I208" s="96"/>
      <c r="J208" s="93">
        <f t="shared" si="20"/>
        <v>1855.3</v>
      </c>
    </row>
    <row r="209" spans="1:10" ht="36.75" customHeight="1" x14ac:dyDescent="0.2">
      <c r="A209" s="408"/>
      <c r="B209" s="128" t="s">
        <v>307</v>
      </c>
      <c r="C209" s="87" t="s">
        <v>34</v>
      </c>
      <c r="D209" s="108">
        <v>164.6</v>
      </c>
      <c r="E209" s="110">
        <v>0</v>
      </c>
      <c r="F209" s="25">
        <v>0</v>
      </c>
      <c r="G209" s="96">
        <v>0</v>
      </c>
      <c r="H209" s="96">
        <v>0</v>
      </c>
      <c r="I209" s="96"/>
      <c r="J209" s="93">
        <f t="shared" si="20"/>
        <v>164.6</v>
      </c>
    </row>
    <row r="210" spans="1:10" ht="51" customHeight="1" x14ac:dyDescent="0.2">
      <c r="A210" s="408"/>
      <c r="B210" s="128" t="s">
        <v>308</v>
      </c>
      <c r="C210" s="87" t="s">
        <v>34</v>
      </c>
      <c r="D210" s="108">
        <v>425</v>
      </c>
      <c r="E210" s="110">
        <v>0</v>
      </c>
      <c r="F210" s="25">
        <v>0</v>
      </c>
      <c r="G210" s="96">
        <v>0</v>
      </c>
      <c r="H210" s="96">
        <v>0</v>
      </c>
      <c r="I210" s="96"/>
      <c r="J210" s="93">
        <f t="shared" si="20"/>
        <v>425</v>
      </c>
    </row>
    <row r="211" spans="1:10" ht="36.75" customHeight="1" x14ac:dyDescent="0.2">
      <c r="A211" s="408"/>
      <c r="B211" s="128" t="s">
        <v>309</v>
      </c>
      <c r="C211" s="87" t="s">
        <v>34</v>
      </c>
      <c r="D211" s="108">
        <v>2117.35</v>
      </c>
      <c r="E211" s="110">
        <v>0</v>
      </c>
      <c r="F211" s="25">
        <v>0</v>
      </c>
      <c r="G211" s="96">
        <v>343.4</v>
      </c>
      <c r="H211" s="96">
        <v>0</v>
      </c>
      <c r="I211" s="96"/>
      <c r="J211" s="93">
        <f t="shared" si="20"/>
        <v>2460.75</v>
      </c>
    </row>
    <row r="212" spans="1:10" ht="36.75" customHeight="1" x14ac:dyDescent="0.2">
      <c r="A212" s="408"/>
      <c r="B212" s="128" t="s">
        <v>310</v>
      </c>
      <c r="C212" s="87" t="s">
        <v>34</v>
      </c>
      <c r="D212" s="108">
        <v>6959.119999999999</v>
      </c>
      <c r="E212" s="110">
        <v>0</v>
      </c>
      <c r="F212" s="25">
        <v>0</v>
      </c>
      <c r="G212" s="96">
        <v>473.5</v>
      </c>
      <c r="H212" s="96">
        <v>974.4</v>
      </c>
      <c r="I212" s="96"/>
      <c r="J212" s="93">
        <f t="shared" si="20"/>
        <v>8407.0199999999986</v>
      </c>
    </row>
    <row r="213" spans="1:10" ht="45" customHeight="1" x14ac:dyDescent="0.2">
      <c r="A213" s="408"/>
      <c r="B213" s="128" t="s">
        <v>311</v>
      </c>
      <c r="C213" s="87" t="s">
        <v>34</v>
      </c>
      <c r="D213" s="108">
        <v>805.53</v>
      </c>
      <c r="E213" s="110">
        <v>471.5</v>
      </c>
      <c r="F213" s="25">
        <v>0</v>
      </c>
      <c r="G213" s="96">
        <v>1022</v>
      </c>
      <c r="H213" s="96">
        <v>1235.3</v>
      </c>
      <c r="I213" s="96"/>
      <c r="J213" s="93">
        <f t="shared" si="20"/>
        <v>3534.33</v>
      </c>
    </row>
    <row r="214" spans="1:10" ht="36.75" customHeight="1" x14ac:dyDescent="0.2">
      <c r="A214" s="408"/>
      <c r="B214" s="128" t="s">
        <v>312</v>
      </c>
      <c r="C214" s="87" t="s">
        <v>34</v>
      </c>
      <c r="D214" s="108">
        <v>386.6</v>
      </c>
      <c r="E214" s="110">
        <v>0</v>
      </c>
      <c r="F214" s="25">
        <v>0</v>
      </c>
      <c r="G214" s="96">
        <v>0</v>
      </c>
      <c r="H214" s="96">
        <v>0</v>
      </c>
      <c r="I214" s="96"/>
      <c r="J214" s="93">
        <f t="shared" si="20"/>
        <v>386.6</v>
      </c>
    </row>
    <row r="215" spans="1:10" ht="36.75" customHeight="1" x14ac:dyDescent="0.2">
      <c r="A215" s="408"/>
      <c r="B215" s="128" t="s">
        <v>313</v>
      </c>
      <c r="C215" s="87" t="s">
        <v>34</v>
      </c>
      <c r="D215" s="108">
        <v>387.3</v>
      </c>
      <c r="E215" s="110">
        <v>0</v>
      </c>
      <c r="F215" s="25">
        <v>0</v>
      </c>
      <c r="G215" s="96">
        <v>0</v>
      </c>
      <c r="H215" s="96">
        <v>0</v>
      </c>
      <c r="I215" s="96"/>
      <c r="J215" s="93">
        <f t="shared" si="20"/>
        <v>387.3</v>
      </c>
    </row>
    <row r="216" spans="1:10" ht="36.75" customHeight="1" x14ac:dyDescent="0.2">
      <c r="A216" s="408"/>
      <c r="B216" s="211" t="s">
        <v>314</v>
      </c>
      <c r="C216" s="212" t="s">
        <v>34</v>
      </c>
      <c r="D216" s="173">
        <v>556.62</v>
      </c>
      <c r="E216" s="213">
        <v>0</v>
      </c>
      <c r="F216" s="214">
        <v>0</v>
      </c>
      <c r="G216" s="106">
        <v>0</v>
      </c>
      <c r="H216" s="106">
        <v>0</v>
      </c>
      <c r="I216" s="106"/>
      <c r="J216" s="174">
        <f t="shared" si="20"/>
        <v>556.62</v>
      </c>
    </row>
    <row r="217" spans="1:10" ht="36.75" customHeight="1" x14ac:dyDescent="0.2">
      <c r="A217" s="408"/>
      <c r="B217" s="128" t="s">
        <v>315</v>
      </c>
      <c r="C217" s="87" t="s">
        <v>34</v>
      </c>
      <c r="D217" s="108">
        <v>2947.3</v>
      </c>
      <c r="E217" s="96">
        <v>727.7</v>
      </c>
      <c r="F217" s="25">
        <v>352.4</v>
      </c>
      <c r="G217" s="96">
        <v>974</v>
      </c>
      <c r="H217" s="96">
        <v>499.2</v>
      </c>
      <c r="I217" s="96"/>
      <c r="J217" s="93">
        <f t="shared" si="20"/>
        <v>5500.5999999999995</v>
      </c>
    </row>
    <row r="218" spans="1:10" ht="36.75" customHeight="1" x14ac:dyDescent="0.2">
      <c r="A218" s="409"/>
      <c r="B218" s="128" t="s">
        <v>316</v>
      </c>
      <c r="C218" s="87" t="s">
        <v>34</v>
      </c>
      <c r="D218" s="108">
        <v>6315.43</v>
      </c>
      <c r="E218" s="110">
        <v>1239</v>
      </c>
      <c r="F218" s="25">
        <v>1363.6</v>
      </c>
      <c r="G218" s="96">
        <v>4743.3999999999996</v>
      </c>
      <c r="H218" s="96">
        <v>4629.6000000000004</v>
      </c>
      <c r="I218" s="96"/>
      <c r="J218" s="93">
        <f t="shared" si="20"/>
        <v>18291.03</v>
      </c>
    </row>
    <row r="219" spans="1:10" ht="36.75" customHeight="1" x14ac:dyDescent="0.2">
      <c r="A219" s="122" t="s">
        <v>317</v>
      </c>
      <c r="B219" s="128" t="s">
        <v>318</v>
      </c>
      <c r="C219" s="87" t="s">
        <v>34</v>
      </c>
      <c r="D219" s="108">
        <v>295.10000000000002</v>
      </c>
      <c r="E219" s="110">
        <v>0</v>
      </c>
      <c r="F219" s="25">
        <v>0</v>
      </c>
      <c r="G219" s="96">
        <v>0</v>
      </c>
      <c r="H219" s="96">
        <v>0</v>
      </c>
      <c r="I219" s="96"/>
      <c r="J219" s="93">
        <f t="shared" si="20"/>
        <v>295.10000000000002</v>
      </c>
    </row>
    <row r="220" spans="1:10" ht="36.75" customHeight="1" x14ac:dyDescent="0.2">
      <c r="A220" s="121" t="s">
        <v>319</v>
      </c>
      <c r="B220" s="128" t="s">
        <v>320</v>
      </c>
      <c r="C220" s="87" t="s">
        <v>34</v>
      </c>
      <c r="D220" s="108">
        <v>13535.240000000002</v>
      </c>
      <c r="E220" s="96">
        <v>1074.5</v>
      </c>
      <c r="F220" s="25">
        <v>857.1</v>
      </c>
      <c r="G220" s="96">
        <v>2226.6999999999998</v>
      </c>
      <c r="H220" s="96">
        <v>2077.5</v>
      </c>
      <c r="I220" s="96"/>
      <c r="J220" s="93">
        <f t="shared" si="20"/>
        <v>19771.04</v>
      </c>
    </row>
    <row r="221" spans="1:10" ht="36.75" customHeight="1" x14ac:dyDescent="0.2">
      <c r="A221" s="122" t="s">
        <v>321</v>
      </c>
      <c r="B221" s="128" t="s">
        <v>322</v>
      </c>
      <c r="C221" s="87" t="s">
        <v>34</v>
      </c>
      <c r="D221" s="108">
        <v>210.9</v>
      </c>
      <c r="E221" s="96">
        <v>0</v>
      </c>
      <c r="F221" s="25">
        <v>0</v>
      </c>
      <c r="G221" s="96">
        <v>0</v>
      </c>
      <c r="H221" s="96">
        <v>0</v>
      </c>
      <c r="I221" s="96"/>
      <c r="J221" s="93">
        <f t="shared" si="20"/>
        <v>210.9</v>
      </c>
    </row>
    <row r="222" spans="1:10" ht="36.75" customHeight="1" x14ac:dyDescent="0.2">
      <c r="A222" s="408" t="s">
        <v>323</v>
      </c>
      <c r="B222" s="175" t="s">
        <v>324</v>
      </c>
      <c r="C222" s="176" t="s">
        <v>34</v>
      </c>
      <c r="D222" s="135">
        <v>12074.030000000002</v>
      </c>
      <c r="E222" s="110">
        <v>1167.7</v>
      </c>
      <c r="F222" s="140">
        <v>1135.5999999999999</v>
      </c>
      <c r="G222" s="110">
        <v>0</v>
      </c>
      <c r="H222" s="110">
        <v>0</v>
      </c>
      <c r="I222" s="110"/>
      <c r="J222" s="94">
        <f t="shared" si="20"/>
        <v>14377.330000000004</v>
      </c>
    </row>
    <row r="223" spans="1:10" ht="36.75" customHeight="1" x14ac:dyDescent="0.2">
      <c r="A223" s="408"/>
      <c r="B223" s="128" t="s">
        <v>325</v>
      </c>
      <c r="C223" s="87" t="s">
        <v>34</v>
      </c>
      <c r="D223" s="108">
        <v>9619.5600000000013</v>
      </c>
      <c r="E223" s="110">
        <v>1281.5</v>
      </c>
      <c r="F223" s="25">
        <v>1285.9000000000001</v>
      </c>
      <c r="G223" s="96">
        <v>1141.2</v>
      </c>
      <c r="H223" s="96">
        <v>927.6</v>
      </c>
      <c r="I223" s="96"/>
      <c r="J223" s="93">
        <f t="shared" si="20"/>
        <v>14255.760000000002</v>
      </c>
    </row>
    <row r="224" spans="1:10" ht="45" customHeight="1" x14ac:dyDescent="0.2">
      <c r="A224" s="408"/>
      <c r="B224" s="128" t="s">
        <v>326</v>
      </c>
      <c r="C224" s="87" t="s">
        <v>34</v>
      </c>
      <c r="D224" s="108">
        <v>14572.11</v>
      </c>
      <c r="E224" s="110">
        <v>1679.3</v>
      </c>
      <c r="F224" s="25">
        <v>1162.94</v>
      </c>
      <c r="G224" s="96">
        <v>3198.2</v>
      </c>
      <c r="H224" s="96">
        <v>3404.4</v>
      </c>
      <c r="I224" s="96"/>
      <c r="J224" s="93">
        <f t="shared" si="20"/>
        <v>24016.95</v>
      </c>
    </row>
    <row r="225" spans="1:10" ht="36.75" customHeight="1" x14ac:dyDescent="0.2">
      <c r="A225" s="409"/>
      <c r="B225" s="132" t="s">
        <v>327</v>
      </c>
      <c r="C225" s="87" t="s">
        <v>34</v>
      </c>
      <c r="D225" s="108">
        <v>923.38</v>
      </c>
      <c r="E225" s="110">
        <v>0</v>
      </c>
      <c r="F225" s="25">
        <v>0</v>
      </c>
      <c r="G225" s="96">
        <v>0</v>
      </c>
      <c r="H225" s="96">
        <v>0</v>
      </c>
      <c r="I225" s="96"/>
      <c r="J225" s="93">
        <f t="shared" si="20"/>
        <v>923.38</v>
      </c>
    </row>
    <row r="226" spans="1:10" ht="36.75" customHeight="1" x14ac:dyDescent="0.2">
      <c r="A226" s="410" t="s">
        <v>328</v>
      </c>
      <c r="B226" s="128" t="s">
        <v>329</v>
      </c>
      <c r="C226" s="87" t="s">
        <v>34</v>
      </c>
      <c r="D226" s="108">
        <v>5481.0900000000011</v>
      </c>
      <c r="E226" s="96">
        <v>0</v>
      </c>
      <c r="F226" s="25">
        <v>0</v>
      </c>
      <c r="G226" s="96">
        <v>0</v>
      </c>
      <c r="H226" s="96">
        <v>0</v>
      </c>
      <c r="I226" s="96"/>
      <c r="J226" s="93">
        <f t="shared" si="20"/>
        <v>5481.0900000000011</v>
      </c>
    </row>
    <row r="227" spans="1:10" ht="36.75" customHeight="1" x14ac:dyDescent="0.2">
      <c r="A227" s="408"/>
      <c r="B227" s="128" t="s">
        <v>330</v>
      </c>
      <c r="C227" s="87" t="s">
        <v>34</v>
      </c>
      <c r="D227" s="108">
        <v>980.80000000000007</v>
      </c>
      <c r="E227" s="110">
        <v>0</v>
      </c>
      <c r="F227" s="25">
        <v>0</v>
      </c>
      <c r="G227" s="96">
        <v>0</v>
      </c>
      <c r="H227" s="96">
        <v>0</v>
      </c>
      <c r="I227" s="96"/>
      <c r="J227" s="93">
        <f t="shared" si="20"/>
        <v>980.80000000000007</v>
      </c>
    </row>
    <row r="228" spans="1:10" ht="36.75" customHeight="1" x14ac:dyDescent="0.2">
      <c r="A228" s="409"/>
      <c r="B228" s="128" t="s">
        <v>331</v>
      </c>
      <c r="C228" s="87" t="s">
        <v>34</v>
      </c>
      <c r="D228" s="108">
        <v>623.5</v>
      </c>
      <c r="E228" s="110">
        <v>0</v>
      </c>
      <c r="F228" s="25">
        <v>0</v>
      </c>
      <c r="G228" s="96">
        <v>0</v>
      </c>
      <c r="H228" s="96">
        <v>0</v>
      </c>
      <c r="I228" s="96"/>
      <c r="J228" s="93">
        <f t="shared" si="20"/>
        <v>623.5</v>
      </c>
    </row>
    <row r="229" spans="1:10" ht="36.75" customHeight="1" x14ac:dyDescent="0.2">
      <c r="A229" s="506" t="s">
        <v>332</v>
      </c>
      <c r="B229" s="128" t="s">
        <v>333</v>
      </c>
      <c r="C229" s="87" t="s">
        <v>34</v>
      </c>
      <c r="D229" s="108">
        <v>16627.270000000004</v>
      </c>
      <c r="E229" s="110">
        <v>811.1</v>
      </c>
      <c r="F229" s="25">
        <v>865</v>
      </c>
      <c r="G229" s="96">
        <v>1524.3</v>
      </c>
      <c r="H229" s="96">
        <v>1115</v>
      </c>
      <c r="I229" s="96"/>
      <c r="J229" s="93">
        <f t="shared" si="20"/>
        <v>20942.670000000002</v>
      </c>
    </row>
    <row r="230" spans="1:10" ht="36.75" customHeight="1" x14ac:dyDescent="0.2">
      <c r="A230" s="507"/>
      <c r="B230" s="128" t="s">
        <v>334</v>
      </c>
      <c r="C230" s="87" t="s">
        <v>34</v>
      </c>
      <c r="D230" s="108">
        <v>304.8</v>
      </c>
      <c r="E230" s="110">
        <v>0</v>
      </c>
      <c r="F230" s="25">
        <v>180</v>
      </c>
      <c r="G230" s="96">
        <v>0</v>
      </c>
      <c r="H230" s="96">
        <v>0</v>
      </c>
      <c r="I230" s="96"/>
      <c r="J230" s="93">
        <f t="shared" si="20"/>
        <v>484.8</v>
      </c>
    </row>
    <row r="231" spans="1:10" ht="36.75" customHeight="1" x14ac:dyDescent="0.2">
      <c r="A231" s="507"/>
      <c r="B231" s="128" t="s">
        <v>335</v>
      </c>
      <c r="C231" s="87" t="s">
        <v>34</v>
      </c>
      <c r="D231" s="108">
        <v>3244.65</v>
      </c>
      <c r="E231" s="110">
        <v>892.6</v>
      </c>
      <c r="F231" s="25">
        <v>542.20000000000005</v>
      </c>
      <c r="G231" s="96">
        <v>669.3</v>
      </c>
      <c r="H231" s="96">
        <v>539.5</v>
      </c>
      <c r="I231" s="96"/>
      <c r="J231" s="93">
        <f t="shared" si="20"/>
        <v>5888.25</v>
      </c>
    </row>
    <row r="232" spans="1:10" ht="36.75" customHeight="1" x14ac:dyDescent="0.2">
      <c r="A232" s="507"/>
      <c r="B232" s="128" t="s">
        <v>336</v>
      </c>
      <c r="C232" s="87" t="s">
        <v>34</v>
      </c>
      <c r="D232" s="108">
        <v>1752.8000000000002</v>
      </c>
      <c r="E232" s="110">
        <v>0</v>
      </c>
      <c r="F232" s="25">
        <v>0</v>
      </c>
      <c r="G232" s="96">
        <v>0</v>
      </c>
      <c r="H232" s="96">
        <v>0</v>
      </c>
      <c r="I232" s="96"/>
      <c r="J232" s="93">
        <f t="shared" ref="J232" si="21">SUM(D232:I232)</f>
        <v>1752.8000000000002</v>
      </c>
    </row>
    <row r="233" spans="1:10" ht="36.75" customHeight="1" x14ac:dyDescent="0.2">
      <c r="A233" s="507"/>
      <c r="B233" s="128" t="s">
        <v>258</v>
      </c>
      <c r="C233" s="87" t="s">
        <v>34</v>
      </c>
      <c r="D233" s="108">
        <v>914.8</v>
      </c>
      <c r="E233" s="110">
        <v>0</v>
      </c>
      <c r="F233" s="25">
        <v>0</v>
      </c>
      <c r="G233" s="96">
        <v>0</v>
      </c>
      <c r="H233" s="96">
        <v>1515.8</v>
      </c>
      <c r="I233" s="96"/>
      <c r="J233" s="93">
        <f t="shared" ref="J233:J250" si="22">SUM(D233:I233)</f>
        <v>2430.6</v>
      </c>
    </row>
    <row r="234" spans="1:10" ht="50.25" customHeight="1" x14ac:dyDescent="0.2">
      <c r="A234" s="508"/>
      <c r="B234" s="128" t="s">
        <v>337</v>
      </c>
      <c r="C234" s="87" t="s">
        <v>34</v>
      </c>
      <c r="D234" s="108">
        <v>569</v>
      </c>
      <c r="E234" s="110">
        <v>0</v>
      </c>
      <c r="F234" s="25">
        <v>0</v>
      </c>
      <c r="G234" s="96">
        <v>0</v>
      </c>
      <c r="H234" s="96">
        <v>0</v>
      </c>
      <c r="I234" s="96"/>
      <c r="J234" s="93">
        <f t="shared" si="22"/>
        <v>569</v>
      </c>
    </row>
    <row r="235" spans="1:10" ht="36.75" customHeight="1" x14ac:dyDescent="0.2">
      <c r="A235" s="122" t="s">
        <v>338</v>
      </c>
      <c r="B235" s="128" t="s">
        <v>630</v>
      </c>
      <c r="C235" s="87" t="s">
        <v>34</v>
      </c>
      <c r="D235" s="108">
        <v>240.8</v>
      </c>
      <c r="E235" s="110">
        <v>0</v>
      </c>
      <c r="F235" s="25">
        <v>0</v>
      </c>
      <c r="G235" s="96">
        <v>183.1</v>
      </c>
      <c r="H235" s="96">
        <v>850.8</v>
      </c>
      <c r="I235" s="96"/>
      <c r="J235" s="93">
        <f t="shared" si="22"/>
        <v>1274.6999999999998</v>
      </c>
    </row>
    <row r="236" spans="1:10" ht="36.75" customHeight="1" x14ac:dyDescent="0.2">
      <c r="A236" s="121" t="s">
        <v>339</v>
      </c>
      <c r="B236" s="131" t="s">
        <v>340</v>
      </c>
      <c r="C236" s="87" t="s">
        <v>34</v>
      </c>
      <c r="D236" s="108">
        <v>11167.89</v>
      </c>
      <c r="E236" s="110">
        <v>1263.3</v>
      </c>
      <c r="F236" s="25">
        <v>1217.8</v>
      </c>
      <c r="G236" s="96">
        <v>1944.75</v>
      </c>
      <c r="H236" s="96">
        <v>2059.8000000000002</v>
      </c>
      <c r="I236" s="96"/>
      <c r="J236" s="93">
        <f t="shared" si="22"/>
        <v>17653.539999999997</v>
      </c>
    </row>
    <row r="237" spans="1:10" ht="36.75" customHeight="1" x14ac:dyDescent="0.2">
      <c r="A237" s="410" t="s">
        <v>341</v>
      </c>
      <c r="B237" s="131" t="s">
        <v>342</v>
      </c>
      <c r="C237" s="87" t="s">
        <v>34</v>
      </c>
      <c r="D237" s="108">
        <v>12884.1</v>
      </c>
      <c r="E237" s="110">
        <v>1234.3</v>
      </c>
      <c r="F237" s="25">
        <v>1268.4000000000001</v>
      </c>
      <c r="G237" s="96">
        <v>1242.5</v>
      </c>
      <c r="H237" s="96">
        <v>1084.5999999999999</v>
      </c>
      <c r="I237" s="96"/>
      <c r="J237" s="93">
        <f t="shared" si="22"/>
        <v>17713.899999999998</v>
      </c>
    </row>
    <row r="238" spans="1:10" ht="36.75" customHeight="1" x14ac:dyDescent="0.2">
      <c r="A238" s="409"/>
      <c r="B238" s="131" t="s">
        <v>343</v>
      </c>
      <c r="C238" s="87" t="s">
        <v>34</v>
      </c>
      <c r="D238" s="108">
        <v>9017.25</v>
      </c>
      <c r="E238" s="110">
        <v>808.1</v>
      </c>
      <c r="F238" s="25">
        <v>582.5</v>
      </c>
      <c r="G238" s="96">
        <v>0</v>
      </c>
      <c r="H238" s="96">
        <v>0</v>
      </c>
      <c r="I238" s="96"/>
      <c r="J238" s="93">
        <f t="shared" si="22"/>
        <v>10407.85</v>
      </c>
    </row>
    <row r="239" spans="1:10" ht="36.75" customHeight="1" x14ac:dyDescent="0.2">
      <c r="A239" s="122" t="s">
        <v>344</v>
      </c>
      <c r="B239" s="131" t="s">
        <v>345</v>
      </c>
      <c r="C239" s="87" t="s">
        <v>34</v>
      </c>
      <c r="D239" s="108">
        <v>455.02</v>
      </c>
      <c r="E239" s="110">
        <v>0</v>
      </c>
      <c r="F239" s="25">
        <v>0</v>
      </c>
      <c r="G239" s="96">
        <v>0</v>
      </c>
      <c r="H239" s="96">
        <v>0</v>
      </c>
      <c r="I239" s="96"/>
      <c r="J239" s="93">
        <f t="shared" si="22"/>
        <v>455.02</v>
      </c>
    </row>
    <row r="240" spans="1:10" ht="36.75" customHeight="1" x14ac:dyDescent="0.2">
      <c r="A240" s="122" t="s">
        <v>346</v>
      </c>
      <c r="B240" s="131" t="s">
        <v>347</v>
      </c>
      <c r="C240" s="87" t="s">
        <v>34</v>
      </c>
      <c r="D240" s="108">
        <v>234.1</v>
      </c>
      <c r="E240" s="110">
        <v>0</v>
      </c>
      <c r="F240" s="25">
        <v>0</v>
      </c>
      <c r="G240" s="96">
        <v>0</v>
      </c>
      <c r="H240" s="96">
        <v>0</v>
      </c>
      <c r="I240" s="96"/>
      <c r="J240" s="93">
        <f t="shared" si="22"/>
        <v>234.1</v>
      </c>
    </row>
    <row r="241" spans="1:10" ht="36.75" customHeight="1" x14ac:dyDescent="0.2">
      <c r="A241" s="122" t="s">
        <v>348</v>
      </c>
      <c r="B241" s="131" t="s">
        <v>349</v>
      </c>
      <c r="C241" s="87" t="s">
        <v>34</v>
      </c>
      <c r="D241" s="108">
        <v>310.89999999999998</v>
      </c>
      <c r="E241" s="110">
        <v>0</v>
      </c>
      <c r="F241" s="25">
        <v>0</v>
      </c>
      <c r="G241" s="96">
        <v>0</v>
      </c>
      <c r="H241" s="96">
        <v>0</v>
      </c>
      <c r="I241" s="96"/>
      <c r="J241" s="93">
        <f t="shared" si="22"/>
        <v>310.89999999999998</v>
      </c>
    </row>
    <row r="242" spans="1:10" ht="48" customHeight="1" x14ac:dyDescent="0.2">
      <c r="A242" s="410" t="s">
        <v>350</v>
      </c>
      <c r="B242" s="128" t="s">
        <v>351</v>
      </c>
      <c r="C242" s="87" t="s">
        <v>34</v>
      </c>
      <c r="D242" s="108">
        <v>12583.239999999998</v>
      </c>
      <c r="E242" s="110">
        <v>1115.4000000000001</v>
      </c>
      <c r="F242" s="25">
        <v>1010.3</v>
      </c>
      <c r="G242" s="96">
        <v>1540.6</v>
      </c>
      <c r="H242" s="96">
        <v>1353.5</v>
      </c>
      <c r="I242" s="96"/>
      <c r="J242" s="93">
        <f t="shared" si="22"/>
        <v>17603.039999999997</v>
      </c>
    </row>
    <row r="243" spans="1:10" ht="36.75" customHeight="1" x14ac:dyDescent="0.2">
      <c r="A243" s="408"/>
      <c r="B243" s="128" t="s">
        <v>352</v>
      </c>
      <c r="C243" s="87" t="s">
        <v>34</v>
      </c>
      <c r="D243" s="108">
        <v>9115.86</v>
      </c>
      <c r="E243" s="110">
        <v>818.5</v>
      </c>
      <c r="F243" s="25">
        <v>763.1</v>
      </c>
      <c r="G243" s="96">
        <v>904.6</v>
      </c>
      <c r="H243" s="96">
        <v>1139.0999999999999</v>
      </c>
      <c r="I243" s="96"/>
      <c r="J243" s="93">
        <f t="shared" si="22"/>
        <v>12741.160000000002</v>
      </c>
    </row>
    <row r="244" spans="1:10" ht="36.75" customHeight="1" x14ac:dyDescent="0.2">
      <c r="A244" s="408"/>
      <c r="B244" s="128" t="s">
        <v>353</v>
      </c>
      <c r="C244" s="87" t="s">
        <v>34</v>
      </c>
      <c r="D244" s="108">
        <v>10873.009999999998</v>
      </c>
      <c r="E244" s="110">
        <v>1177.3</v>
      </c>
      <c r="F244" s="25">
        <v>893.5</v>
      </c>
      <c r="G244" s="96">
        <v>1024.0999999999999</v>
      </c>
      <c r="H244" s="96">
        <v>1516</v>
      </c>
      <c r="I244" s="96"/>
      <c r="J244" s="93">
        <f t="shared" si="22"/>
        <v>15483.909999999998</v>
      </c>
    </row>
    <row r="245" spans="1:10" ht="36.75" customHeight="1" x14ac:dyDescent="0.2">
      <c r="A245" s="408"/>
      <c r="B245" s="128" t="s">
        <v>354</v>
      </c>
      <c r="C245" s="87" t="s">
        <v>34</v>
      </c>
      <c r="D245" s="108">
        <v>4651.1200000000008</v>
      </c>
      <c r="E245" s="110">
        <v>697.4</v>
      </c>
      <c r="F245" s="25">
        <v>390.2</v>
      </c>
      <c r="G245" s="96">
        <v>1227.21</v>
      </c>
      <c r="H245" s="96">
        <v>244.1</v>
      </c>
      <c r="I245" s="96"/>
      <c r="J245" s="93">
        <f t="shared" si="22"/>
        <v>7210.0300000000007</v>
      </c>
    </row>
    <row r="246" spans="1:10" ht="36.75" customHeight="1" x14ac:dyDescent="0.2">
      <c r="A246" s="408"/>
      <c r="B246" s="128" t="s">
        <v>355</v>
      </c>
      <c r="C246" s="87" t="s">
        <v>34</v>
      </c>
      <c r="D246" s="108">
        <v>5391.0199999999995</v>
      </c>
      <c r="E246" s="110">
        <v>304</v>
      </c>
      <c r="F246" s="25">
        <v>321.2</v>
      </c>
      <c r="G246" s="96">
        <v>1385.9</v>
      </c>
      <c r="H246" s="96">
        <v>1869.4</v>
      </c>
      <c r="I246" s="96"/>
      <c r="J246" s="93">
        <f t="shared" si="22"/>
        <v>9271.5199999999986</v>
      </c>
    </row>
    <row r="247" spans="1:10" ht="36.75" customHeight="1" x14ac:dyDescent="0.2">
      <c r="A247" s="408"/>
      <c r="B247" s="128" t="s">
        <v>356</v>
      </c>
      <c r="C247" s="87" t="s">
        <v>34</v>
      </c>
      <c r="D247" s="108">
        <v>364.9</v>
      </c>
      <c r="E247" s="110">
        <v>0</v>
      </c>
      <c r="F247" s="25">
        <v>0</v>
      </c>
      <c r="G247" s="96">
        <v>0</v>
      </c>
      <c r="H247" s="96">
        <v>0</v>
      </c>
      <c r="I247" s="96"/>
      <c r="J247" s="93">
        <f t="shared" si="22"/>
        <v>364.9</v>
      </c>
    </row>
    <row r="248" spans="1:10" ht="48.75" customHeight="1" x14ac:dyDescent="0.2">
      <c r="A248" s="409"/>
      <c r="B248" s="128" t="s">
        <v>357</v>
      </c>
      <c r="C248" s="87" t="s">
        <v>34</v>
      </c>
      <c r="D248" s="108">
        <v>5797.32</v>
      </c>
      <c r="E248" s="110">
        <v>737.1</v>
      </c>
      <c r="F248" s="25">
        <v>441.2</v>
      </c>
      <c r="G248" s="96">
        <v>1140.2</v>
      </c>
      <c r="H248" s="96">
        <v>181</v>
      </c>
      <c r="I248" s="96"/>
      <c r="J248" s="93">
        <f t="shared" si="22"/>
        <v>8296.82</v>
      </c>
    </row>
    <row r="249" spans="1:10" ht="36.75" customHeight="1" x14ac:dyDescent="0.2">
      <c r="A249" s="410" t="s">
        <v>652</v>
      </c>
      <c r="B249" s="128" t="s">
        <v>359</v>
      </c>
      <c r="C249" s="87" t="s">
        <v>34</v>
      </c>
      <c r="D249" s="108">
        <v>9322.82</v>
      </c>
      <c r="E249" s="96">
        <v>0</v>
      </c>
      <c r="F249" s="25">
        <v>0</v>
      </c>
      <c r="G249" s="96">
        <v>0</v>
      </c>
      <c r="H249" s="96">
        <v>0</v>
      </c>
      <c r="I249" s="96"/>
      <c r="J249" s="93">
        <f t="shared" si="22"/>
        <v>9322.82</v>
      </c>
    </row>
    <row r="250" spans="1:10" ht="36.75" customHeight="1" x14ac:dyDescent="0.2">
      <c r="A250" s="408"/>
      <c r="B250" s="128" t="s">
        <v>360</v>
      </c>
      <c r="C250" s="87" t="s">
        <v>34</v>
      </c>
      <c r="D250" s="108">
        <v>2839</v>
      </c>
      <c r="E250" s="110">
        <v>0</v>
      </c>
      <c r="F250" s="25">
        <v>0</v>
      </c>
      <c r="G250" s="96">
        <v>0</v>
      </c>
      <c r="H250" s="96">
        <v>0</v>
      </c>
      <c r="I250" s="96"/>
      <c r="J250" s="93">
        <f t="shared" si="22"/>
        <v>2839</v>
      </c>
    </row>
    <row r="251" spans="1:10" ht="36.75" customHeight="1" x14ac:dyDescent="0.2">
      <c r="A251" s="408"/>
      <c r="B251" s="128" t="s">
        <v>631</v>
      </c>
      <c r="C251" s="87" t="s">
        <v>34</v>
      </c>
      <c r="D251" s="108">
        <v>15701.79</v>
      </c>
      <c r="E251" s="110">
        <v>1484.2</v>
      </c>
      <c r="F251" s="25">
        <v>1408.1</v>
      </c>
      <c r="G251" s="96">
        <v>1699.5</v>
      </c>
      <c r="H251" s="96">
        <v>3473.5</v>
      </c>
      <c r="I251" s="96"/>
      <c r="J251" s="93">
        <f t="shared" ref="J251:J255" si="23">SUM(D251:I251)</f>
        <v>23767.09</v>
      </c>
    </row>
    <row r="252" spans="1:10" ht="36.75" customHeight="1" x14ac:dyDescent="0.2">
      <c r="A252" s="408"/>
      <c r="B252" s="128" t="s">
        <v>361</v>
      </c>
      <c r="C252" s="87" t="s">
        <v>34</v>
      </c>
      <c r="D252" s="108">
        <v>4184</v>
      </c>
      <c r="E252" s="110">
        <v>0</v>
      </c>
      <c r="F252" s="25">
        <v>0</v>
      </c>
      <c r="G252" s="96">
        <v>0</v>
      </c>
      <c r="H252" s="96">
        <v>0</v>
      </c>
      <c r="I252" s="96"/>
      <c r="J252" s="93">
        <f>SUM(D252:I252)</f>
        <v>4184</v>
      </c>
    </row>
    <row r="253" spans="1:10" ht="36.75" customHeight="1" x14ac:dyDescent="0.2">
      <c r="A253" s="408"/>
      <c r="B253" s="128" t="s">
        <v>362</v>
      </c>
      <c r="C253" s="87" t="s">
        <v>34</v>
      </c>
      <c r="D253" s="108">
        <v>7047.9</v>
      </c>
      <c r="E253" s="96">
        <v>0</v>
      </c>
      <c r="F253" s="25">
        <v>0</v>
      </c>
      <c r="G253" s="96">
        <v>0</v>
      </c>
      <c r="H253" s="96">
        <v>0</v>
      </c>
      <c r="I253" s="96"/>
      <c r="J253" s="93">
        <f>SUM(D253:I253)</f>
        <v>7047.9</v>
      </c>
    </row>
    <row r="254" spans="1:10" ht="36.75" customHeight="1" x14ac:dyDescent="0.2">
      <c r="A254" s="409"/>
      <c r="B254" s="128" t="s">
        <v>363</v>
      </c>
      <c r="C254" s="87" t="s">
        <v>34</v>
      </c>
      <c r="D254" s="108">
        <v>12057.140000000001</v>
      </c>
      <c r="E254" s="110">
        <v>1498.1999999999998</v>
      </c>
      <c r="F254" s="25">
        <v>970.2</v>
      </c>
      <c r="G254" s="96">
        <v>921.9</v>
      </c>
      <c r="H254" s="96">
        <v>1142.4000000000001</v>
      </c>
      <c r="I254" s="96"/>
      <c r="J254" s="93">
        <f t="shared" si="23"/>
        <v>16589.84</v>
      </c>
    </row>
    <row r="255" spans="1:10" ht="36.75" customHeight="1" x14ac:dyDescent="0.2">
      <c r="A255" s="410" t="s">
        <v>652</v>
      </c>
      <c r="B255" s="128" t="s">
        <v>364</v>
      </c>
      <c r="C255" s="87" t="s">
        <v>34</v>
      </c>
      <c r="D255" s="108">
        <v>7052.5</v>
      </c>
      <c r="E255" s="96">
        <v>1322.33</v>
      </c>
      <c r="F255" s="25">
        <v>847.2</v>
      </c>
      <c r="G255" s="96">
        <v>2240</v>
      </c>
      <c r="H255" s="96">
        <v>0</v>
      </c>
      <c r="I255" s="96"/>
      <c r="J255" s="93">
        <f t="shared" si="23"/>
        <v>11462.03</v>
      </c>
    </row>
    <row r="256" spans="1:10" ht="36.75" customHeight="1" x14ac:dyDescent="0.2">
      <c r="A256" s="408"/>
      <c r="B256" s="128" t="s">
        <v>365</v>
      </c>
      <c r="C256" s="87" t="s">
        <v>34</v>
      </c>
      <c r="D256" s="108">
        <v>8729.16</v>
      </c>
      <c r="E256" s="110">
        <v>966.4</v>
      </c>
      <c r="F256" s="25">
        <v>993.7</v>
      </c>
      <c r="G256" s="96">
        <v>842.2</v>
      </c>
      <c r="H256" s="96">
        <v>1332.95</v>
      </c>
      <c r="I256" s="96"/>
      <c r="J256" s="93">
        <f t="shared" ref="J256:J266" si="24">SUM(D256:I256)</f>
        <v>12864.410000000002</v>
      </c>
    </row>
    <row r="257" spans="1:14" ht="36.75" customHeight="1" x14ac:dyDescent="0.2">
      <c r="A257" s="408"/>
      <c r="B257" s="128" t="s">
        <v>366</v>
      </c>
      <c r="C257" s="87" t="s">
        <v>34</v>
      </c>
      <c r="D257" s="108">
        <v>3202</v>
      </c>
      <c r="E257" s="96">
        <v>1126.8</v>
      </c>
      <c r="F257" s="25">
        <v>1217.4000000000001</v>
      </c>
      <c r="G257" s="96">
        <v>872.4</v>
      </c>
      <c r="H257" s="96">
        <v>669.72</v>
      </c>
      <c r="I257" s="96"/>
      <c r="J257" s="93">
        <f t="shared" si="24"/>
        <v>7088.3200000000006</v>
      </c>
    </row>
    <row r="258" spans="1:14" ht="36.75" customHeight="1" x14ac:dyDescent="0.2">
      <c r="A258" s="408"/>
      <c r="B258" s="175" t="s">
        <v>367</v>
      </c>
      <c r="C258" s="176" t="s">
        <v>34</v>
      </c>
      <c r="D258" s="135">
        <v>4344.0200000000004</v>
      </c>
      <c r="E258" s="110">
        <v>158.1</v>
      </c>
      <c r="F258" s="140">
        <v>0</v>
      </c>
      <c r="G258" s="110">
        <v>0</v>
      </c>
      <c r="H258" s="110">
        <v>0</v>
      </c>
      <c r="I258" s="110"/>
      <c r="J258" s="94">
        <f t="shared" si="24"/>
        <v>4502.1200000000008</v>
      </c>
    </row>
    <row r="259" spans="1:14" ht="36.75" customHeight="1" x14ac:dyDescent="0.2">
      <c r="A259" s="408"/>
      <c r="B259" s="128" t="s">
        <v>368</v>
      </c>
      <c r="C259" s="87" t="s">
        <v>34</v>
      </c>
      <c r="D259" s="108">
        <v>5431.3</v>
      </c>
      <c r="E259" s="110">
        <v>899</v>
      </c>
      <c r="F259" s="25">
        <v>0</v>
      </c>
      <c r="G259" s="96">
        <v>437.9</v>
      </c>
      <c r="H259" s="96">
        <v>1219.8499999999999</v>
      </c>
      <c r="I259" s="96"/>
      <c r="J259" s="93">
        <f t="shared" si="24"/>
        <v>7988.0499999999993</v>
      </c>
    </row>
    <row r="260" spans="1:14" ht="36.75" customHeight="1" x14ac:dyDescent="0.2">
      <c r="A260" s="408"/>
      <c r="B260" s="128" t="s">
        <v>369</v>
      </c>
      <c r="C260" s="87" t="s">
        <v>34</v>
      </c>
      <c r="D260" s="108">
        <v>255.5</v>
      </c>
      <c r="E260" s="110">
        <v>0</v>
      </c>
      <c r="F260" s="25">
        <v>0</v>
      </c>
      <c r="G260" s="96">
        <v>0</v>
      </c>
      <c r="H260" s="96">
        <v>0</v>
      </c>
      <c r="I260" s="96"/>
      <c r="J260" s="93">
        <f t="shared" si="24"/>
        <v>255.5</v>
      </c>
    </row>
    <row r="261" spans="1:14" ht="36.75" customHeight="1" x14ac:dyDescent="0.2">
      <c r="A261" s="408"/>
      <c r="B261" s="128" t="s">
        <v>370</v>
      </c>
      <c r="C261" s="87" t="s">
        <v>34</v>
      </c>
      <c r="D261" s="108">
        <v>4802.62</v>
      </c>
      <c r="E261" s="96">
        <v>1153.0999999999999</v>
      </c>
      <c r="F261" s="25">
        <v>577.6</v>
      </c>
      <c r="G261" s="96">
        <v>0</v>
      </c>
      <c r="H261" s="96">
        <v>0</v>
      </c>
      <c r="I261" s="96"/>
      <c r="J261" s="93">
        <f t="shared" si="24"/>
        <v>6533.32</v>
      </c>
    </row>
    <row r="262" spans="1:14" ht="36.75" customHeight="1" x14ac:dyDescent="0.2">
      <c r="A262" s="408"/>
      <c r="B262" s="128" t="s">
        <v>371</v>
      </c>
      <c r="C262" s="87" t="s">
        <v>34</v>
      </c>
      <c r="D262" s="108">
        <v>2186.42</v>
      </c>
      <c r="E262" s="110">
        <v>0</v>
      </c>
      <c r="F262" s="25">
        <v>0</v>
      </c>
      <c r="G262" s="96">
        <v>0</v>
      </c>
      <c r="H262" s="96">
        <v>0</v>
      </c>
      <c r="I262" s="96"/>
      <c r="J262" s="93">
        <f t="shared" si="24"/>
        <v>2186.42</v>
      </c>
    </row>
    <row r="263" spans="1:14" ht="36.75" customHeight="1" x14ac:dyDescent="0.2">
      <c r="A263" s="408"/>
      <c r="B263" s="128" t="s">
        <v>372</v>
      </c>
      <c r="C263" s="87" t="s">
        <v>34</v>
      </c>
      <c r="D263" s="108">
        <v>5495.7</v>
      </c>
      <c r="E263" s="110">
        <v>2790.7</v>
      </c>
      <c r="F263" s="25">
        <v>1837.5</v>
      </c>
      <c r="G263" s="96">
        <v>625</v>
      </c>
      <c r="H263" s="96">
        <v>3045.9</v>
      </c>
      <c r="I263" s="96"/>
      <c r="J263" s="93">
        <f t="shared" si="24"/>
        <v>13794.8</v>
      </c>
    </row>
    <row r="264" spans="1:14" ht="36.75" customHeight="1" x14ac:dyDescent="0.2">
      <c r="A264" s="408"/>
      <c r="B264" s="131" t="s">
        <v>643</v>
      </c>
      <c r="C264" s="87" t="s">
        <v>34</v>
      </c>
      <c r="D264" s="108">
        <v>0</v>
      </c>
      <c r="E264" s="110">
        <v>0</v>
      </c>
      <c r="F264" s="25">
        <v>1067.8</v>
      </c>
      <c r="G264" s="96">
        <v>4032.7</v>
      </c>
      <c r="H264" s="96">
        <v>934.2</v>
      </c>
      <c r="I264" s="96"/>
      <c r="J264" s="93">
        <f t="shared" si="24"/>
        <v>6034.7</v>
      </c>
    </row>
    <row r="265" spans="1:14" ht="36.75" customHeight="1" x14ac:dyDescent="0.2">
      <c r="A265" s="409"/>
      <c r="B265" s="128" t="s">
        <v>373</v>
      </c>
      <c r="C265" s="87" t="s">
        <v>34</v>
      </c>
      <c r="D265" s="108">
        <v>1668.31</v>
      </c>
      <c r="E265" s="110">
        <v>155.4</v>
      </c>
      <c r="F265" s="25">
        <v>0</v>
      </c>
      <c r="G265" s="96">
        <v>0</v>
      </c>
      <c r="H265" s="96">
        <v>0</v>
      </c>
      <c r="I265" s="96"/>
      <c r="J265" s="93">
        <f t="shared" si="24"/>
        <v>1823.71</v>
      </c>
    </row>
    <row r="266" spans="1:14" ht="30" customHeight="1" x14ac:dyDescent="0.2">
      <c r="A266" s="424" t="s">
        <v>270</v>
      </c>
      <c r="B266" s="425"/>
      <c r="C266" s="19" t="s">
        <v>34</v>
      </c>
      <c r="D266" s="120">
        <f>SUM(D174:D265)</f>
        <v>435279.78999999992</v>
      </c>
      <c r="E266" s="26">
        <f>SUM(E174:E265)</f>
        <v>43058.829999999994</v>
      </c>
      <c r="F266" s="26">
        <f>SUM(F174:F265)</f>
        <v>35748.710000000006</v>
      </c>
      <c r="G266" s="26">
        <f>SUM(G174:G265)</f>
        <v>57435.26</v>
      </c>
      <c r="H266" s="26">
        <f>SUM(H174:H265)</f>
        <v>59656.920000000006</v>
      </c>
      <c r="I266" s="26">
        <f>SUM(I179:I254)</f>
        <v>0</v>
      </c>
      <c r="J266" s="23">
        <f t="shared" si="24"/>
        <v>631179.51</v>
      </c>
    </row>
    <row r="267" spans="1:14" s="4" customFormat="1" ht="30" customHeight="1" thickBot="1" x14ac:dyDescent="0.3">
      <c r="A267" s="426" t="s">
        <v>271</v>
      </c>
      <c r="B267" s="427"/>
      <c r="C267" s="43" t="s">
        <v>34</v>
      </c>
      <c r="D267" s="27">
        <f>COUNTIF(D174:D265,"&gt;0")</f>
        <v>88</v>
      </c>
      <c r="E267" s="27">
        <f>COUNTIF(E174:E265,"&gt;0")</f>
        <v>44</v>
      </c>
      <c r="F267" s="27">
        <f>COUNTIF(F174:F265,"&gt;0")</f>
        <v>42</v>
      </c>
      <c r="G267" s="27">
        <f>COUNTIF(G174:G265,"&gt;0")</f>
        <v>47</v>
      </c>
      <c r="H267" s="27">
        <f>COUNTIF(H174:H265,"&gt;0")</f>
        <v>44</v>
      </c>
      <c r="I267" s="27">
        <f>COUNTIF(I179:I254,"&gt;0")</f>
        <v>0</v>
      </c>
      <c r="J267" s="28">
        <f>SUM(D267:I267)</f>
        <v>265</v>
      </c>
      <c r="N267" s="123"/>
    </row>
    <row r="268" spans="1:14" s="4" customFormat="1" ht="34.5" customHeight="1" thickTop="1" thickBot="1" x14ac:dyDescent="0.3">
      <c r="A268" s="431" t="s">
        <v>374</v>
      </c>
      <c r="B268" s="432"/>
      <c r="C268" s="10"/>
      <c r="D268" s="125" t="s">
        <v>604</v>
      </c>
      <c r="E268" s="12" t="s">
        <v>28</v>
      </c>
      <c r="F268" s="12" t="s">
        <v>29</v>
      </c>
      <c r="G268" s="12" t="s">
        <v>30</v>
      </c>
      <c r="H268" s="12" t="s">
        <v>31</v>
      </c>
      <c r="I268" s="41" t="s">
        <v>32</v>
      </c>
      <c r="J268" s="11" t="s">
        <v>35</v>
      </c>
      <c r="N268"/>
    </row>
    <row r="269" spans="1:14" s="4" customFormat="1" ht="30" customHeight="1" thickTop="1" thickBot="1" x14ac:dyDescent="0.3">
      <c r="A269" s="433"/>
      <c r="B269" s="434"/>
      <c r="C269" s="88" t="s">
        <v>34</v>
      </c>
      <c r="D269" s="81">
        <v>102861.11</v>
      </c>
      <c r="E269" s="33">
        <v>12292.7</v>
      </c>
      <c r="F269" s="33">
        <v>16916</v>
      </c>
      <c r="G269" s="33">
        <v>16946.57</v>
      </c>
      <c r="H269" s="33">
        <v>16227.62</v>
      </c>
      <c r="I269" s="33"/>
      <c r="J269" s="34">
        <f>SUM(D269:I269)</f>
        <v>165244</v>
      </c>
    </row>
    <row r="270" spans="1:14" s="4" customFormat="1" ht="30" customHeight="1" thickTop="1" thickBot="1" x14ac:dyDescent="0.3">
      <c r="A270" s="420" t="s">
        <v>270</v>
      </c>
      <c r="B270" s="421"/>
      <c r="C270" s="14" t="s">
        <v>34</v>
      </c>
      <c r="D270" s="67">
        <v>102861.11</v>
      </c>
      <c r="E270" s="29">
        <f>E269</f>
        <v>12292.7</v>
      </c>
      <c r="F270" s="29">
        <f>F269</f>
        <v>16916</v>
      </c>
      <c r="G270" s="29">
        <f>G269</f>
        <v>16946.57</v>
      </c>
      <c r="H270" s="29">
        <v>16227.62</v>
      </c>
      <c r="I270" s="29"/>
      <c r="J270" s="30">
        <f>SUM(D270:I270)</f>
        <v>165244</v>
      </c>
    </row>
    <row r="271" spans="1:14" s="4" customFormat="1" ht="30" customHeight="1" thickTop="1" thickBot="1" x14ac:dyDescent="0.3">
      <c r="A271" s="420" t="s">
        <v>271</v>
      </c>
      <c r="B271" s="421"/>
      <c r="C271" s="14" t="s">
        <v>34</v>
      </c>
      <c r="D271" s="72">
        <v>2015</v>
      </c>
      <c r="E271" s="31">
        <v>423</v>
      </c>
      <c r="F271" s="32">
        <v>529</v>
      </c>
      <c r="G271" s="32">
        <v>541</v>
      </c>
      <c r="H271" s="32">
        <v>449</v>
      </c>
      <c r="I271" s="32"/>
      <c r="J271" s="141">
        <f>SUM(D271:I271)</f>
        <v>3957</v>
      </c>
    </row>
    <row r="272" spans="1:14" s="4" customFormat="1" ht="30" customHeight="1" thickTop="1" thickBot="1" x14ac:dyDescent="0.3">
      <c r="A272" s="422" t="s">
        <v>375</v>
      </c>
      <c r="B272" s="423"/>
      <c r="C272" s="66" t="s">
        <v>34</v>
      </c>
      <c r="D272" s="35">
        <f>SUM(D270,D170,D266)</f>
        <v>1280779.9500000002</v>
      </c>
      <c r="E272" s="35">
        <f t="shared" ref="E272:I272" si="25">SUM(E270,E170,E266)</f>
        <v>120675.04000000001</v>
      </c>
      <c r="F272" s="35">
        <f>SUM(F270,F170,F266)</f>
        <v>109824.05999999998</v>
      </c>
      <c r="G272" s="168">
        <f>SUM(G270,G170,G266)</f>
        <v>169844.08000000005</v>
      </c>
      <c r="H272" s="35">
        <f>SUM(H270,H170,H266)</f>
        <v>167272.90000000002</v>
      </c>
      <c r="I272" s="35">
        <f t="shared" si="25"/>
        <v>0</v>
      </c>
      <c r="J272" s="36">
        <f>SUM(D272:I272)</f>
        <v>1848396.0300000003</v>
      </c>
    </row>
    <row r="273" spans="1:10" s="4" customFormat="1" ht="23.1" customHeight="1" thickTop="1" thickBot="1" x14ac:dyDescent="0.3">
      <c r="A273" s="435" t="s">
        <v>639</v>
      </c>
      <c r="B273" s="436"/>
      <c r="C273" s="436"/>
      <c r="D273" s="436"/>
      <c r="E273" s="436"/>
      <c r="F273" s="436"/>
      <c r="G273" s="436"/>
      <c r="H273" s="436"/>
      <c r="I273" s="436"/>
      <c r="J273" s="437"/>
    </row>
    <row r="274" spans="1:10" s="4" customFormat="1" ht="24.75" customHeight="1" thickTop="1" thickBot="1" x14ac:dyDescent="0.3">
      <c r="A274" s="377" t="s">
        <v>610</v>
      </c>
      <c r="B274" s="378"/>
      <c r="C274" s="378"/>
      <c r="D274" s="378"/>
      <c r="E274" s="378"/>
      <c r="F274" s="378"/>
      <c r="G274" s="378"/>
      <c r="H274" s="378"/>
      <c r="I274" s="378"/>
      <c r="J274" s="379"/>
    </row>
    <row r="275" spans="1:10" s="4" customFormat="1" ht="23.1" customHeight="1" thickTop="1" x14ac:dyDescent="0.25">
      <c r="A275" s="438" t="s">
        <v>376</v>
      </c>
      <c r="B275" s="439"/>
      <c r="C275" s="439"/>
      <c r="D275" s="439"/>
      <c r="E275" s="439"/>
      <c r="F275" s="439"/>
      <c r="G275" s="439"/>
      <c r="H275" s="439"/>
      <c r="I275" s="439"/>
      <c r="J275" s="440"/>
    </row>
    <row r="276" spans="1:10" s="4" customFormat="1" ht="32.25" customHeight="1" thickBot="1" x14ac:dyDescent="0.3">
      <c r="A276" s="428" t="s">
        <v>377</v>
      </c>
      <c r="B276" s="429"/>
      <c r="C276" s="430"/>
      <c r="D276" s="125" t="s">
        <v>604</v>
      </c>
      <c r="E276" s="12" t="s">
        <v>28</v>
      </c>
      <c r="F276" s="12" t="s">
        <v>29</v>
      </c>
      <c r="G276" s="12" t="s">
        <v>30</v>
      </c>
      <c r="H276" s="12" t="s">
        <v>31</v>
      </c>
      <c r="I276" s="137" t="s">
        <v>32</v>
      </c>
      <c r="J276" s="138" t="s">
        <v>35</v>
      </c>
    </row>
    <row r="277" spans="1:10" s="4" customFormat="1" ht="23.1" customHeight="1" thickTop="1" x14ac:dyDescent="0.25">
      <c r="A277" s="57" t="s">
        <v>378</v>
      </c>
      <c r="B277" s="52"/>
      <c r="C277" s="89" t="s">
        <v>34</v>
      </c>
      <c r="D277" s="134">
        <v>776.89999999999986</v>
      </c>
      <c r="E277" s="133">
        <v>0</v>
      </c>
      <c r="F277" s="39">
        <v>0</v>
      </c>
      <c r="G277" s="39">
        <v>0</v>
      </c>
      <c r="H277" s="39">
        <v>284.5</v>
      </c>
      <c r="I277" s="39"/>
      <c r="J277" s="94">
        <f>SUM(D277:I277)</f>
        <v>1061.3999999999999</v>
      </c>
    </row>
    <row r="278" spans="1:10" s="4" customFormat="1" ht="23.1" customHeight="1" x14ac:dyDescent="0.25">
      <c r="A278" s="69" t="s">
        <v>379</v>
      </c>
      <c r="B278" s="70"/>
      <c r="C278" s="90" t="s">
        <v>34</v>
      </c>
      <c r="D278" s="135">
        <v>62.3</v>
      </c>
      <c r="E278" s="133">
        <v>0</v>
      </c>
      <c r="F278" s="39">
        <v>0</v>
      </c>
      <c r="G278" s="39">
        <v>0</v>
      </c>
      <c r="H278" s="39">
        <v>0</v>
      </c>
      <c r="I278" s="39"/>
      <c r="J278" s="94">
        <f t="shared" ref="J278:J308" si="26">SUM(D278:I278)</f>
        <v>62.3</v>
      </c>
    </row>
    <row r="279" spans="1:10" s="4" customFormat="1" ht="23.1" customHeight="1" x14ac:dyDescent="0.25">
      <c r="A279" s="58" t="s">
        <v>380</v>
      </c>
      <c r="B279" s="48"/>
      <c r="C279" s="90" t="s">
        <v>34</v>
      </c>
      <c r="D279" s="135">
        <v>4444.4799999999996</v>
      </c>
      <c r="E279" s="133">
        <v>2033.75</v>
      </c>
      <c r="F279" s="39">
        <v>200</v>
      </c>
      <c r="G279" s="39">
        <v>101.8</v>
      </c>
      <c r="H279" s="39">
        <v>118.3</v>
      </c>
      <c r="I279" s="39"/>
      <c r="J279" s="94">
        <f t="shared" si="26"/>
        <v>6898.33</v>
      </c>
    </row>
    <row r="280" spans="1:10" s="4" customFormat="1" ht="23.1" customHeight="1" x14ac:dyDescent="0.25">
      <c r="A280" s="58" t="s">
        <v>381</v>
      </c>
      <c r="B280" s="48"/>
      <c r="C280" s="90" t="s">
        <v>34</v>
      </c>
      <c r="D280" s="135">
        <v>15.6</v>
      </c>
      <c r="E280" s="133">
        <v>0</v>
      </c>
      <c r="F280" s="39">
        <v>0</v>
      </c>
      <c r="G280" s="39">
        <v>0</v>
      </c>
      <c r="H280" s="39">
        <v>0</v>
      </c>
      <c r="I280" s="39"/>
      <c r="J280" s="94">
        <f t="shared" si="26"/>
        <v>15.6</v>
      </c>
    </row>
    <row r="281" spans="1:10" s="4" customFormat="1" ht="23.1" customHeight="1" x14ac:dyDescent="0.25">
      <c r="A281" s="58" t="s">
        <v>382</v>
      </c>
      <c r="B281" s="48"/>
      <c r="C281" s="91" t="s">
        <v>34</v>
      </c>
      <c r="D281" s="135">
        <v>27886.82</v>
      </c>
      <c r="E281" s="133">
        <v>2372.65</v>
      </c>
      <c r="F281" s="39">
        <v>7360.12</v>
      </c>
      <c r="G281" s="39">
        <v>8504.02</v>
      </c>
      <c r="H281" s="39">
        <v>7105.7</v>
      </c>
      <c r="I281" s="39"/>
      <c r="J281" s="94">
        <f t="shared" si="26"/>
        <v>53229.31</v>
      </c>
    </row>
    <row r="282" spans="1:10" s="4" customFormat="1" ht="23.1" customHeight="1" x14ac:dyDescent="0.25">
      <c r="A282" s="58" t="s">
        <v>383</v>
      </c>
      <c r="B282" s="48"/>
      <c r="C282" s="91" t="s">
        <v>34</v>
      </c>
      <c r="D282" s="135">
        <v>29655.180000000004</v>
      </c>
      <c r="E282" s="133">
        <v>0</v>
      </c>
      <c r="F282" s="39">
        <v>0</v>
      </c>
      <c r="G282" s="39">
        <v>5236.1000000000004</v>
      </c>
      <c r="H282" s="39">
        <v>1043</v>
      </c>
      <c r="I282" s="39"/>
      <c r="J282" s="94">
        <f t="shared" si="26"/>
        <v>35934.280000000006</v>
      </c>
    </row>
    <row r="283" spans="1:10" s="4" customFormat="1" ht="23.1" customHeight="1" x14ac:dyDescent="0.25">
      <c r="A283" s="58" t="s">
        <v>384</v>
      </c>
      <c r="B283" s="48"/>
      <c r="C283" s="91" t="s">
        <v>34</v>
      </c>
      <c r="D283" s="135">
        <v>5054.8999999999996</v>
      </c>
      <c r="E283" s="133">
        <v>0</v>
      </c>
      <c r="F283" s="39">
        <v>0</v>
      </c>
      <c r="G283" s="39">
        <v>0</v>
      </c>
      <c r="H283" s="39">
        <v>0</v>
      </c>
      <c r="I283" s="39"/>
      <c r="J283" s="94">
        <f t="shared" si="26"/>
        <v>5054.8999999999996</v>
      </c>
    </row>
    <row r="284" spans="1:10" s="4" customFormat="1" ht="23.1" customHeight="1" x14ac:dyDescent="0.25">
      <c r="A284" s="58" t="s">
        <v>385</v>
      </c>
      <c r="B284" s="48"/>
      <c r="C284" s="91" t="s">
        <v>34</v>
      </c>
      <c r="D284" s="135">
        <v>1512.8000000000002</v>
      </c>
      <c r="E284" s="133">
        <v>1047</v>
      </c>
      <c r="F284" s="39">
        <v>1103.5999999999999</v>
      </c>
      <c r="G284" s="39">
        <v>320</v>
      </c>
      <c r="H284" s="39">
        <v>0</v>
      </c>
      <c r="I284" s="39"/>
      <c r="J284" s="94">
        <f t="shared" si="26"/>
        <v>3983.4</v>
      </c>
    </row>
    <row r="285" spans="1:10" s="4" customFormat="1" ht="23.1" customHeight="1" x14ac:dyDescent="0.25">
      <c r="A285" s="58" t="s">
        <v>386</v>
      </c>
      <c r="B285" s="48"/>
      <c r="C285" s="91" t="s">
        <v>34</v>
      </c>
      <c r="D285" s="135">
        <v>13161.570000000002</v>
      </c>
      <c r="E285" s="133">
        <v>2423.7999999999997</v>
      </c>
      <c r="F285" s="39">
        <v>1766.1</v>
      </c>
      <c r="G285" s="39">
        <v>0</v>
      </c>
      <c r="H285" s="39">
        <v>0</v>
      </c>
      <c r="I285" s="39"/>
      <c r="J285" s="94">
        <f t="shared" si="26"/>
        <v>17351.47</v>
      </c>
    </row>
    <row r="286" spans="1:10" s="4" customFormat="1" ht="23.1" customHeight="1" x14ac:dyDescent="0.25">
      <c r="A286" s="58" t="s">
        <v>387</v>
      </c>
      <c r="B286" s="48"/>
      <c r="C286" s="91" t="s">
        <v>34</v>
      </c>
      <c r="D286" s="135">
        <v>242</v>
      </c>
      <c r="E286" s="133">
        <v>0</v>
      </c>
      <c r="F286" s="39">
        <v>0</v>
      </c>
      <c r="G286" s="39">
        <v>0</v>
      </c>
      <c r="H286" s="39">
        <v>0</v>
      </c>
      <c r="I286" s="39"/>
      <c r="J286" s="94">
        <f t="shared" si="26"/>
        <v>242</v>
      </c>
    </row>
    <row r="287" spans="1:10" s="4" customFormat="1" ht="23.1" customHeight="1" x14ac:dyDescent="0.25">
      <c r="A287" s="59" t="s">
        <v>388</v>
      </c>
      <c r="B287" s="18"/>
      <c r="C287" s="91" t="s">
        <v>34</v>
      </c>
      <c r="D287" s="135">
        <v>800</v>
      </c>
      <c r="E287" s="133">
        <v>0</v>
      </c>
      <c r="F287" s="39">
        <v>0</v>
      </c>
      <c r="G287" s="39">
        <v>0</v>
      </c>
      <c r="H287" s="39">
        <v>0</v>
      </c>
      <c r="I287" s="39"/>
      <c r="J287" s="94">
        <f t="shared" si="26"/>
        <v>800</v>
      </c>
    </row>
    <row r="288" spans="1:10" s="4" customFormat="1" ht="23.1" customHeight="1" x14ac:dyDescent="0.25">
      <c r="A288" s="59" t="s">
        <v>389</v>
      </c>
      <c r="B288" s="48"/>
      <c r="C288" s="91" t="s">
        <v>34</v>
      </c>
      <c r="D288" s="135">
        <v>684.3</v>
      </c>
      <c r="E288" s="133">
        <v>0</v>
      </c>
      <c r="F288" s="39">
        <v>0</v>
      </c>
      <c r="G288" s="39">
        <v>0</v>
      </c>
      <c r="H288" s="39">
        <v>0</v>
      </c>
      <c r="I288" s="39"/>
      <c r="J288" s="94">
        <f t="shared" si="26"/>
        <v>684.3</v>
      </c>
    </row>
    <row r="289" spans="1:10" s="4" customFormat="1" ht="23.1" customHeight="1" x14ac:dyDescent="0.25">
      <c r="A289" s="59" t="s">
        <v>88</v>
      </c>
      <c r="B289" s="48"/>
      <c r="C289" s="91" t="s">
        <v>34</v>
      </c>
      <c r="D289" s="135">
        <v>30.1</v>
      </c>
      <c r="E289" s="133">
        <v>0</v>
      </c>
      <c r="F289" s="39">
        <v>0</v>
      </c>
      <c r="G289" s="39">
        <v>0</v>
      </c>
      <c r="H289" s="39">
        <v>0</v>
      </c>
      <c r="I289" s="39"/>
      <c r="J289" s="94">
        <f t="shared" si="26"/>
        <v>30.1</v>
      </c>
    </row>
    <row r="290" spans="1:10" s="4" customFormat="1" ht="23.1" customHeight="1" x14ac:dyDescent="0.25">
      <c r="A290" s="58" t="s">
        <v>390</v>
      </c>
      <c r="B290" s="48"/>
      <c r="C290" s="91" t="s">
        <v>34</v>
      </c>
      <c r="D290" s="135">
        <v>3841.2</v>
      </c>
      <c r="E290" s="133">
        <v>0</v>
      </c>
      <c r="F290" s="39">
        <v>0</v>
      </c>
      <c r="G290" s="39">
        <v>0</v>
      </c>
      <c r="H290" s="39">
        <v>0</v>
      </c>
      <c r="I290" s="39"/>
      <c r="J290" s="94">
        <f t="shared" si="26"/>
        <v>3841.2</v>
      </c>
    </row>
    <row r="291" spans="1:10" s="4" customFormat="1" ht="23.1" customHeight="1" x14ac:dyDescent="0.25">
      <c r="A291" s="58" t="s">
        <v>391</v>
      </c>
      <c r="B291" s="48"/>
      <c r="C291" s="91" t="s">
        <v>34</v>
      </c>
      <c r="D291" s="135">
        <v>90</v>
      </c>
      <c r="E291" s="133">
        <v>0</v>
      </c>
      <c r="F291" s="39">
        <v>0</v>
      </c>
      <c r="G291" s="39">
        <v>0</v>
      </c>
      <c r="H291" s="39">
        <v>0</v>
      </c>
      <c r="I291" s="39"/>
      <c r="J291" s="94">
        <f t="shared" si="26"/>
        <v>90</v>
      </c>
    </row>
    <row r="292" spans="1:10" s="4" customFormat="1" ht="23.1" customHeight="1" x14ac:dyDescent="0.25">
      <c r="A292" s="58" t="s">
        <v>392</v>
      </c>
      <c r="B292" s="48"/>
      <c r="C292" s="91" t="s">
        <v>34</v>
      </c>
      <c r="D292" s="135">
        <v>397</v>
      </c>
      <c r="E292" s="133">
        <v>694.4</v>
      </c>
      <c r="F292" s="39">
        <v>0</v>
      </c>
      <c r="G292" s="39">
        <v>57.2</v>
      </c>
      <c r="H292" s="39">
        <v>330</v>
      </c>
      <c r="I292" s="39"/>
      <c r="J292" s="94">
        <f t="shared" si="26"/>
        <v>1478.6000000000001</v>
      </c>
    </row>
    <row r="293" spans="1:10" s="4" customFormat="1" ht="23.1" customHeight="1" x14ac:dyDescent="0.25">
      <c r="A293" s="58" t="s">
        <v>393</v>
      </c>
      <c r="B293" s="48"/>
      <c r="C293" s="91" t="s">
        <v>34</v>
      </c>
      <c r="D293" s="135">
        <v>30834.65</v>
      </c>
      <c r="E293" s="133">
        <v>8426.9</v>
      </c>
      <c r="F293" s="39">
        <v>4059.45</v>
      </c>
      <c r="G293" s="39">
        <v>10127.700000000001</v>
      </c>
      <c r="H293" s="39">
        <v>0</v>
      </c>
      <c r="I293" s="39"/>
      <c r="J293" s="94">
        <f t="shared" si="26"/>
        <v>53448.7</v>
      </c>
    </row>
    <row r="294" spans="1:10" s="4" customFormat="1" ht="23.1" customHeight="1" x14ac:dyDescent="0.25">
      <c r="A294" s="58" t="s">
        <v>394</v>
      </c>
      <c r="B294" s="48"/>
      <c r="C294" s="91" t="s">
        <v>34</v>
      </c>
      <c r="D294" s="135">
        <v>3186</v>
      </c>
      <c r="E294" s="133">
        <v>0</v>
      </c>
      <c r="F294" s="39">
        <v>0</v>
      </c>
      <c r="G294" s="39">
        <v>0</v>
      </c>
      <c r="H294" s="39">
        <v>0</v>
      </c>
      <c r="I294" s="39"/>
      <c r="J294" s="94">
        <f t="shared" si="26"/>
        <v>3186</v>
      </c>
    </row>
    <row r="295" spans="1:10" s="4" customFormat="1" ht="23.1" customHeight="1" x14ac:dyDescent="0.25">
      <c r="A295" s="58" t="s">
        <v>395</v>
      </c>
      <c r="B295" s="48"/>
      <c r="C295" s="91" t="s">
        <v>34</v>
      </c>
      <c r="D295" s="135">
        <v>6506.8600000000006</v>
      </c>
      <c r="E295" s="133">
        <v>0</v>
      </c>
      <c r="F295" s="39">
        <v>0</v>
      </c>
      <c r="G295" s="39">
        <v>0</v>
      </c>
      <c r="H295" s="39">
        <v>0</v>
      </c>
      <c r="I295" s="39"/>
      <c r="J295" s="94">
        <f t="shared" si="26"/>
        <v>6506.8600000000006</v>
      </c>
    </row>
    <row r="296" spans="1:10" s="4" customFormat="1" ht="23.1" customHeight="1" x14ac:dyDescent="0.25">
      <c r="A296" s="58" t="s">
        <v>396</v>
      </c>
      <c r="B296" s="48"/>
      <c r="C296" s="91" t="s">
        <v>34</v>
      </c>
      <c r="D296" s="135">
        <v>19547.760000000002</v>
      </c>
      <c r="E296" s="133">
        <v>0</v>
      </c>
      <c r="F296" s="39">
        <v>0</v>
      </c>
      <c r="G296" s="39">
        <v>0</v>
      </c>
      <c r="H296" s="39">
        <v>0</v>
      </c>
      <c r="I296" s="39"/>
      <c r="J296" s="94">
        <f t="shared" si="26"/>
        <v>19547.760000000002</v>
      </c>
    </row>
    <row r="297" spans="1:10" s="4" customFormat="1" ht="23.1" customHeight="1" x14ac:dyDescent="0.25">
      <c r="A297" s="58" t="s">
        <v>397</v>
      </c>
      <c r="B297" s="48"/>
      <c r="C297" s="91" t="s">
        <v>34</v>
      </c>
      <c r="D297" s="135">
        <v>47414.25</v>
      </c>
      <c r="E297" s="133">
        <v>3305.4</v>
      </c>
      <c r="F297" s="39">
        <v>4544</v>
      </c>
      <c r="G297" s="150">
        <v>4006.3</v>
      </c>
      <c r="H297" s="39">
        <v>1798</v>
      </c>
      <c r="I297" s="39"/>
      <c r="J297" s="94">
        <f>SUM(D297:I297)</f>
        <v>61067.950000000004</v>
      </c>
    </row>
    <row r="298" spans="1:10" s="4" customFormat="1" ht="23.1" customHeight="1" x14ac:dyDescent="0.25">
      <c r="A298" s="58" t="s">
        <v>398</v>
      </c>
      <c r="B298" s="48"/>
      <c r="C298" s="91" t="s">
        <v>34</v>
      </c>
      <c r="D298" s="135">
        <v>6469.5000000000009</v>
      </c>
      <c r="E298" s="133">
        <v>0</v>
      </c>
      <c r="F298" s="39">
        <v>0</v>
      </c>
      <c r="G298" s="39">
        <v>17</v>
      </c>
      <c r="H298" s="39">
        <v>1008</v>
      </c>
      <c r="I298" s="39"/>
      <c r="J298" s="94">
        <f>SUM(D298:I298)</f>
        <v>7494.5000000000009</v>
      </c>
    </row>
    <row r="299" spans="1:10" s="4" customFormat="1" ht="23.1" customHeight="1" x14ac:dyDescent="0.25">
      <c r="A299" s="74" t="s">
        <v>399</v>
      </c>
      <c r="B299" s="48"/>
      <c r="C299" s="91" t="s">
        <v>34</v>
      </c>
      <c r="D299" s="135">
        <v>4576.6099999999997</v>
      </c>
      <c r="E299" s="133">
        <v>0</v>
      </c>
      <c r="F299" s="39">
        <v>458.1</v>
      </c>
      <c r="G299" s="39">
        <v>0</v>
      </c>
      <c r="H299" s="39">
        <v>685.02</v>
      </c>
      <c r="I299" s="39"/>
      <c r="J299" s="94">
        <f>SUM(D299:I299)</f>
        <v>5719.73</v>
      </c>
    </row>
    <row r="300" spans="1:10" s="4" customFormat="1" ht="23.1" customHeight="1" x14ac:dyDescent="0.25">
      <c r="A300" s="74" t="s">
        <v>400</v>
      </c>
      <c r="B300" s="48"/>
      <c r="C300" s="91" t="s">
        <v>34</v>
      </c>
      <c r="D300" s="135">
        <v>581.59999999999991</v>
      </c>
      <c r="E300" s="133">
        <v>0</v>
      </c>
      <c r="F300" s="39">
        <v>0</v>
      </c>
      <c r="G300" s="39">
        <v>0</v>
      </c>
      <c r="H300" s="39">
        <v>0</v>
      </c>
      <c r="I300" s="39"/>
      <c r="J300" s="94">
        <f t="shared" si="26"/>
        <v>581.59999999999991</v>
      </c>
    </row>
    <row r="301" spans="1:10" s="4" customFormat="1" ht="23.1" customHeight="1" x14ac:dyDescent="0.25">
      <c r="A301" s="59" t="s">
        <v>401</v>
      </c>
      <c r="B301" s="48"/>
      <c r="C301" s="91" t="s">
        <v>34</v>
      </c>
      <c r="D301" s="108">
        <v>80153.5</v>
      </c>
      <c r="E301" s="179">
        <v>10551.25</v>
      </c>
      <c r="F301" s="180">
        <v>6946.4</v>
      </c>
      <c r="G301" s="180">
        <v>13583.8</v>
      </c>
      <c r="H301" s="180">
        <v>15483.2</v>
      </c>
      <c r="I301" s="180"/>
      <c r="J301" s="93">
        <f>SUM(D301:I301)</f>
        <v>126718.15</v>
      </c>
    </row>
    <row r="302" spans="1:10" s="4" customFormat="1" ht="23.1" customHeight="1" x14ac:dyDescent="0.25">
      <c r="A302" s="74" t="s">
        <v>402</v>
      </c>
      <c r="B302" s="48"/>
      <c r="C302" s="91" t="s">
        <v>34</v>
      </c>
      <c r="D302" s="135">
        <v>1281.5</v>
      </c>
      <c r="E302" s="133">
        <v>0</v>
      </c>
      <c r="F302" s="39">
        <v>0</v>
      </c>
      <c r="G302" s="39">
        <v>0</v>
      </c>
      <c r="H302" s="39">
        <v>0</v>
      </c>
      <c r="I302" s="39"/>
      <c r="J302" s="94">
        <f t="shared" si="26"/>
        <v>1281.5</v>
      </c>
    </row>
    <row r="303" spans="1:10" s="4" customFormat="1" ht="21" customHeight="1" x14ac:dyDescent="0.25">
      <c r="A303" s="74" t="s">
        <v>403</v>
      </c>
      <c r="B303" s="48"/>
      <c r="C303" s="91" t="s">
        <v>34</v>
      </c>
      <c r="D303" s="135">
        <v>3112</v>
      </c>
      <c r="E303" s="133">
        <v>555.73</v>
      </c>
      <c r="F303" s="39">
        <v>150.1</v>
      </c>
      <c r="G303" s="39">
        <v>817.5</v>
      </c>
      <c r="H303" s="39">
        <v>0</v>
      </c>
      <c r="I303" s="39"/>
      <c r="J303" s="94">
        <f>SUM(D303:I303)</f>
        <v>4635.33</v>
      </c>
    </row>
    <row r="304" spans="1:10" s="4" customFormat="1" ht="22.5" customHeight="1" x14ac:dyDescent="0.25">
      <c r="A304" s="58" t="s">
        <v>404</v>
      </c>
      <c r="B304" s="48"/>
      <c r="C304" s="91" t="s">
        <v>34</v>
      </c>
      <c r="D304" s="108">
        <v>3001.5</v>
      </c>
      <c r="E304" s="179">
        <v>0</v>
      </c>
      <c r="F304" s="180">
        <v>0</v>
      </c>
      <c r="G304" s="180">
        <v>0</v>
      </c>
      <c r="H304" s="180">
        <v>0</v>
      </c>
      <c r="I304" s="180"/>
      <c r="J304" s="93">
        <f t="shared" si="26"/>
        <v>3001.5</v>
      </c>
    </row>
    <row r="305" spans="1:10" s="4" customFormat="1" ht="23.1" customHeight="1" x14ac:dyDescent="0.25">
      <c r="A305" s="58" t="s">
        <v>405</v>
      </c>
      <c r="B305" s="48"/>
      <c r="C305" s="91" t="s">
        <v>34</v>
      </c>
      <c r="D305" s="135">
        <v>2541.4</v>
      </c>
      <c r="E305" s="133">
        <v>0</v>
      </c>
      <c r="F305" s="39">
        <v>0</v>
      </c>
      <c r="G305" s="39">
        <v>0</v>
      </c>
      <c r="H305" s="39">
        <v>0</v>
      </c>
      <c r="I305" s="39"/>
      <c r="J305" s="94">
        <f t="shared" si="26"/>
        <v>2541.4</v>
      </c>
    </row>
    <row r="306" spans="1:10" s="4" customFormat="1" ht="23.1" customHeight="1" x14ac:dyDescent="0.25">
      <c r="A306" s="58" t="s">
        <v>406</v>
      </c>
      <c r="B306" s="48"/>
      <c r="C306" s="91" t="s">
        <v>34</v>
      </c>
      <c r="D306" s="135">
        <v>1083.3</v>
      </c>
      <c r="E306" s="133">
        <v>0</v>
      </c>
      <c r="F306" s="39">
        <v>0</v>
      </c>
      <c r="G306" s="39">
        <v>0</v>
      </c>
      <c r="H306" s="39">
        <v>0</v>
      </c>
      <c r="I306" s="39"/>
      <c r="J306" s="94">
        <f t="shared" si="26"/>
        <v>1083.3</v>
      </c>
    </row>
    <row r="307" spans="1:10" s="4" customFormat="1" ht="23.1" customHeight="1" x14ac:dyDescent="0.25">
      <c r="A307" s="58" t="s">
        <v>407</v>
      </c>
      <c r="B307" s="48"/>
      <c r="C307" s="91" t="s">
        <v>34</v>
      </c>
      <c r="D307" s="135">
        <v>6405.4</v>
      </c>
      <c r="E307" s="133">
        <v>0</v>
      </c>
      <c r="F307" s="39">
        <v>0</v>
      </c>
      <c r="G307" s="39">
        <v>0</v>
      </c>
      <c r="H307" s="39">
        <v>0</v>
      </c>
      <c r="I307" s="39"/>
      <c r="J307" s="94">
        <f t="shared" si="26"/>
        <v>6405.4</v>
      </c>
    </row>
    <row r="308" spans="1:10" s="4" customFormat="1" ht="23.1" customHeight="1" x14ac:dyDescent="0.25">
      <c r="A308" s="206" t="s">
        <v>408</v>
      </c>
      <c r="B308" s="207"/>
      <c r="C308" s="208" t="s">
        <v>34</v>
      </c>
      <c r="D308" s="173">
        <v>42.3</v>
      </c>
      <c r="E308" s="209">
        <v>0</v>
      </c>
      <c r="F308" s="210">
        <v>0</v>
      </c>
      <c r="G308" s="210">
        <v>0</v>
      </c>
      <c r="H308" s="210">
        <v>0</v>
      </c>
      <c r="I308" s="210"/>
      <c r="J308" s="174">
        <f t="shared" si="26"/>
        <v>42.3</v>
      </c>
    </row>
    <row r="309" spans="1:10" s="4" customFormat="1" ht="23.1" customHeight="1" x14ac:dyDescent="0.25">
      <c r="A309" s="74" t="s">
        <v>409</v>
      </c>
      <c r="B309" s="48"/>
      <c r="C309" s="91" t="s">
        <v>34</v>
      </c>
      <c r="D309" s="108">
        <v>922.55</v>
      </c>
      <c r="E309" s="179">
        <v>0</v>
      </c>
      <c r="F309" s="180">
        <v>0</v>
      </c>
      <c r="G309" s="180">
        <v>0</v>
      </c>
      <c r="H309" s="180">
        <v>0</v>
      </c>
      <c r="I309" s="180"/>
      <c r="J309" s="93">
        <f t="shared" ref="J309:J340" si="27">SUM(D309:I309)</f>
        <v>922.55</v>
      </c>
    </row>
    <row r="310" spans="1:10" s="4" customFormat="1" ht="23.1" customHeight="1" x14ac:dyDescent="0.25">
      <c r="A310" s="74" t="s">
        <v>410</v>
      </c>
      <c r="B310" s="48"/>
      <c r="C310" s="91" t="s">
        <v>34</v>
      </c>
      <c r="D310" s="135">
        <v>217.8</v>
      </c>
      <c r="E310" s="133">
        <v>0</v>
      </c>
      <c r="F310" s="39">
        <v>0</v>
      </c>
      <c r="G310" s="39">
        <v>0</v>
      </c>
      <c r="H310" s="39">
        <v>0</v>
      </c>
      <c r="I310" s="39"/>
      <c r="J310" s="94">
        <f t="shared" si="27"/>
        <v>217.8</v>
      </c>
    </row>
    <row r="311" spans="1:10" s="4" customFormat="1" ht="23.1" customHeight="1" x14ac:dyDescent="0.25">
      <c r="A311" s="74" t="s">
        <v>411</v>
      </c>
      <c r="B311" s="48"/>
      <c r="C311" s="91" t="s">
        <v>34</v>
      </c>
      <c r="D311" s="135">
        <v>515.41999999999996</v>
      </c>
      <c r="E311" s="133">
        <v>0</v>
      </c>
      <c r="F311" s="39">
        <v>0</v>
      </c>
      <c r="G311" s="39">
        <v>150.5</v>
      </c>
      <c r="H311" s="39">
        <v>0</v>
      </c>
      <c r="I311" s="39"/>
      <c r="J311" s="94">
        <f>SUM(D311:I311)</f>
        <v>665.92</v>
      </c>
    </row>
    <row r="312" spans="1:10" s="4" customFormat="1" ht="23.1" customHeight="1" x14ac:dyDescent="0.25">
      <c r="A312" s="58" t="s">
        <v>412</v>
      </c>
      <c r="B312" s="48"/>
      <c r="C312" s="91" t="s">
        <v>34</v>
      </c>
      <c r="D312" s="135">
        <v>7352.4</v>
      </c>
      <c r="E312" s="133">
        <v>0</v>
      </c>
      <c r="F312" s="39">
        <v>0</v>
      </c>
      <c r="G312" s="39">
        <v>0</v>
      </c>
      <c r="H312" s="39">
        <v>0</v>
      </c>
      <c r="I312" s="39"/>
      <c r="J312" s="94">
        <f t="shared" si="27"/>
        <v>7352.4</v>
      </c>
    </row>
    <row r="313" spans="1:10" s="4" customFormat="1" ht="23.1" customHeight="1" x14ac:dyDescent="0.25">
      <c r="A313" s="74" t="s">
        <v>413</v>
      </c>
      <c r="B313" s="48"/>
      <c r="C313" s="91" t="s">
        <v>34</v>
      </c>
      <c r="D313" s="135">
        <v>2033.7</v>
      </c>
      <c r="E313" s="133">
        <v>0</v>
      </c>
      <c r="F313" s="39">
        <v>0</v>
      </c>
      <c r="G313" s="39">
        <v>973.3</v>
      </c>
      <c r="H313" s="39">
        <v>0</v>
      </c>
      <c r="I313" s="39"/>
      <c r="J313" s="94">
        <f t="shared" si="27"/>
        <v>3007</v>
      </c>
    </row>
    <row r="314" spans="1:10" s="4" customFormat="1" ht="23.1" customHeight="1" x14ac:dyDescent="0.25">
      <c r="A314" s="58" t="s">
        <v>414</v>
      </c>
      <c r="B314" s="48"/>
      <c r="C314" s="91" t="s">
        <v>34</v>
      </c>
      <c r="D314" s="135">
        <v>193</v>
      </c>
      <c r="E314" s="133">
        <v>0</v>
      </c>
      <c r="F314" s="39">
        <v>0</v>
      </c>
      <c r="G314" s="39">
        <v>0</v>
      </c>
      <c r="H314" s="39">
        <v>0</v>
      </c>
      <c r="I314" s="39"/>
      <c r="J314" s="94">
        <f t="shared" si="27"/>
        <v>193</v>
      </c>
    </row>
    <row r="315" spans="1:10" s="4" customFormat="1" ht="23.1" customHeight="1" x14ac:dyDescent="0.25">
      <c r="A315" s="58" t="s">
        <v>415</v>
      </c>
      <c r="B315" s="48"/>
      <c r="C315" s="91" t="s">
        <v>34</v>
      </c>
      <c r="D315" s="108">
        <v>2999.8</v>
      </c>
      <c r="E315" s="179">
        <v>0</v>
      </c>
      <c r="F315" s="180">
        <v>0</v>
      </c>
      <c r="G315" s="180">
        <v>0</v>
      </c>
      <c r="H315" s="180">
        <v>0</v>
      </c>
      <c r="I315" s="180"/>
      <c r="J315" s="93">
        <f t="shared" si="27"/>
        <v>2999.8</v>
      </c>
    </row>
    <row r="316" spans="1:10" s="4" customFormat="1" ht="23.1" customHeight="1" x14ac:dyDescent="0.25">
      <c r="A316" s="58" t="s">
        <v>416</v>
      </c>
      <c r="B316" s="48"/>
      <c r="C316" s="91" t="s">
        <v>34</v>
      </c>
      <c r="D316" s="135">
        <v>6314.2</v>
      </c>
      <c r="E316" s="133">
        <v>0</v>
      </c>
      <c r="F316" s="39">
        <v>0</v>
      </c>
      <c r="G316" s="39">
        <v>0</v>
      </c>
      <c r="H316" s="39">
        <v>22264.400000000001</v>
      </c>
      <c r="I316" s="39"/>
      <c r="J316" s="94">
        <f t="shared" si="27"/>
        <v>28578.600000000002</v>
      </c>
    </row>
    <row r="317" spans="1:10" s="4" customFormat="1" ht="23.1" customHeight="1" x14ac:dyDescent="0.25">
      <c r="A317" s="74" t="s">
        <v>417</v>
      </c>
      <c r="B317" s="48"/>
      <c r="C317" s="91" t="s">
        <v>34</v>
      </c>
      <c r="D317" s="135">
        <v>14124.85</v>
      </c>
      <c r="E317" s="133">
        <v>0</v>
      </c>
      <c r="F317" s="39">
        <v>0</v>
      </c>
      <c r="G317" s="39">
        <v>0</v>
      </c>
      <c r="H317" s="39">
        <v>0</v>
      </c>
      <c r="I317" s="39"/>
      <c r="J317" s="94">
        <f t="shared" si="27"/>
        <v>14124.85</v>
      </c>
    </row>
    <row r="318" spans="1:10" s="4" customFormat="1" ht="23.1" customHeight="1" x14ac:dyDescent="0.25">
      <c r="A318" s="58" t="s">
        <v>418</v>
      </c>
      <c r="B318" s="48"/>
      <c r="C318" s="91" t="s">
        <v>34</v>
      </c>
      <c r="D318" s="135">
        <v>3250.75</v>
      </c>
      <c r="E318" s="133">
        <v>703</v>
      </c>
      <c r="F318" s="39">
        <v>0</v>
      </c>
      <c r="G318" s="39">
        <v>0</v>
      </c>
      <c r="H318" s="39">
        <v>0</v>
      </c>
      <c r="I318" s="39"/>
      <c r="J318" s="94">
        <f t="shared" si="27"/>
        <v>3953.75</v>
      </c>
    </row>
    <row r="319" spans="1:10" s="4" customFormat="1" ht="23.1" customHeight="1" x14ac:dyDescent="0.25">
      <c r="A319" s="58" t="s">
        <v>419</v>
      </c>
      <c r="B319" s="48"/>
      <c r="C319" s="91" t="s">
        <v>34</v>
      </c>
      <c r="D319" s="135">
        <v>12.7</v>
      </c>
      <c r="E319" s="133">
        <v>0</v>
      </c>
      <c r="F319" s="39">
        <v>0</v>
      </c>
      <c r="G319" s="39">
        <v>0</v>
      </c>
      <c r="H319" s="39">
        <v>0</v>
      </c>
      <c r="I319" s="39"/>
      <c r="J319" s="94">
        <f t="shared" si="27"/>
        <v>12.7</v>
      </c>
    </row>
    <row r="320" spans="1:10" s="4" customFormat="1" ht="23.1" customHeight="1" x14ac:dyDescent="0.25">
      <c r="A320" s="58" t="s">
        <v>420</v>
      </c>
      <c r="B320" s="48"/>
      <c r="C320" s="91" t="s">
        <v>34</v>
      </c>
      <c r="D320" s="135">
        <v>64947.87</v>
      </c>
      <c r="E320" s="133">
        <v>89.6</v>
      </c>
      <c r="F320" s="39">
        <v>23.2</v>
      </c>
      <c r="G320" s="39">
        <v>0</v>
      </c>
      <c r="H320" s="39">
        <v>21870.43</v>
      </c>
      <c r="I320" s="39"/>
      <c r="J320" s="94">
        <f t="shared" si="27"/>
        <v>86931.1</v>
      </c>
    </row>
    <row r="321" spans="1:10" s="4" customFormat="1" ht="23.1" customHeight="1" x14ac:dyDescent="0.25">
      <c r="A321" s="58" t="s">
        <v>421</v>
      </c>
      <c r="B321" s="48"/>
      <c r="C321" s="91" t="s">
        <v>34</v>
      </c>
      <c r="D321" s="135">
        <v>123128.81</v>
      </c>
      <c r="E321" s="133">
        <v>23040.390000000003</v>
      </c>
      <c r="F321" s="39">
        <v>22195.15</v>
      </c>
      <c r="G321" s="39">
        <v>33939.53</v>
      </c>
      <c r="H321" s="39">
        <v>30059</v>
      </c>
      <c r="I321" s="39"/>
      <c r="J321" s="94">
        <f t="shared" si="27"/>
        <v>232362.88</v>
      </c>
    </row>
    <row r="322" spans="1:10" s="4" customFormat="1" ht="23.1" customHeight="1" x14ac:dyDescent="0.25">
      <c r="A322" s="74" t="s">
        <v>422</v>
      </c>
      <c r="B322" s="48"/>
      <c r="C322" s="91" t="s">
        <v>34</v>
      </c>
      <c r="D322" s="135">
        <v>1696.1</v>
      </c>
      <c r="E322" s="133">
        <v>0</v>
      </c>
      <c r="F322" s="39">
        <v>0</v>
      </c>
      <c r="G322" s="39">
        <v>0</v>
      </c>
      <c r="H322" s="39">
        <v>0</v>
      </c>
      <c r="I322" s="39"/>
      <c r="J322" s="94">
        <f t="shared" si="27"/>
        <v>1696.1</v>
      </c>
    </row>
    <row r="323" spans="1:10" s="4" customFormat="1" ht="23.1" customHeight="1" x14ac:dyDescent="0.25">
      <c r="A323" s="58" t="s">
        <v>423</v>
      </c>
      <c r="B323" s="48"/>
      <c r="C323" s="91" t="s">
        <v>34</v>
      </c>
      <c r="D323" s="135">
        <v>5502.87</v>
      </c>
      <c r="E323" s="133">
        <v>0</v>
      </c>
      <c r="F323" s="54">
        <v>0</v>
      </c>
      <c r="G323" s="54">
        <v>0</v>
      </c>
      <c r="H323" s="54">
        <v>0</v>
      </c>
      <c r="I323" s="54"/>
      <c r="J323" s="94">
        <f t="shared" si="27"/>
        <v>5502.87</v>
      </c>
    </row>
    <row r="324" spans="1:10" s="4" customFormat="1" ht="23.1" customHeight="1" x14ac:dyDescent="0.25">
      <c r="A324" s="58" t="s">
        <v>424</v>
      </c>
      <c r="B324" s="48"/>
      <c r="C324" s="91" t="s">
        <v>34</v>
      </c>
      <c r="D324" s="135">
        <v>2171.1</v>
      </c>
      <c r="E324" s="133">
        <v>676.7</v>
      </c>
      <c r="F324" s="54">
        <v>0</v>
      </c>
      <c r="G324" s="54">
        <v>0</v>
      </c>
      <c r="H324" s="54">
        <v>0</v>
      </c>
      <c r="I324" s="54"/>
      <c r="J324" s="94">
        <f t="shared" si="27"/>
        <v>2847.8</v>
      </c>
    </row>
    <row r="325" spans="1:10" s="4" customFormat="1" ht="23.1" customHeight="1" x14ac:dyDescent="0.25">
      <c r="A325" s="74" t="s">
        <v>425</v>
      </c>
      <c r="B325" s="48"/>
      <c r="C325" s="91" t="s">
        <v>34</v>
      </c>
      <c r="D325" s="135">
        <v>2304.9</v>
      </c>
      <c r="E325" s="133">
        <v>0</v>
      </c>
      <c r="F325" s="54">
        <v>0</v>
      </c>
      <c r="G325" s="54">
        <v>0</v>
      </c>
      <c r="H325" s="54">
        <v>104.1</v>
      </c>
      <c r="I325" s="54"/>
      <c r="J325" s="94">
        <f t="shared" si="27"/>
        <v>2409</v>
      </c>
    </row>
    <row r="326" spans="1:10" s="4" customFormat="1" ht="23.1" customHeight="1" x14ac:dyDescent="0.25">
      <c r="A326" s="74" t="s">
        <v>426</v>
      </c>
      <c r="B326" s="48"/>
      <c r="C326" s="91" t="s">
        <v>34</v>
      </c>
      <c r="D326" s="135">
        <v>183.9</v>
      </c>
      <c r="E326" s="133">
        <v>0</v>
      </c>
      <c r="F326" s="54">
        <v>0</v>
      </c>
      <c r="G326" s="54">
        <v>0</v>
      </c>
      <c r="H326" s="54">
        <v>0</v>
      </c>
      <c r="I326" s="54"/>
      <c r="J326" s="94">
        <f t="shared" si="27"/>
        <v>183.9</v>
      </c>
    </row>
    <row r="327" spans="1:10" s="4" customFormat="1" ht="23.1" customHeight="1" x14ac:dyDescent="0.25">
      <c r="A327" s="124" t="s">
        <v>427</v>
      </c>
      <c r="B327" s="48"/>
      <c r="C327" s="91" t="s">
        <v>34</v>
      </c>
      <c r="D327" s="135">
        <v>370.4</v>
      </c>
      <c r="E327" s="133">
        <v>0</v>
      </c>
      <c r="F327" s="39">
        <v>0</v>
      </c>
      <c r="G327" s="39">
        <v>0</v>
      </c>
      <c r="H327" s="39">
        <v>0</v>
      </c>
      <c r="I327" s="39"/>
      <c r="J327" s="94">
        <f t="shared" si="27"/>
        <v>370.4</v>
      </c>
    </row>
    <row r="328" spans="1:10" s="4" customFormat="1" ht="23.1" customHeight="1" x14ac:dyDescent="0.25">
      <c r="A328" s="58" t="s">
        <v>428</v>
      </c>
      <c r="B328" s="48"/>
      <c r="C328" s="91" t="s">
        <v>34</v>
      </c>
      <c r="D328" s="135">
        <v>62.6</v>
      </c>
      <c r="E328" s="133">
        <v>707.6</v>
      </c>
      <c r="F328" s="39">
        <v>0</v>
      </c>
      <c r="G328" s="39">
        <v>0</v>
      </c>
      <c r="H328" s="39">
        <v>0</v>
      </c>
      <c r="I328" s="39"/>
      <c r="J328" s="94">
        <f t="shared" si="27"/>
        <v>770.2</v>
      </c>
    </row>
    <row r="329" spans="1:10" s="4" customFormat="1" ht="23.1" customHeight="1" x14ac:dyDescent="0.25">
      <c r="A329" s="74" t="s">
        <v>429</v>
      </c>
      <c r="B329" s="48"/>
      <c r="C329" s="91" t="s">
        <v>34</v>
      </c>
      <c r="D329" s="135">
        <v>38.6</v>
      </c>
      <c r="E329" s="133">
        <v>1265.5999999999999</v>
      </c>
      <c r="F329" s="39">
        <v>0</v>
      </c>
      <c r="G329" s="39">
        <v>0</v>
      </c>
      <c r="H329" s="39">
        <v>0</v>
      </c>
      <c r="I329" s="39"/>
      <c r="J329" s="94">
        <f t="shared" si="27"/>
        <v>1304.1999999999998</v>
      </c>
    </row>
    <row r="330" spans="1:10" s="4" customFormat="1" ht="23.1" customHeight="1" x14ac:dyDescent="0.25">
      <c r="A330" s="58" t="s">
        <v>430</v>
      </c>
      <c r="B330" s="48"/>
      <c r="C330" s="91" t="s">
        <v>34</v>
      </c>
      <c r="D330" s="135">
        <v>33691.019999999997</v>
      </c>
      <c r="E330" s="133">
        <v>5801.3</v>
      </c>
      <c r="F330" s="39">
        <v>0</v>
      </c>
      <c r="G330" s="39">
        <v>0</v>
      </c>
      <c r="H330" s="39">
        <v>0</v>
      </c>
      <c r="I330" s="39"/>
      <c r="J330" s="94">
        <f t="shared" si="27"/>
        <v>39492.32</v>
      </c>
    </row>
    <row r="331" spans="1:10" s="4" customFormat="1" ht="23.1" customHeight="1" x14ac:dyDescent="0.25">
      <c r="A331" s="74" t="s">
        <v>431</v>
      </c>
      <c r="B331" s="48"/>
      <c r="C331" s="91" t="s">
        <v>34</v>
      </c>
      <c r="D331" s="135">
        <v>6530.7</v>
      </c>
      <c r="E331" s="133">
        <v>822.5</v>
      </c>
      <c r="F331" s="39">
        <v>745.8</v>
      </c>
      <c r="G331" s="39">
        <v>197.2</v>
      </c>
      <c r="H331" s="39">
        <v>0</v>
      </c>
      <c r="I331" s="39"/>
      <c r="J331" s="94">
        <f t="shared" si="27"/>
        <v>8296.2000000000007</v>
      </c>
    </row>
    <row r="332" spans="1:10" s="4" customFormat="1" ht="23.1" customHeight="1" x14ac:dyDescent="0.25">
      <c r="A332" s="58" t="s">
        <v>432</v>
      </c>
      <c r="B332" s="48"/>
      <c r="C332" s="91" t="s">
        <v>34</v>
      </c>
      <c r="D332" s="135">
        <v>94645.77</v>
      </c>
      <c r="E332" s="133">
        <v>6369.7</v>
      </c>
      <c r="F332" s="39">
        <v>3823.6</v>
      </c>
      <c r="G332" s="39">
        <v>1084.9000000000001</v>
      </c>
      <c r="H332" s="39">
        <v>6531.15</v>
      </c>
      <c r="I332" s="39"/>
      <c r="J332" s="94">
        <f t="shared" si="27"/>
        <v>112455.12</v>
      </c>
    </row>
    <row r="333" spans="1:10" s="4" customFormat="1" ht="23.1" customHeight="1" x14ac:dyDescent="0.25">
      <c r="A333" s="58" t="s">
        <v>433</v>
      </c>
      <c r="B333" s="48"/>
      <c r="C333" s="91" t="s">
        <v>34</v>
      </c>
      <c r="D333" s="135">
        <v>3410.7999999999997</v>
      </c>
      <c r="E333" s="133">
        <v>0</v>
      </c>
      <c r="F333" s="54">
        <v>0</v>
      </c>
      <c r="G333" s="54">
        <v>19660.3</v>
      </c>
      <c r="H333" s="54">
        <v>0</v>
      </c>
      <c r="I333" s="54"/>
      <c r="J333" s="94">
        <f t="shared" si="27"/>
        <v>23071.1</v>
      </c>
    </row>
    <row r="334" spans="1:10" s="4" customFormat="1" ht="23.1" customHeight="1" x14ac:dyDescent="0.25">
      <c r="A334" s="58" t="s">
        <v>434</v>
      </c>
      <c r="B334" s="48"/>
      <c r="C334" s="91" t="s">
        <v>34</v>
      </c>
      <c r="D334" s="135">
        <v>2551.9500000000003</v>
      </c>
      <c r="E334" s="133">
        <v>475.60000000000008</v>
      </c>
      <c r="F334" s="39">
        <v>1717.7</v>
      </c>
      <c r="G334" s="39">
        <v>779.5</v>
      </c>
      <c r="H334" s="39">
        <v>2242.42</v>
      </c>
      <c r="I334" s="39"/>
      <c r="J334" s="94">
        <f t="shared" si="27"/>
        <v>7767.17</v>
      </c>
    </row>
    <row r="335" spans="1:10" s="4" customFormat="1" ht="23.1" customHeight="1" x14ac:dyDescent="0.25">
      <c r="A335" s="58" t="s">
        <v>435</v>
      </c>
      <c r="B335" s="48"/>
      <c r="C335" s="91" t="s">
        <v>34</v>
      </c>
      <c r="D335" s="135">
        <v>8141.2800000000007</v>
      </c>
      <c r="E335" s="133">
        <v>363.3</v>
      </c>
      <c r="F335" s="39">
        <v>194</v>
      </c>
      <c r="G335" s="39">
        <v>36.299999999999997</v>
      </c>
      <c r="H335" s="39">
        <v>388.3</v>
      </c>
      <c r="I335" s="39"/>
      <c r="J335" s="94">
        <f t="shared" si="27"/>
        <v>9123.1799999999985</v>
      </c>
    </row>
    <row r="336" spans="1:10" s="4" customFormat="1" ht="23.1" customHeight="1" x14ac:dyDescent="0.25">
      <c r="A336" s="58" t="s">
        <v>436</v>
      </c>
      <c r="B336" s="48"/>
      <c r="C336" s="91" t="s">
        <v>34</v>
      </c>
      <c r="D336" s="135">
        <v>88</v>
      </c>
      <c r="E336" s="133">
        <v>0</v>
      </c>
      <c r="F336" s="39">
        <v>0</v>
      </c>
      <c r="G336" s="39">
        <v>0</v>
      </c>
      <c r="H336" s="39">
        <v>0</v>
      </c>
      <c r="I336" s="39"/>
      <c r="J336" s="94">
        <f t="shared" si="27"/>
        <v>88</v>
      </c>
    </row>
    <row r="337" spans="1:10" s="4" customFormat="1" ht="23.1" customHeight="1" x14ac:dyDescent="0.25">
      <c r="A337" s="58" t="s">
        <v>437</v>
      </c>
      <c r="B337" s="48"/>
      <c r="C337" s="91" t="s">
        <v>34</v>
      </c>
      <c r="D337" s="135">
        <v>1150.1999999999998</v>
      </c>
      <c r="E337" s="133">
        <v>0</v>
      </c>
      <c r="F337" s="39">
        <v>0</v>
      </c>
      <c r="G337" s="39">
        <v>0</v>
      </c>
      <c r="H337" s="39">
        <v>0</v>
      </c>
      <c r="I337" s="39"/>
      <c r="J337" s="94">
        <f t="shared" si="27"/>
        <v>1150.1999999999998</v>
      </c>
    </row>
    <row r="338" spans="1:10" s="4" customFormat="1" ht="23.1" customHeight="1" x14ac:dyDescent="0.25">
      <c r="A338" s="58" t="s">
        <v>653</v>
      </c>
      <c r="B338" s="48"/>
      <c r="C338" s="91" t="s">
        <v>34</v>
      </c>
      <c r="D338" s="135">
        <v>0</v>
      </c>
      <c r="E338" s="133">
        <v>0</v>
      </c>
      <c r="F338" s="39">
        <v>0</v>
      </c>
      <c r="G338" s="39">
        <v>477.6</v>
      </c>
      <c r="H338" s="39">
        <v>0</v>
      </c>
      <c r="I338" s="39"/>
      <c r="J338" s="94">
        <f t="shared" si="27"/>
        <v>477.6</v>
      </c>
    </row>
    <row r="339" spans="1:10" s="4" customFormat="1" ht="22.5" customHeight="1" x14ac:dyDescent="0.25">
      <c r="A339" s="74" t="s">
        <v>438</v>
      </c>
      <c r="B339" s="48"/>
      <c r="C339" s="91" t="s">
        <v>34</v>
      </c>
      <c r="D339" s="135">
        <v>5998.1</v>
      </c>
      <c r="E339" s="133">
        <v>0</v>
      </c>
      <c r="F339" s="39">
        <v>0</v>
      </c>
      <c r="G339" s="39">
        <v>0</v>
      </c>
      <c r="H339" s="39">
        <v>0</v>
      </c>
      <c r="I339" s="39"/>
      <c r="J339" s="94">
        <f t="shared" si="27"/>
        <v>5998.1</v>
      </c>
    </row>
    <row r="340" spans="1:10" s="4" customFormat="1" ht="22.5" customHeight="1" x14ac:dyDescent="0.25">
      <c r="A340" s="58" t="s">
        <v>439</v>
      </c>
      <c r="B340" s="48"/>
      <c r="C340" s="91" t="s">
        <v>34</v>
      </c>
      <c r="D340" s="135">
        <v>6844.6799999999985</v>
      </c>
      <c r="E340" s="133">
        <v>265.39999999999998</v>
      </c>
      <c r="F340" s="39">
        <v>1583.4</v>
      </c>
      <c r="G340" s="39">
        <v>1343.2</v>
      </c>
      <c r="H340" s="39">
        <v>795.1</v>
      </c>
      <c r="I340" s="39"/>
      <c r="J340" s="94">
        <f t="shared" si="27"/>
        <v>10831.779999999999</v>
      </c>
    </row>
    <row r="341" spans="1:10" ht="21.75" customHeight="1" x14ac:dyDescent="0.2">
      <c r="A341" s="63" t="s">
        <v>440</v>
      </c>
      <c r="B341" s="48"/>
      <c r="C341" s="91" t="s">
        <v>34</v>
      </c>
      <c r="D341" s="135">
        <v>0</v>
      </c>
      <c r="E341" s="133">
        <v>120</v>
      </c>
      <c r="F341" s="39">
        <v>0</v>
      </c>
      <c r="G341" s="39">
        <v>0</v>
      </c>
      <c r="H341" s="39">
        <v>0</v>
      </c>
      <c r="I341" s="39"/>
      <c r="J341" s="94">
        <f t="shared" ref="J341:J369" si="28">SUM(D341:I341)</f>
        <v>120</v>
      </c>
    </row>
    <row r="342" spans="1:10" ht="22.5" customHeight="1" x14ac:dyDescent="0.2">
      <c r="A342" s="58" t="s">
        <v>441</v>
      </c>
      <c r="B342" s="48"/>
      <c r="C342" s="91" t="s">
        <v>34</v>
      </c>
      <c r="D342" s="135">
        <v>51334.680000000008</v>
      </c>
      <c r="E342" s="133">
        <v>9447.2999999999993</v>
      </c>
      <c r="F342" s="39">
        <v>15223</v>
      </c>
      <c r="G342" s="39">
        <v>1920.2</v>
      </c>
      <c r="H342" s="39">
        <v>6172.4</v>
      </c>
      <c r="I342" s="39"/>
      <c r="J342" s="94">
        <f t="shared" si="28"/>
        <v>84097.58</v>
      </c>
    </row>
    <row r="343" spans="1:10" s="4" customFormat="1" ht="22.5" customHeight="1" x14ac:dyDescent="0.25">
      <c r="A343" s="58" t="s">
        <v>442</v>
      </c>
      <c r="B343" s="48"/>
      <c r="C343" s="91" t="s">
        <v>34</v>
      </c>
      <c r="D343" s="135">
        <v>35.1</v>
      </c>
      <c r="E343" s="133">
        <v>0</v>
      </c>
      <c r="F343" s="39">
        <v>0</v>
      </c>
      <c r="G343" s="39">
        <v>0</v>
      </c>
      <c r="H343" s="39">
        <v>0</v>
      </c>
      <c r="I343" s="39"/>
      <c r="J343" s="94">
        <f t="shared" si="28"/>
        <v>35.1</v>
      </c>
    </row>
    <row r="344" spans="1:10" s="4" customFormat="1" ht="22.5" customHeight="1" x14ac:dyDescent="0.25">
      <c r="A344" s="58" t="s">
        <v>443</v>
      </c>
      <c r="B344" s="48"/>
      <c r="C344" s="91" t="s">
        <v>34</v>
      </c>
      <c r="D344" s="135">
        <v>50677.82</v>
      </c>
      <c r="E344" s="133">
        <v>0</v>
      </c>
      <c r="F344" s="39">
        <v>0</v>
      </c>
      <c r="G344" s="39">
        <v>0</v>
      </c>
      <c r="H344" s="39">
        <v>0</v>
      </c>
      <c r="I344" s="39"/>
      <c r="J344" s="94">
        <f t="shared" si="28"/>
        <v>50677.82</v>
      </c>
    </row>
    <row r="345" spans="1:10" s="4" customFormat="1" ht="22.5" customHeight="1" x14ac:dyDescent="0.25">
      <c r="A345" s="58" t="s">
        <v>444</v>
      </c>
      <c r="B345" s="48"/>
      <c r="C345" s="91" t="s">
        <v>34</v>
      </c>
      <c r="D345" s="135">
        <v>13034.42</v>
      </c>
      <c r="E345" s="133">
        <v>1660.1999999999998</v>
      </c>
      <c r="F345" s="39">
        <v>1572.1</v>
      </c>
      <c r="G345" s="39">
        <v>2969.9</v>
      </c>
      <c r="H345" s="39">
        <v>2062.09</v>
      </c>
      <c r="I345" s="39"/>
      <c r="J345" s="94">
        <f t="shared" si="28"/>
        <v>21298.71</v>
      </c>
    </row>
    <row r="346" spans="1:10" s="4" customFormat="1" ht="22.5" customHeight="1" x14ac:dyDescent="0.25">
      <c r="A346" s="74" t="s">
        <v>648</v>
      </c>
      <c r="B346" s="48"/>
      <c r="C346" s="91" t="s">
        <v>34</v>
      </c>
      <c r="D346" s="135">
        <v>0</v>
      </c>
      <c r="E346" s="133">
        <v>0</v>
      </c>
      <c r="F346" s="39">
        <v>6424</v>
      </c>
      <c r="G346" s="39">
        <v>4201</v>
      </c>
      <c r="H346" s="39">
        <v>0</v>
      </c>
      <c r="I346" s="39"/>
      <c r="J346" s="94">
        <f t="shared" si="28"/>
        <v>10625</v>
      </c>
    </row>
    <row r="347" spans="1:10" s="4" customFormat="1" ht="23.1" customHeight="1" x14ac:dyDescent="0.25">
      <c r="A347" s="58" t="s">
        <v>445</v>
      </c>
      <c r="B347" s="48"/>
      <c r="C347" s="91" t="s">
        <v>34</v>
      </c>
      <c r="D347" s="135">
        <v>536.20000000000005</v>
      </c>
      <c r="E347" s="133">
        <v>66.400000000000006</v>
      </c>
      <c r="F347" s="39">
        <v>381.3</v>
      </c>
      <c r="G347" s="39">
        <v>0</v>
      </c>
      <c r="H347" s="39">
        <v>0</v>
      </c>
      <c r="I347" s="39"/>
      <c r="J347" s="94">
        <f t="shared" si="28"/>
        <v>983.90000000000009</v>
      </c>
    </row>
    <row r="348" spans="1:10" s="4" customFormat="1" ht="23.1" customHeight="1" x14ac:dyDescent="0.25">
      <c r="A348" s="58" t="s">
        <v>446</v>
      </c>
      <c r="B348" s="48"/>
      <c r="C348" s="91" t="s">
        <v>34</v>
      </c>
      <c r="D348" s="135">
        <v>16666.13</v>
      </c>
      <c r="E348" s="133">
        <v>282.7</v>
      </c>
      <c r="F348" s="39">
        <v>1832.8</v>
      </c>
      <c r="G348" s="39">
        <v>6780.8</v>
      </c>
      <c r="H348" s="39">
        <v>295.89999999999998</v>
      </c>
      <c r="I348" s="39"/>
      <c r="J348" s="94">
        <f t="shared" si="28"/>
        <v>25858.33</v>
      </c>
    </row>
    <row r="349" spans="1:10" s="4" customFormat="1" ht="23.1" customHeight="1" x14ac:dyDescent="0.25">
      <c r="A349" s="58" t="s">
        <v>447</v>
      </c>
      <c r="B349" s="48"/>
      <c r="C349" s="91" t="s">
        <v>34</v>
      </c>
      <c r="D349" s="135">
        <v>12887.300000000003</v>
      </c>
      <c r="E349" s="133">
        <v>554.15</v>
      </c>
      <c r="F349" s="39">
        <v>844.15</v>
      </c>
      <c r="G349" s="39">
        <v>0</v>
      </c>
      <c r="H349" s="39">
        <v>0</v>
      </c>
      <c r="I349" s="39"/>
      <c r="J349" s="94">
        <f t="shared" si="28"/>
        <v>14285.600000000002</v>
      </c>
    </row>
    <row r="350" spans="1:10" s="4" customFormat="1" ht="23.1" customHeight="1" x14ac:dyDescent="0.25">
      <c r="A350" s="58" t="s">
        <v>448</v>
      </c>
      <c r="B350" s="48"/>
      <c r="C350" s="91" t="s">
        <v>34</v>
      </c>
      <c r="D350" s="135">
        <v>17860.7</v>
      </c>
      <c r="E350" s="133">
        <v>500</v>
      </c>
      <c r="F350" s="39">
        <v>429</v>
      </c>
      <c r="G350" s="39">
        <v>0</v>
      </c>
      <c r="H350" s="39">
        <v>0</v>
      </c>
      <c r="I350" s="39"/>
      <c r="J350" s="94">
        <f t="shared" si="28"/>
        <v>18789.7</v>
      </c>
    </row>
    <row r="351" spans="1:10" s="4" customFormat="1" ht="23.1" customHeight="1" x14ac:dyDescent="0.25">
      <c r="A351" s="58" t="s">
        <v>449</v>
      </c>
      <c r="B351" s="48"/>
      <c r="C351" s="91" t="s">
        <v>34</v>
      </c>
      <c r="D351" s="135">
        <v>4954.2199999999993</v>
      </c>
      <c r="E351" s="133">
        <v>0</v>
      </c>
      <c r="F351" s="39">
        <v>0</v>
      </c>
      <c r="G351" s="39">
        <v>0</v>
      </c>
      <c r="H351" s="39">
        <v>0</v>
      </c>
      <c r="I351" s="39"/>
      <c r="J351" s="94">
        <f t="shared" si="28"/>
        <v>4954.2199999999993</v>
      </c>
    </row>
    <row r="352" spans="1:10" s="4" customFormat="1" ht="23.1" customHeight="1" x14ac:dyDescent="0.25">
      <c r="A352" s="58" t="s">
        <v>450</v>
      </c>
      <c r="B352" s="48"/>
      <c r="C352" s="91" t="s">
        <v>34</v>
      </c>
      <c r="D352" s="135">
        <v>1874.6</v>
      </c>
      <c r="E352" s="133">
        <v>916.5</v>
      </c>
      <c r="F352" s="39">
        <v>1526.5</v>
      </c>
      <c r="G352" s="39">
        <v>0</v>
      </c>
      <c r="H352" s="39">
        <v>107.3</v>
      </c>
      <c r="I352" s="39"/>
      <c r="J352" s="94">
        <f t="shared" si="28"/>
        <v>4424.9000000000005</v>
      </c>
    </row>
    <row r="353" spans="1:10" s="4" customFormat="1" ht="23.1" customHeight="1" x14ac:dyDescent="0.25">
      <c r="A353" s="58" t="s">
        <v>451</v>
      </c>
      <c r="B353" s="48"/>
      <c r="C353" s="91" t="s">
        <v>34</v>
      </c>
      <c r="D353" s="135">
        <v>9636.6</v>
      </c>
      <c r="E353" s="133">
        <v>45.8</v>
      </c>
      <c r="F353" s="39">
        <v>15.8</v>
      </c>
      <c r="G353" s="39">
        <v>439.7</v>
      </c>
      <c r="H353" s="39">
        <v>0</v>
      </c>
      <c r="I353" s="39"/>
      <c r="J353" s="94">
        <f t="shared" si="28"/>
        <v>10137.9</v>
      </c>
    </row>
    <row r="354" spans="1:10" s="4" customFormat="1" ht="23.1" customHeight="1" x14ac:dyDescent="0.25">
      <c r="A354" s="58" t="s">
        <v>452</v>
      </c>
      <c r="B354" s="48"/>
      <c r="C354" s="91" t="s">
        <v>34</v>
      </c>
      <c r="D354" s="135">
        <v>1615</v>
      </c>
      <c r="E354" s="133">
        <v>0</v>
      </c>
      <c r="F354" s="39">
        <v>0</v>
      </c>
      <c r="G354" s="39">
        <v>0</v>
      </c>
      <c r="H354" s="39">
        <v>0</v>
      </c>
      <c r="I354" s="39"/>
      <c r="J354" s="94">
        <f t="shared" si="28"/>
        <v>1615</v>
      </c>
    </row>
    <row r="355" spans="1:10" s="4" customFormat="1" ht="23.1" customHeight="1" x14ac:dyDescent="0.25">
      <c r="A355" s="58" t="s">
        <v>453</v>
      </c>
      <c r="B355" s="48"/>
      <c r="C355" s="91" t="s">
        <v>34</v>
      </c>
      <c r="D355" s="135">
        <v>28460.57</v>
      </c>
      <c r="E355" s="133">
        <v>1934.7</v>
      </c>
      <c r="F355" s="39">
        <v>1069.0999999999999</v>
      </c>
      <c r="G355" s="39">
        <v>3719.8</v>
      </c>
      <c r="H355" s="39">
        <v>3178.4</v>
      </c>
      <c r="I355" s="39"/>
      <c r="J355" s="94">
        <f t="shared" si="28"/>
        <v>38362.57</v>
      </c>
    </row>
    <row r="356" spans="1:10" s="4" customFormat="1" ht="23.1" customHeight="1" x14ac:dyDescent="0.25">
      <c r="A356" s="58" t="s">
        <v>454</v>
      </c>
      <c r="B356" s="48"/>
      <c r="C356" s="91" t="s">
        <v>34</v>
      </c>
      <c r="D356" s="135">
        <v>10612.79</v>
      </c>
      <c r="E356" s="133">
        <v>64.3</v>
      </c>
      <c r="F356" s="39">
        <v>157.30000000000001</v>
      </c>
      <c r="G356" s="39">
        <v>2795</v>
      </c>
      <c r="H356" s="39">
        <v>0</v>
      </c>
      <c r="I356" s="39"/>
      <c r="J356" s="94">
        <f t="shared" si="28"/>
        <v>13629.39</v>
      </c>
    </row>
    <row r="357" spans="1:10" s="4" customFormat="1" ht="23.1" customHeight="1" x14ac:dyDescent="0.25">
      <c r="A357" s="58" t="s">
        <v>455</v>
      </c>
      <c r="B357" s="48"/>
      <c r="C357" s="91" t="s">
        <v>34</v>
      </c>
      <c r="D357" s="135">
        <v>1444.5</v>
      </c>
      <c r="E357" s="133">
        <v>0</v>
      </c>
      <c r="F357" s="39">
        <v>0</v>
      </c>
      <c r="G357" s="39">
        <v>0</v>
      </c>
      <c r="H357" s="39">
        <v>0</v>
      </c>
      <c r="I357" s="39"/>
      <c r="J357" s="94">
        <f t="shared" si="28"/>
        <v>1444.5</v>
      </c>
    </row>
    <row r="358" spans="1:10" s="4" customFormat="1" ht="23.1" customHeight="1" x14ac:dyDescent="0.25">
      <c r="A358" s="58" t="s">
        <v>456</v>
      </c>
      <c r="B358" s="48"/>
      <c r="C358" s="91" t="s">
        <v>34</v>
      </c>
      <c r="D358" s="135">
        <v>3092.2</v>
      </c>
      <c r="E358" s="133">
        <v>0</v>
      </c>
      <c r="F358" s="39">
        <v>0</v>
      </c>
      <c r="G358" s="39">
        <v>0</v>
      </c>
      <c r="H358" s="39">
        <v>0</v>
      </c>
      <c r="I358" s="39"/>
      <c r="J358" s="94">
        <f t="shared" si="28"/>
        <v>3092.2</v>
      </c>
    </row>
    <row r="359" spans="1:10" s="4" customFormat="1" ht="23.1" customHeight="1" x14ac:dyDescent="0.25">
      <c r="A359" s="58" t="s">
        <v>457</v>
      </c>
      <c r="B359" s="48"/>
      <c r="C359" s="91" t="s">
        <v>34</v>
      </c>
      <c r="D359" s="135">
        <v>144.69999999999999</v>
      </c>
      <c r="E359" s="133">
        <v>0</v>
      </c>
      <c r="F359" s="39">
        <v>0</v>
      </c>
      <c r="G359" s="39">
        <v>0</v>
      </c>
      <c r="H359" s="39">
        <v>0</v>
      </c>
      <c r="I359" s="39"/>
      <c r="J359" s="94">
        <f t="shared" si="28"/>
        <v>144.69999999999999</v>
      </c>
    </row>
    <row r="360" spans="1:10" s="4" customFormat="1" ht="23.1" customHeight="1" x14ac:dyDescent="0.25">
      <c r="A360" s="58" t="s">
        <v>458</v>
      </c>
      <c r="B360" s="48"/>
      <c r="C360" s="91" t="s">
        <v>34</v>
      </c>
      <c r="D360" s="108">
        <v>10266.17</v>
      </c>
      <c r="E360" s="179">
        <v>1615.6</v>
      </c>
      <c r="F360" s="180">
        <v>628.1</v>
      </c>
      <c r="G360" s="180">
        <v>1463.3</v>
      </c>
      <c r="H360" s="180">
        <v>83.3</v>
      </c>
      <c r="I360" s="180"/>
      <c r="J360" s="93">
        <f t="shared" si="28"/>
        <v>14056.47</v>
      </c>
    </row>
    <row r="361" spans="1:10" s="4" customFormat="1" ht="22.5" customHeight="1" x14ac:dyDescent="0.25">
      <c r="A361" s="58" t="s">
        <v>459</v>
      </c>
      <c r="B361" s="48"/>
      <c r="C361" s="91" t="s">
        <v>34</v>
      </c>
      <c r="D361" s="135">
        <v>83.2</v>
      </c>
      <c r="E361" s="133">
        <v>0</v>
      </c>
      <c r="F361" s="39">
        <v>0</v>
      </c>
      <c r="G361" s="39">
        <v>0</v>
      </c>
      <c r="H361" s="39">
        <v>0</v>
      </c>
      <c r="I361" s="39"/>
      <c r="J361" s="94">
        <f t="shared" si="28"/>
        <v>83.2</v>
      </c>
    </row>
    <row r="362" spans="1:10" s="4" customFormat="1" ht="22.5" customHeight="1" x14ac:dyDescent="0.25">
      <c r="A362" s="58" t="s">
        <v>460</v>
      </c>
      <c r="B362" s="48"/>
      <c r="C362" s="91" t="s">
        <v>34</v>
      </c>
      <c r="D362" s="108">
        <v>1193.75</v>
      </c>
      <c r="E362" s="179">
        <v>0</v>
      </c>
      <c r="F362" s="180">
        <v>0</v>
      </c>
      <c r="G362" s="180">
        <v>0</v>
      </c>
      <c r="H362" s="180">
        <v>0</v>
      </c>
      <c r="I362" s="180"/>
      <c r="J362" s="93">
        <f t="shared" si="28"/>
        <v>1193.75</v>
      </c>
    </row>
    <row r="363" spans="1:10" s="4" customFormat="1" ht="23.1" customHeight="1" x14ac:dyDescent="0.25">
      <c r="A363" s="58" t="s">
        <v>461</v>
      </c>
      <c r="B363" s="48"/>
      <c r="C363" s="91" t="s">
        <v>34</v>
      </c>
      <c r="D363" s="135">
        <v>260</v>
      </c>
      <c r="E363" s="133">
        <v>0</v>
      </c>
      <c r="F363" s="39">
        <v>0</v>
      </c>
      <c r="G363" s="39">
        <v>0</v>
      </c>
      <c r="H363" s="39">
        <v>0</v>
      </c>
      <c r="I363" s="39"/>
      <c r="J363" s="94">
        <f t="shared" si="28"/>
        <v>260</v>
      </c>
    </row>
    <row r="364" spans="1:10" s="4" customFormat="1" ht="23.1" customHeight="1" x14ac:dyDescent="0.25">
      <c r="A364" s="58" t="s">
        <v>462</v>
      </c>
      <c r="B364" s="48"/>
      <c r="C364" s="91" t="s">
        <v>34</v>
      </c>
      <c r="D364" s="135">
        <v>24986.53</v>
      </c>
      <c r="E364" s="133">
        <v>641.70000000000005</v>
      </c>
      <c r="F364" s="39">
        <v>3901.5</v>
      </c>
      <c r="G364" s="39">
        <v>2418.3000000000002</v>
      </c>
      <c r="H364" s="39">
        <v>2531.4499999999998</v>
      </c>
      <c r="I364" s="39"/>
      <c r="J364" s="94">
        <f t="shared" si="28"/>
        <v>34479.479999999996</v>
      </c>
    </row>
    <row r="365" spans="1:10" s="4" customFormat="1" ht="23.1" customHeight="1" x14ac:dyDescent="0.25">
      <c r="A365" s="58" t="s">
        <v>463</v>
      </c>
      <c r="B365" s="48"/>
      <c r="C365" s="91" t="s">
        <v>34</v>
      </c>
      <c r="D365" s="135">
        <v>23419.4</v>
      </c>
      <c r="E365" s="133">
        <v>0</v>
      </c>
      <c r="F365" s="39">
        <v>3640.7</v>
      </c>
      <c r="G365" s="39">
        <v>0</v>
      </c>
      <c r="H365" s="39">
        <v>0</v>
      </c>
      <c r="I365" s="39"/>
      <c r="J365" s="94">
        <f t="shared" si="28"/>
        <v>27060.100000000002</v>
      </c>
    </row>
    <row r="366" spans="1:10" s="4" customFormat="1" ht="23.1" customHeight="1" x14ac:dyDescent="0.25">
      <c r="A366" s="58" t="s">
        <v>464</v>
      </c>
      <c r="B366" s="48"/>
      <c r="C366" s="91" t="s">
        <v>34</v>
      </c>
      <c r="D366" s="135">
        <v>423.1</v>
      </c>
      <c r="E366" s="133">
        <v>0</v>
      </c>
      <c r="F366" s="39">
        <v>0</v>
      </c>
      <c r="G366" s="39">
        <v>0</v>
      </c>
      <c r="H366" s="39">
        <v>0</v>
      </c>
      <c r="I366" s="39"/>
      <c r="J366" s="94">
        <f t="shared" si="28"/>
        <v>423.1</v>
      </c>
    </row>
    <row r="367" spans="1:10" s="4" customFormat="1" ht="23.1" customHeight="1" x14ac:dyDescent="0.25">
      <c r="A367" s="58" t="s">
        <v>465</v>
      </c>
      <c r="B367" s="48"/>
      <c r="C367" s="91" t="s">
        <v>34</v>
      </c>
      <c r="D367" s="135">
        <v>180</v>
      </c>
      <c r="E367" s="133">
        <v>0</v>
      </c>
      <c r="F367" s="39">
        <v>0</v>
      </c>
      <c r="G367" s="39">
        <v>0</v>
      </c>
      <c r="H367" s="39">
        <v>0</v>
      </c>
      <c r="I367" s="39"/>
      <c r="J367" s="94">
        <f t="shared" si="28"/>
        <v>180</v>
      </c>
    </row>
    <row r="368" spans="1:10" s="4" customFormat="1" ht="23.1" customHeight="1" x14ac:dyDescent="0.25">
      <c r="A368" s="58" t="s">
        <v>466</v>
      </c>
      <c r="B368" s="48"/>
      <c r="C368" s="91" t="s">
        <v>34</v>
      </c>
      <c r="D368" s="108">
        <v>404</v>
      </c>
      <c r="E368" s="179">
        <v>0</v>
      </c>
      <c r="F368" s="180">
        <v>0</v>
      </c>
      <c r="G368" s="180">
        <v>0</v>
      </c>
      <c r="H368" s="180">
        <v>0</v>
      </c>
      <c r="I368" s="180"/>
      <c r="J368" s="93">
        <f t="shared" si="28"/>
        <v>404</v>
      </c>
    </row>
    <row r="369" spans="1:10" s="4" customFormat="1" ht="23.1" customHeight="1" x14ac:dyDescent="0.25">
      <c r="A369" s="69" t="s">
        <v>467</v>
      </c>
      <c r="B369" s="70"/>
      <c r="C369" s="90" t="s">
        <v>34</v>
      </c>
      <c r="D369" s="135">
        <v>8797.5199999999986</v>
      </c>
      <c r="E369" s="133">
        <v>2445</v>
      </c>
      <c r="F369" s="39">
        <v>787</v>
      </c>
      <c r="G369" s="39">
        <v>2152.5500000000002</v>
      </c>
      <c r="H369" s="39">
        <v>0</v>
      </c>
      <c r="I369" s="39"/>
      <c r="J369" s="94">
        <f t="shared" si="28"/>
        <v>14182.07</v>
      </c>
    </row>
    <row r="370" spans="1:10" s="4" customFormat="1" ht="23.1" customHeight="1" thickBot="1" x14ac:dyDescent="0.3">
      <c r="A370" s="60" t="s">
        <v>468</v>
      </c>
      <c r="B370" s="53"/>
      <c r="C370" s="91" t="s">
        <v>34</v>
      </c>
      <c r="D370" s="136">
        <v>17203.699999999997</v>
      </c>
      <c r="E370" s="133">
        <v>3191.91</v>
      </c>
      <c r="F370" s="39">
        <v>826.45</v>
      </c>
      <c r="G370" s="39">
        <v>7305.4</v>
      </c>
      <c r="H370" s="39">
        <v>0</v>
      </c>
      <c r="I370" s="39"/>
      <c r="J370" s="94">
        <f>SUM(D370:I370)</f>
        <v>28527.46</v>
      </c>
    </row>
    <row r="371" spans="1:10" s="4" customFormat="1" ht="30" customHeight="1" thickTop="1" thickBot="1" x14ac:dyDescent="0.3">
      <c r="A371" s="509" t="s">
        <v>710</v>
      </c>
      <c r="B371" s="510"/>
      <c r="C371" s="47" t="s">
        <v>34</v>
      </c>
      <c r="D371" s="80">
        <f>SUM(D277:D370)</f>
        <v>1018874.9999999998</v>
      </c>
      <c r="E371" s="80">
        <f>SUM(E277:E370)</f>
        <v>95477.83</v>
      </c>
      <c r="F371" s="80">
        <f>SUM(F277:F370)</f>
        <v>96129.520000000019</v>
      </c>
      <c r="G371" s="80">
        <f>SUM(G277:G370)</f>
        <v>137579.70000000001</v>
      </c>
      <c r="H371" s="80">
        <f>SUM(H277:H370)</f>
        <v>126541.45999999999</v>
      </c>
      <c r="I371" s="80">
        <f t="shared" ref="I371" si="29">SUM(I277:I370)</f>
        <v>0</v>
      </c>
      <c r="J371" s="56">
        <f>SUM(J277:J370)</f>
        <v>1474603.5099999998</v>
      </c>
    </row>
    <row r="372" spans="1:10" s="4" customFormat="1" ht="104.25" customHeight="1" thickTop="1" thickBot="1" x14ac:dyDescent="0.3">
      <c r="A372" s="464" t="s">
        <v>711</v>
      </c>
      <c r="B372" s="465"/>
      <c r="C372" s="465"/>
      <c r="D372" s="465"/>
      <c r="E372" s="465"/>
      <c r="F372" s="465"/>
      <c r="G372" s="465"/>
      <c r="H372" s="465"/>
      <c r="I372" s="465"/>
      <c r="J372" s="466"/>
    </row>
    <row r="373" spans="1:10" s="4" customFormat="1" ht="24.75" customHeight="1" thickTop="1" thickBot="1" x14ac:dyDescent="0.3">
      <c r="A373" s="377" t="s">
        <v>610</v>
      </c>
      <c r="B373" s="378"/>
      <c r="C373" s="378"/>
      <c r="D373" s="378"/>
      <c r="E373" s="378"/>
      <c r="F373" s="378"/>
      <c r="G373" s="378"/>
      <c r="H373" s="378"/>
      <c r="I373" s="378"/>
      <c r="J373" s="379"/>
    </row>
    <row r="374" spans="1:10" s="4" customFormat="1" ht="23.1" customHeight="1" thickTop="1" x14ac:dyDescent="0.25">
      <c r="A374" s="438" t="s">
        <v>376</v>
      </c>
      <c r="B374" s="439"/>
      <c r="C374" s="439"/>
      <c r="D374" s="439"/>
      <c r="E374" s="439"/>
      <c r="F374" s="439"/>
      <c r="G374" s="439"/>
      <c r="H374" s="439"/>
      <c r="I374" s="439"/>
      <c r="J374" s="440"/>
    </row>
    <row r="375" spans="1:10" s="4" customFormat="1" ht="32.25" customHeight="1" thickBot="1" x14ac:dyDescent="0.3">
      <c r="A375" s="428" t="s">
        <v>469</v>
      </c>
      <c r="B375" s="429"/>
      <c r="C375" s="430"/>
      <c r="D375" s="125" t="s">
        <v>604</v>
      </c>
      <c r="E375" s="12" t="s">
        <v>28</v>
      </c>
      <c r="F375" s="12" t="s">
        <v>29</v>
      </c>
      <c r="G375" s="12" t="s">
        <v>30</v>
      </c>
      <c r="H375" s="12" t="s">
        <v>31</v>
      </c>
      <c r="I375" s="41" t="s">
        <v>32</v>
      </c>
      <c r="J375" s="42" t="s">
        <v>35</v>
      </c>
    </row>
    <row r="376" spans="1:10" s="4" customFormat="1" ht="22.5" customHeight="1" thickTop="1" x14ac:dyDescent="0.25">
      <c r="A376" s="57" t="s">
        <v>611</v>
      </c>
      <c r="B376" s="49"/>
      <c r="C376" s="89" t="s">
        <v>34</v>
      </c>
      <c r="D376" s="134">
        <v>1432</v>
      </c>
      <c r="E376" s="133">
        <v>0</v>
      </c>
      <c r="F376" s="39">
        <v>0</v>
      </c>
      <c r="G376" s="39">
        <v>0</v>
      </c>
      <c r="H376" s="39">
        <v>0</v>
      </c>
      <c r="I376" s="39"/>
      <c r="J376" s="94">
        <f>SUM(D376:I376)</f>
        <v>1432</v>
      </c>
    </row>
    <row r="377" spans="1:10" s="4" customFormat="1" ht="22.5" customHeight="1" x14ac:dyDescent="0.25">
      <c r="A377" s="58" t="s">
        <v>470</v>
      </c>
      <c r="B377" s="50"/>
      <c r="C377" s="91" t="s">
        <v>34</v>
      </c>
      <c r="D377" s="135">
        <v>122.9</v>
      </c>
      <c r="E377" s="133">
        <v>0</v>
      </c>
      <c r="F377" s="39">
        <v>0</v>
      </c>
      <c r="G377" s="39">
        <v>0</v>
      </c>
      <c r="H377" s="39">
        <v>0</v>
      </c>
      <c r="I377" s="39"/>
      <c r="J377" s="94">
        <f t="shared" ref="J377:J401" si="30">SUM(D377:I377)</f>
        <v>122.9</v>
      </c>
    </row>
    <row r="378" spans="1:10" s="4" customFormat="1" ht="22.5" customHeight="1" x14ac:dyDescent="0.25">
      <c r="A378" s="58" t="s">
        <v>471</v>
      </c>
      <c r="B378" s="50"/>
      <c r="C378" s="91" t="s">
        <v>34</v>
      </c>
      <c r="D378" s="135">
        <v>168.2</v>
      </c>
      <c r="E378" s="133">
        <v>0</v>
      </c>
      <c r="F378" s="39">
        <v>0</v>
      </c>
      <c r="G378" s="39">
        <v>0</v>
      </c>
      <c r="H378" s="39">
        <v>0</v>
      </c>
      <c r="I378" s="39"/>
      <c r="J378" s="94">
        <f t="shared" si="30"/>
        <v>168.2</v>
      </c>
    </row>
    <row r="379" spans="1:10" s="4" customFormat="1" ht="22.5" customHeight="1" x14ac:dyDescent="0.25">
      <c r="A379" s="58" t="s">
        <v>472</v>
      </c>
      <c r="B379" s="50"/>
      <c r="C379" s="90" t="s">
        <v>34</v>
      </c>
      <c r="D379" s="135">
        <v>1441.8</v>
      </c>
      <c r="E379" s="133">
        <v>775.7</v>
      </c>
      <c r="F379" s="39">
        <v>0</v>
      </c>
      <c r="G379" s="39">
        <v>341.9</v>
      </c>
      <c r="H379" s="39">
        <v>734.3</v>
      </c>
      <c r="I379" s="39"/>
      <c r="J379" s="94">
        <f t="shared" si="30"/>
        <v>3293.7</v>
      </c>
    </row>
    <row r="380" spans="1:10" s="4" customFormat="1" ht="22.5" customHeight="1" x14ac:dyDescent="0.25">
      <c r="A380" s="58" t="s">
        <v>473</v>
      </c>
      <c r="B380" s="50"/>
      <c r="C380" s="91" t="s">
        <v>34</v>
      </c>
      <c r="D380" s="135">
        <v>3646.95</v>
      </c>
      <c r="E380" s="133">
        <v>0</v>
      </c>
      <c r="F380" s="39">
        <v>0</v>
      </c>
      <c r="G380" s="39">
        <v>0</v>
      </c>
      <c r="H380" s="39">
        <v>0</v>
      </c>
      <c r="I380" s="39"/>
      <c r="J380" s="94">
        <f t="shared" si="30"/>
        <v>3646.95</v>
      </c>
    </row>
    <row r="381" spans="1:10" s="4" customFormat="1" ht="22.5" customHeight="1" x14ac:dyDescent="0.25">
      <c r="A381" s="58" t="s">
        <v>474</v>
      </c>
      <c r="B381" s="50"/>
      <c r="C381" s="91" t="s">
        <v>34</v>
      </c>
      <c r="D381" s="135">
        <v>198.9</v>
      </c>
      <c r="E381" s="133">
        <v>0</v>
      </c>
      <c r="F381" s="39">
        <v>0</v>
      </c>
      <c r="G381" s="39">
        <v>0</v>
      </c>
      <c r="H381" s="39">
        <v>0</v>
      </c>
      <c r="I381" s="39"/>
      <c r="J381" s="94">
        <f t="shared" si="30"/>
        <v>198.9</v>
      </c>
    </row>
    <row r="382" spans="1:10" s="4" customFormat="1" ht="22.5" customHeight="1" x14ac:dyDescent="0.25">
      <c r="A382" s="58" t="s">
        <v>475</v>
      </c>
      <c r="B382" s="50"/>
      <c r="C382" s="91" t="s">
        <v>34</v>
      </c>
      <c r="D382" s="135">
        <v>1597.6999999999998</v>
      </c>
      <c r="E382" s="133">
        <v>0</v>
      </c>
      <c r="F382" s="39">
        <v>0</v>
      </c>
      <c r="G382" s="39">
        <v>0</v>
      </c>
      <c r="H382" s="39">
        <v>0</v>
      </c>
      <c r="I382" s="39"/>
      <c r="J382" s="94">
        <f t="shared" si="30"/>
        <v>1597.6999999999998</v>
      </c>
    </row>
    <row r="383" spans="1:10" s="4" customFormat="1" ht="22.5" customHeight="1" x14ac:dyDescent="0.25">
      <c r="A383" s="58" t="s">
        <v>476</v>
      </c>
      <c r="B383" s="50"/>
      <c r="C383" s="91" t="s">
        <v>34</v>
      </c>
      <c r="D383" s="135">
        <v>7419.88</v>
      </c>
      <c r="E383" s="133">
        <v>0</v>
      </c>
      <c r="F383" s="39">
        <v>0</v>
      </c>
      <c r="G383" s="39">
        <v>0</v>
      </c>
      <c r="H383" s="39">
        <v>0</v>
      </c>
      <c r="I383" s="39"/>
      <c r="J383" s="94">
        <f t="shared" si="30"/>
        <v>7419.88</v>
      </c>
    </row>
    <row r="384" spans="1:10" s="4" customFormat="1" ht="22.5" customHeight="1" x14ac:dyDescent="0.25">
      <c r="A384" s="58" t="s">
        <v>477</v>
      </c>
      <c r="B384" s="50"/>
      <c r="C384" s="91" t="s">
        <v>34</v>
      </c>
      <c r="D384" s="135">
        <v>5058.5</v>
      </c>
      <c r="E384" s="133">
        <v>0</v>
      </c>
      <c r="F384" s="39">
        <v>0</v>
      </c>
      <c r="G384" s="39">
        <v>0</v>
      </c>
      <c r="H384" s="39">
        <v>0</v>
      </c>
      <c r="I384" s="39"/>
      <c r="J384" s="94">
        <f t="shared" si="30"/>
        <v>5058.5</v>
      </c>
    </row>
    <row r="385" spans="1:10" s="4" customFormat="1" ht="22.5" customHeight="1" x14ac:dyDescent="0.25">
      <c r="A385" s="58" t="s">
        <v>478</v>
      </c>
      <c r="B385" s="50"/>
      <c r="C385" s="91" t="s">
        <v>34</v>
      </c>
      <c r="D385" s="135">
        <v>79.8</v>
      </c>
      <c r="E385" s="133">
        <v>0</v>
      </c>
      <c r="F385" s="39">
        <v>0</v>
      </c>
      <c r="G385" s="39">
        <v>0</v>
      </c>
      <c r="H385" s="39">
        <v>0</v>
      </c>
      <c r="I385" s="39"/>
      <c r="J385" s="94">
        <f t="shared" si="30"/>
        <v>79.8</v>
      </c>
    </row>
    <row r="386" spans="1:10" s="4" customFormat="1" ht="22.5" customHeight="1" x14ac:dyDescent="0.25">
      <c r="A386" s="58" t="s">
        <v>479</v>
      </c>
      <c r="B386" s="50"/>
      <c r="C386" s="91" t="s">
        <v>34</v>
      </c>
      <c r="D386" s="135">
        <v>168</v>
      </c>
      <c r="E386" s="133">
        <v>0</v>
      </c>
      <c r="F386" s="39">
        <v>0</v>
      </c>
      <c r="G386" s="39">
        <v>0</v>
      </c>
      <c r="H386" s="39">
        <v>0</v>
      </c>
      <c r="I386" s="39"/>
      <c r="J386" s="94">
        <f t="shared" si="30"/>
        <v>168</v>
      </c>
    </row>
    <row r="387" spans="1:10" s="4" customFormat="1" ht="22.5" customHeight="1" x14ac:dyDescent="0.25">
      <c r="A387" s="58" t="s">
        <v>480</v>
      </c>
      <c r="B387" s="50"/>
      <c r="C387" s="91" t="s">
        <v>34</v>
      </c>
      <c r="D387" s="135">
        <v>333</v>
      </c>
      <c r="E387" s="133">
        <v>0</v>
      </c>
      <c r="F387" s="39">
        <v>0</v>
      </c>
      <c r="G387" s="39">
        <v>0</v>
      </c>
      <c r="H387" s="39">
        <v>0</v>
      </c>
      <c r="I387" s="39"/>
      <c r="J387" s="94">
        <f t="shared" si="30"/>
        <v>333</v>
      </c>
    </row>
    <row r="388" spans="1:10" s="4" customFormat="1" ht="22.5" customHeight="1" x14ac:dyDescent="0.25">
      <c r="A388" s="58" t="s">
        <v>481</v>
      </c>
      <c r="B388" s="50"/>
      <c r="C388" s="91" t="s">
        <v>34</v>
      </c>
      <c r="D388" s="135">
        <v>2208.8000000000002</v>
      </c>
      <c r="E388" s="133">
        <v>0</v>
      </c>
      <c r="F388" s="39">
        <v>0</v>
      </c>
      <c r="G388" s="39">
        <v>0</v>
      </c>
      <c r="H388" s="39">
        <v>95.1</v>
      </c>
      <c r="I388" s="39"/>
      <c r="J388" s="94">
        <f t="shared" si="30"/>
        <v>2303.9</v>
      </c>
    </row>
    <row r="389" spans="1:10" s="4" customFormat="1" ht="22.5" customHeight="1" x14ac:dyDescent="0.25">
      <c r="A389" s="58" t="s">
        <v>482</v>
      </c>
      <c r="B389" s="50"/>
      <c r="C389" s="91" t="s">
        <v>34</v>
      </c>
      <c r="D389" s="135">
        <v>17397.68</v>
      </c>
      <c r="E389" s="133">
        <v>159.4</v>
      </c>
      <c r="F389" s="39">
        <v>900.8</v>
      </c>
      <c r="G389" s="39">
        <v>54.5</v>
      </c>
      <c r="H389" s="39">
        <v>865.6</v>
      </c>
      <c r="I389" s="39"/>
      <c r="J389" s="94">
        <f t="shared" si="30"/>
        <v>19377.98</v>
      </c>
    </row>
    <row r="390" spans="1:10" s="4" customFormat="1" ht="22.5" customHeight="1" x14ac:dyDescent="0.25">
      <c r="A390" s="61" t="s">
        <v>483</v>
      </c>
      <c r="B390" s="50"/>
      <c r="C390" s="91" t="s">
        <v>34</v>
      </c>
      <c r="D390" s="135">
        <v>294.56</v>
      </c>
      <c r="E390" s="133">
        <v>0</v>
      </c>
      <c r="F390" s="39">
        <v>0</v>
      </c>
      <c r="G390" s="39">
        <v>0</v>
      </c>
      <c r="H390" s="39">
        <v>1077.5999999999999</v>
      </c>
      <c r="I390" s="39"/>
      <c r="J390" s="94">
        <f t="shared" si="30"/>
        <v>1372.1599999999999</v>
      </c>
    </row>
    <row r="391" spans="1:10" s="4" customFormat="1" ht="22.5" customHeight="1" x14ac:dyDescent="0.25">
      <c r="A391" s="62" t="s">
        <v>484</v>
      </c>
      <c r="B391" s="50"/>
      <c r="C391" s="91" t="s">
        <v>34</v>
      </c>
      <c r="D391" s="135">
        <v>103</v>
      </c>
      <c r="E391" s="133">
        <v>0</v>
      </c>
      <c r="F391" s="39">
        <v>0</v>
      </c>
      <c r="G391" s="39">
        <v>0</v>
      </c>
      <c r="H391" s="39">
        <v>0</v>
      </c>
      <c r="I391" s="39"/>
      <c r="J391" s="94">
        <f t="shared" si="30"/>
        <v>103</v>
      </c>
    </row>
    <row r="392" spans="1:10" s="4" customFormat="1" ht="22.5" customHeight="1" x14ac:dyDescent="0.25">
      <c r="A392" s="58" t="s">
        <v>485</v>
      </c>
      <c r="B392" s="50"/>
      <c r="C392" s="91" t="s">
        <v>34</v>
      </c>
      <c r="D392" s="135">
        <v>1012.5</v>
      </c>
      <c r="E392" s="133">
        <v>0</v>
      </c>
      <c r="F392" s="39">
        <v>0</v>
      </c>
      <c r="G392" s="39">
        <v>0</v>
      </c>
      <c r="H392" s="39">
        <v>0</v>
      </c>
      <c r="I392" s="39"/>
      <c r="J392" s="94">
        <f t="shared" si="30"/>
        <v>1012.5</v>
      </c>
    </row>
    <row r="393" spans="1:10" s="4" customFormat="1" ht="22.5" customHeight="1" x14ac:dyDescent="0.25">
      <c r="A393" s="58" t="s">
        <v>486</v>
      </c>
      <c r="B393" s="50"/>
      <c r="C393" s="91" t="s">
        <v>34</v>
      </c>
      <c r="D393" s="135">
        <v>2033.8</v>
      </c>
      <c r="E393" s="133">
        <v>43.2</v>
      </c>
      <c r="F393" s="39">
        <v>375.2</v>
      </c>
      <c r="G393" s="39">
        <v>0</v>
      </c>
      <c r="H393" s="39">
        <v>71.2</v>
      </c>
      <c r="I393" s="39"/>
      <c r="J393" s="94">
        <f t="shared" si="30"/>
        <v>2523.3999999999996</v>
      </c>
    </row>
    <row r="394" spans="1:10" s="4" customFormat="1" ht="22.5" customHeight="1" x14ac:dyDescent="0.25">
      <c r="A394" s="61" t="s">
        <v>487</v>
      </c>
      <c r="B394" s="50"/>
      <c r="C394" s="91" t="s">
        <v>34</v>
      </c>
      <c r="D394" s="135">
        <v>1728.1</v>
      </c>
      <c r="E394" s="133">
        <v>0</v>
      </c>
      <c r="F394" s="39">
        <v>0</v>
      </c>
      <c r="G394" s="39">
        <v>0</v>
      </c>
      <c r="H394" s="39">
        <v>0</v>
      </c>
      <c r="I394" s="39"/>
      <c r="J394" s="94">
        <f t="shared" si="30"/>
        <v>1728.1</v>
      </c>
    </row>
    <row r="395" spans="1:10" s="4" customFormat="1" ht="22.5" customHeight="1" x14ac:dyDescent="0.25">
      <c r="A395" s="61" t="s">
        <v>488</v>
      </c>
      <c r="B395" s="50"/>
      <c r="C395" s="91" t="s">
        <v>34</v>
      </c>
      <c r="D395" s="135">
        <v>214.60000000000002</v>
      </c>
      <c r="E395" s="133">
        <v>0</v>
      </c>
      <c r="F395" s="39">
        <v>0</v>
      </c>
      <c r="G395" s="39">
        <v>0</v>
      </c>
      <c r="H395" s="39">
        <v>0</v>
      </c>
      <c r="I395" s="39"/>
      <c r="J395" s="94">
        <f t="shared" si="30"/>
        <v>214.60000000000002</v>
      </c>
    </row>
    <row r="396" spans="1:10" s="4" customFormat="1" ht="22.5" customHeight="1" x14ac:dyDescent="0.25">
      <c r="A396" s="58" t="s">
        <v>489</v>
      </c>
      <c r="B396" s="50"/>
      <c r="C396" s="91" t="s">
        <v>34</v>
      </c>
      <c r="D396" s="135">
        <v>207</v>
      </c>
      <c r="E396" s="133">
        <v>243.7</v>
      </c>
      <c r="F396" s="39">
        <v>163.1</v>
      </c>
      <c r="G396" s="39">
        <v>121.2</v>
      </c>
      <c r="H396" s="39">
        <v>81.2</v>
      </c>
      <c r="I396" s="39"/>
      <c r="J396" s="94">
        <f t="shared" si="30"/>
        <v>816.2</v>
      </c>
    </row>
    <row r="397" spans="1:10" s="4" customFormat="1" ht="22.5" customHeight="1" x14ac:dyDescent="0.25">
      <c r="A397" s="58" t="s">
        <v>490</v>
      </c>
      <c r="B397" s="50"/>
      <c r="C397" s="91" t="s">
        <v>34</v>
      </c>
      <c r="D397" s="135">
        <v>4766.5200000000004</v>
      </c>
      <c r="E397" s="133">
        <v>0</v>
      </c>
      <c r="F397" s="39">
        <v>0</v>
      </c>
      <c r="G397" s="39">
        <v>39.700000000000003</v>
      </c>
      <c r="H397" s="39">
        <v>549.29999999999995</v>
      </c>
      <c r="I397" s="39"/>
      <c r="J397" s="94">
        <f t="shared" si="30"/>
        <v>5355.52</v>
      </c>
    </row>
    <row r="398" spans="1:10" s="4" customFormat="1" ht="22.5" customHeight="1" x14ac:dyDescent="0.25">
      <c r="A398" s="58" t="s">
        <v>491</v>
      </c>
      <c r="B398" s="50"/>
      <c r="C398" s="91" t="s">
        <v>34</v>
      </c>
      <c r="D398" s="135">
        <v>955</v>
      </c>
      <c r="E398" s="133">
        <v>0</v>
      </c>
      <c r="F398" s="39">
        <v>0</v>
      </c>
      <c r="G398" s="39">
        <v>0</v>
      </c>
      <c r="H398" s="39">
        <v>0</v>
      </c>
      <c r="I398" s="39"/>
      <c r="J398" s="94">
        <f t="shared" si="30"/>
        <v>955</v>
      </c>
    </row>
    <row r="399" spans="1:10" s="4" customFormat="1" ht="22.5" customHeight="1" x14ac:dyDescent="0.25">
      <c r="A399" s="58" t="s">
        <v>492</v>
      </c>
      <c r="B399" s="50"/>
      <c r="C399" s="91" t="s">
        <v>34</v>
      </c>
      <c r="D399" s="135">
        <v>2890.5</v>
      </c>
      <c r="E399" s="133">
        <v>616.09999999999991</v>
      </c>
      <c r="F399" s="39">
        <v>0</v>
      </c>
      <c r="G399" s="39">
        <v>212.5</v>
      </c>
      <c r="H399" s="39">
        <v>0</v>
      </c>
      <c r="I399" s="39"/>
      <c r="J399" s="94">
        <f t="shared" si="30"/>
        <v>3719.1</v>
      </c>
    </row>
    <row r="400" spans="1:10" s="4" customFormat="1" ht="22.5" customHeight="1" x14ac:dyDescent="0.25">
      <c r="A400" s="58" t="s">
        <v>493</v>
      </c>
      <c r="B400" s="50"/>
      <c r="C400" s="91" t="s">
        <v>34</v>
      </c>
      <c r="D400" s="135">
        <v>0</v>
      </c>
      <c r="E400" s="133">
        <v>688.4</v>
      </c>
      <c r="F400" s="39">
        <v>0</v>
      </c>
      <c r="G400" s="39">
        <v>0</v>
      </c>
      <c r="H400" s="39">
        <v>0</v>
      </c>
      <c r="I400" s="39"/>
      <c r="J400" s="94">
        <f t="shared" si="30"/>
        <v>688.4</v>
      </c>
    </row>
    <row r="401" spans="1:10" s="4" customFormat="1" ht="22.5" customHeight="1" x14ac:dyDescent="0.25">
      <c r="A401" s="58" t="s">
        <v>494</v>
      </c>
      <c r="B401" s="50"/>
      <c r="C401" s="91" t="s">
        <v>34</v>
      </c>
      <c r="D401" s="135">
        <v>3592.23</v>
      </c>
      <c r="E401" s="133">
        <v>0</v>
      </c>
      <c r="F401" s="39">
        <v>209.8</v>
      </c>
      <c r="G401" s="39">
        <v>0</v>
      </c>
      <c r="H401" s="39">
        <v>684.7</v>
      </c>
      <c r="I401" s="39"/>
      <c r="J401" s="94">
        <f t="shared" si="30"/>
        <v>4486.7300000000005</v>
      </c>
    </row>
    <row r="402" spans="1:10" s="4" customFormat="1" ht="22.5" customHeight="1" x14ac:dyDescent="0.25">
      <c r="A402" s="58" t="s">
        <v>495</v>
      </c>
      <c r="B402" s="50"/>
      <c r="C402" s="91" t="s">
        <v>34</v>
      </c>
      <c r="D402" s="135">
        <v>2549.8000000000002</v>
      </c>
      <c r="E402" s="133">
        <v>0</v>
      </c>
      <c r="F402" s="39">
        <v>0</v>
      </c>
      <c r="G402" s="39">
        <v>57.5</v>
      </c>
      <c r="H402" s="39">
        <v>378.7</v>
      </c>
      <c r="I402" s="39"/>
      <c r="J402" s="94">
        <f t="shared" ref="J402:J426" si="31">SUM(D402:I402)</f>
        <v>2986</v>
      </c>
    </row>
    <row r="403" spans="1:10" s="4" customFormat="1" ht="22.5" customHeight="1" x14ac:dyDescent="0.25">
      <c r="A403" s="59" t="s">
        <v>496</v>
      </c>
      <c r="B403" s="50"/>
      <c r="C403" s="91" t="s">
        <v>34</v>
      </c>
      <c r="D403" s="135">
        <v>737.8</v>
      </c>
      <c r="E403" s="133">
        <v>0</v>
      </c>
      <c r="F403" s="39">
        <v>0</v>
      </c>
      <c r="G403" s="39">
        <v>0</v>
      </c>
      <c r="H403" s="39">
        <v>0</v>
      </c>
      <c r="I403" s="39"/>
      <c r="J403" s="94">
        <f t="shared" ref="J403:J415" si="32">SUM(D403:I403)</f>
        <v>737.8</v>
      </c>
    </row>
    <row r="404" spans="1:10" s="4" customFormat="1" ht="22.5" customHeight="1" x14ac:dyDescent="0.25">
      <c r="A404" s="58" t="s">
        <v>497</v>
      </c>
      <c r="B404" s="50"/>
      <c r="C404" s="91" t="s">
        <v>34</v>
      </c>
      <c r="D404" s="135">
        <v>6764.76</v>
      </c>
      <c r="E404" s="133">
        <v>0</v>
      </c>
      <c r="F404" s="39">
        <v>0</v>
      </c>
      <c r="G404" s="39">
        <v>0</v>
      </c>
      <c r="H404" s="39">
        <v>130.30000000000001</v>
      </c>
      <c r="I404" s="39"/>
      <c r="J404" s="94">
        <f t="shared" si="32"/>
        <v>6895.06</v>
      </c>
    </row>
    <row r="405" spans="1:10" s="4" customFormat="1" ht="22.5" customHeight="1" x14ac:dyDescent="0.25">
      <c r="A405" s="63" t="s">
        <v>498</v>
      </c>
      <c r="B405" s="50"/>
      <c r="C405" s="91" t="s">
        <v>34</v>
      </c>
      <c r="D405" s="135">
        <v>365.5</v>
      </c>
      <c r="E405" s="133">
        <v>0</v>
      </c>
      <c r="F405" s="39">
        <v>0</v>
      </c>
      <c r="G405" s="39">
        <v>0</v>
      </c>
      <c r="H405" s="39">
        <v>197.4</v>
      </c>
      <c r="I405" s="39"/>
      <c r="J405" s="94">
        <f t="shared" si="32"/>
        <v>562.9</v>
      </c>
    </row>
    <row r="406" spans="1:10" s="4" customFormat="1" ht="22.5" customHeight="1" x14ac:dyDescent="0.25">
      <c r="A406" s="58" t="s">
        <v>499</v>
      </c>
      <c r="B406" s="50"/>
      <c r="C406" s="91" t="s">
        <v>34</v>
      </c>
      <c r="D406" s="135">
        <v>52.9</v>
      </c>
      <c r="E406" s="133">
        <v>0</v>
      </c>
      <c r="F406" s="39">
        <v>319.7</v>
      </c>
      <c r="G406" s="39">
        <v>0</v>
      </c>
      <c r="H406" s="39">
        <v>804</v>
      </c>
      <c r="I406" s="39"/>
      <c r="J406" s="94">
        <f t="shared" si="32"/>
        <v>1176.5999999999999</v>
      </c>
    </row>
    <row r="407" spans="1:10" s="4" customFormat="1" ht="22.5" customHeight="1" x14ac:dyDescent="0.25">
      <c r="A407" s="74" t="s">
        <v>500</v>
      </c>
      <c r="B407" s="50"/>
      <c r="C407" s="91" t="s">
        <v>34</v>
      </c>
      <c r="D407" s="135">
        <v>1655.12</v>
      </c>
      <c r="E407" s="133">
        <v>0</v>
      </c>
      <c r="F407" s="39">
        <v>0</v>
      </c>
      <c r="G407" s="39">
        <v>662.1</v>
      </c>
      <c r="H407" s="39">
        <v>0</v>
      </c>
      <c r="I407" s="39"/>
      <c r="J407" s="94">
        <f t="shared" si="32"/>
        <v>2317.2199999999998</v>
      </c>
    </row>
    <row r="408" spans="1:10" s="4" customFormat="1" ht="22.5" customHeight="1" x14ac:dyDescent="0.25">
      <c r="A408" s="58" t="s">
        <v>501</v>
      </c>
      <c r="B408" s="50"/>
      <c r="C408" s="91" t="s">
        <v>34</v>
      </c>
      <c r="D408" s="135">
        <v>30.2</v>
      </c>
      <c r="E408" s="133">
        <v>0</v>
      </c>
      <c r="F408" s="39">
        <v>0</v>
      </c>
      <c r="G408" s="39">
        <v>0</v>
      </c>
      <c r="H408" s="39">
        <v>0</v>
      </c>
      <c r="I408" s="39"/>
      <c r="J408" s="94">
        <f t="shared" si="32"/>
        <v>30.2</v>
      </c>
    </row>
    <row r="409" spans="1:10" s="4" customFormat="1" ht="22.5" customHeight="1" x14ac:dyDescent="0.25">
      <c r="A409" s="58" t="s">
        <v>502</v>
      </c>
      <c r="B409" s="50"/>
      <c r="C409" s="91" t="s">
        <v>34</v>
      </c>
      <c r="D409" s="135">
        <v>206.1</v>
      </c>
      <c r="E409" s="133">
        <v>0</v>
      </c>
      <c r="F409" s="39">
        <v>0</v>
      </c>
      <c r="G409" s="39">
        <v>0</v>
      </c>
      <c r="H409" s="39">
        <v>0</v>
      </c>
      <c r="I409" s="39"/>
      <c r="J409" s="94">
        <f t="shared" si="32"/>
        <v>206.1</v>
      </c>
    </row>
    <row r="410" spans="1:10" s="4" customFormat="1" ht="22.5" customHeight="1" x14ac:dyDescent="0.25">
      <c r="A410" s="58" t="s">
        <v>503</v>
      </c>
      <c r="B410" s="50"/>
      <c r="C410" s="91" t="s">
        <v>34</v>
      </c>
      <c r="D410" s="135">
        <v>321.7</v>
      </c>
      <c r="E410" s="133">
        <v>0</v>
      </c>
      <c r="F410" s="39">
        <v>0</v>
      </c>
      <c r="G410" s="39">
        <v>0</v>
      </c>
      <c r="H410" s="39">
        <v>0</v>
      </c>
      <c r="I410" s="39"/>
      <c r="J410" s="94">
        <f t="shared" si="32"/>
        <v>321.7</v>
      </c>
    </row>
    <row r="411" spans="1:10" s="4" customFormat="1" ht="22.5" customHeight="1" x14ac:dyDescent="0.25">
      <c r="A411" s="58" t="s">
        <v>504</v>
      </c>
      <c r="B411" s="50"/>
      <c r="C411" s="91" t="s">
        <v>34</v>
      </c>
      <c r="D411" s="135">
        <v>1376.36</v>
      </c>
      <c r="E411" s="133">
        <v>0</v>
      </c>
      <c r="F411" s="39">
        <v>0</v>
      </c>
      <c r="G411" s="39">
        <v>0</v>
      </c>
      <c r="H411" s="39">
        <v>0</v>
      </c>
      <c r="I411" s="39"/>
      <c r="J411" s="94">
        <f t="shared" si="32"/>
        <v>1376.36</v>
      </c>
    </row>
    <row r="412" spans="1:10" s="4" customFormat="1" ht="22.5" customHeight="1" x14ac:dyDescent="0.25">
      <c r="A412" s="58" t="s">
        <v>505</v>
      </c>
      <c r="B412" s="50"/>
      <c r="C412" s="91" t="s">
        <v>34</v>
      </c>
      <c r="D412" s="135">
        <v>3195.5</v>
      </c>
      <c r="E412" s="133">
        <v>178.6</v>
      </c>
      <c r="F412" s="39">
        <v>56.3</v>
      </c>
      <c r="G412" s="39">
        <v>0</v>
      </c>
      <c r="H412" s="39">
        <v>0</v>
      </c>
      <c r="I412" s="39"/>
      <c r="J412" s="94">
        <f t="shared" si="32"/>
        <v>3430.4</v>
      </c>
    </row>
    <row r="413" spans="1:10" s="4" customFormat="1" ht="22.5" customHeight="1" x14ac:dyDescent="0.25">
      <c r="A413" s="58" t="s">
        <v>506</v>
      </c>
      <c r="B413" s="50"/>
      <c r="C413" s="91" t="s">
        <v>34</v>
      </c>
      <c r="D413" s="135">
        <v>427.7</v>
      </c>
      <c r="E413" s="133">
        <v>0</v>
      </c>
      <c r="F413" s="39">
        <v>0</v>
      </c>
      <c r="G413" s="39">
        <v>0</v>
      </c>
      <c r="H413" s="39">
        <v>0</v>
      </c>
      <c r="I413" s="39"/>
      <c r="J413" s="94">
        <f t="shared" si="32"/>
        <v>427.7</v>
      </c>
    </row>
    <row r="414" spans="1:10" s="4" customFormat="1" ht="22.5" customHeight="1" x14ac:dyDescent="0.25">
      <c r="A414" s="58" t="s">
        <v>507</v>
      </c>
      <c r="B414" s="50"/>
      <c r="C414" s="91" t="s">
        <v>34</v>
      </c>
      <c r="D414" s="108">
        <v>429</v>
      </c>
      <c r="E414" s="179">
        <v>0</v>
      </c>
      <c r="F414" s="180">
        <v>0</v>
      </c>
      <c r="G414" s="180">
        <v>0</v>
      </c>
      <c r="H414" s="180">
        <v>0</v>
      </c>
      <c r="I414" s="180"/>
      <c r="J414" s="93">
        <f t="shared" si="32"/>
        <v>429</v>
      </c>
    </row>
    <row r="415" spans="1:10" s="4" customFormat="1" ht="19.5" customHeight="1" x14ac:dyDescent="0.25">
      <c r="A415" s="58" t="s">
        <v>508</v>
      </c>
      <c r="B415" s="50"/>
      <c r="C415" s="91" t="s">
        <v>34</v>
      </c>
      <c r="D415" s="135">
        <v>4249.7</v>
      </c>
      <c r="E415" s="133">
        <v>0</v>
      </c>
      <c r="F415" s="39">
        <v>0</v>
      </c>
      <c r="G415" s="39">
        <v>0</v>
      </c>
      <c r="H415" s="39">
        <v>0</v>
      </c>
      <c r="I415" s="39"/>
      <c r="J415" s="94">
        <f t="shared" si="32"/>
        <v>4249.7</v>
      </c>
    </row>
    <row r="416" spans="1:10" s="4" customFormat="1" ht="23.25" customHeight="1" x14ac:dyDescent="0.25">
      <c r="A416" s="58" t="s">
        <v>509</v>
      </c>
      <c r="B416" s="50"/>
      <c r="C416" s="91" t="s">
        <v>34</v>
      </c>
      <c r="D416" s="108">
        <v>13.2</v>
      </c>
      <c r="E416" s="179">
        <v>0</v>
      </c>
      <c r="F416" s="180">
        <v>0</v>
      </c>
      <c r="G416" s="180">
        <v>198.5</v>
      </c>
      <c r="H416" s="180">
        <v>15.7</v>
      </c>
      <c r="I416" s="180"/>
      <c r="J416" s="93">
        <f t="shared" si="31"/>
        <v>227.39999999999998</v>
      </c>
    </row>
    <row r="417" spans="1:10" s="4" customFormat="1" ht="21" customHeight="1" x14ac:dyDescent="0.25">
      <c r="A417" s="58" t="s">
        <v>510</v>
      </c>
      <c r="B417" s="50"/>
      <c r="C417" s="91" t="s">
        <v>34</v>
      </c>
      <c r="D417" s="108">
        <v>5931.13</v>
      </c>
      <c r="E417" s="179">
        <v>471.8</v>
      </c>
      <c r="F417" s="180">
        <v>15.4</v>
      </c>
      <c r="G417" s="180">
        <v>0</v>
      </c>
      <c r="H417" s="180">
        <v>1309</v>
      </c>
      <c r="I417" s="180"/>
      <c r="J417" s="93">
        <f t="shared" ref="J417:J425" si="33">SUM(D417:I417)</f>
        <v>7727.33</v>
      </c>
    </row>
    <row r="418" spans="1:10" s="4" customFormat="1" ht="22.5" customHeight="1" x14ac:dyDescent="0.25">
      <c r="A418" s="58" t="s">
        <v>511</v>
      </c>
      <c r="B418" s="50"/>
      <c r="C418" s="91" t="s">
        <v>34</v>
      </c>
      <c r="D418" s="135">
        <v>3440.25</v>
      </c>
      <c r="E418" s="133">
        <v>294.3</v>
      </c>
      <c r="F418" s="39">
        <v>1049.5999999999999</v>
      </c>
      <c r="G418" s="39">
        <v>13.8</v>
      </c>
      <c r="H418" s="39">
        <v>1390.6</v>
      </c>
      <c r="I418" s="39"/>
      <c r="J418" s="94">
        <f t="shared" si="33"/>
        <v>6188.5499999999993</v>
      </c>
    </row>
    <row r="419" spans="1:10" s="4" customFormat="1" ht="22.5" customHeight="1" x14ac:dyDescent="0.25">
      <c r="A419" s="58" t="s">
        <v>512</v>
      </c>
      <c r="B419" s="50"/>
      <c r="C419" s="91" t="s">
        <v>34</v>
      </c>
      <c r="D419" s="135">
        <v>396</v>
      </c>
      <c r="E419" s="133">
        <v>0</v>
      </c>
      <c r="F419" s="39">
        <v>0</v>
      </c>
      <c r="G419" s="39">
        <v>0</v>
      </c>
      <c r="H419" s="39">
        <v>0</v>
      </c>
      <c r="I419" s="39"/>
      <c r="J419" s="94">
        <f t="shared" si="33"/>
        <v>396</v>
      </c>
    </row>
    <row r="420" spans="1:10" s="4" customFormat="1" ht="22.5" customHeight="1" x14ac:dyDescent="0.25">
      <c r="A420" s="74" t="s">
        <v>513</v>
      </c>
      <c r="B420" s="50"/>
      <c r="C420" s="91" t="s">
        <v>34</v>
      </c>
      <c r="D420" s="135">
        <v>270.3</v>
      </c>
      <c r="E420" s="133">
        <v>0</v>
      </c>
      <c r="F420" s="39">
        <v>0</v>
      </c>
      <c r="G420" s="39">
        <v>0</v>
      </c>
      <c r="H420" s="39">
        <v>0</v>
      </c>
      <c r="I420" s="39"/>
      <c r="J420" s="94">
        <f t="shared" si="33"/>
        <v>270.3</v>
      </c>
    </row>
    <row r="421" spans="1:10" s="4" customFormat="1" ht="22.5" customHeight="1" x14ac:dyDescent="0.25">
      <c r="A421" s="58" t="s">
        <v>514</v>
      </c>
      <c r="B421" s="50"/>
      <c r="C421" s="91" t="s">
        <v>34</v>
      </c>
      <c r="D421" s="135">
        <v>1799.75</v>
      </c>
      <c r="E421" s="133">
        <v>0</v>
      </c>
      <c r="F421" s="39">
        <v>0</v>
      </c>
      <c r="G421" s="39">
        <v>0</v>
      </c>
      <c r="H421" s="39">
        <v>0</v>
      </c>
      <c r="I421" s="39"/>
      <c r="J421" s="94">
        <f t="shared" si="33"/>
        <v>1799.75</v>
      </c>
    </row>
    <row r="422" spans="1:10" s="4" customFormat="1" ht="22.5" customHeight="1" x14ac:dyDescent="0.25">
      <c r="A422" s="74" t="s">
        <v>515</v>
      </c>
      <c r="B422" s="50"/>
      <c r="C422" s="91" t="s">
        <v>34</v>
      </c>
      <c r="D422" s="108">
        <v>26508.1</v>
      </c>
      <c r="E422" s="179">
        <v>22.2</v>
      </c>
      <c r="F422" s="180">
        <v>0</v>
      </c>
      <c r="G422" s="180">
        <v>86.3</v>
      </c>
      <c r="H422" s="180">
        <v>4315.1000000000004</v>
      </c>
      <c r="I422" s="180"/>
      <c r="J422" s="93">
        <f t="shared" si="33"/>
        <v>30931.699999999997</v>
      </c>
    </row>
    <row r="423" spans="1:10" s="4" customFormat="1" ht="22.5" customHeight="1" x14ac:dyDescent="0.25">
      <c r="A423" s="177" t="s">
        <v>516</v>
      </c>
      <c r="B423" s="178"/>
      <c r="C423" s="90" t="s">
        <v>34</v>
      </c>
      <c r="D423" s="135">
        <v>159.4</v>
      </c>
      <c r="E423" s="133">
        <v>0</v>
      </c>
      <c r="F423" s="39">
        <v>0</v>
      </c>
      <c r="G423" s="39">
        <v>0</v>
      </c>
      <c r="H423" s="39">
        <v>0</v>
      </c>
      <c r="I423" s="39"/>
      <c r="J423" s="94">
        <f t="shared" si="33"/>
        <v>159.4</v>
      </c>
    </row>
    <row r="424" spans="1:10" s="4" customFormat="1" ht="22.5" customHeight="1" x14ac:dyDescent="0.25">
      <c r="A424" s="74" t="s">
        <v>517</v>
      </c>
      <c r="B424" s="50"/>
      <c r="C424" s="91" t="s">
        <v>34</v>
      </c>
      <c r="D424" s="135">
        <v>26768.95</v>
      </c>
      <c r="E424" s="133">
        <v>2762.7</v>
      </c>
      <c r="F424" s="39">
        <v>4536.8999999999996</v>
      </c>
      <c r="G424" s="39">
        <v>4445.3</v>
      </c>
      <c r="H424" s="39">
        <v>6982.6</v>
      </c>
      <c r="I424" s="39"/>
      <c r="J424" s="94">
        <f t="shared" si="33"/>
        <v>45496.450000000004</v>
      </c>
    </row>
    <row r="425" spans="1:10" s="4" customFormat="1" ht="22.5" customHeight="1" x14ac:dyDescent="0.25">
      <c r="A425" s="97" t="s">
        <v>518</v>
      </c>
      <c r="B425" s="50"/>
      <c r="C425" s="91" t="s">
        <v>34</v>
      </c>
      <c r="D425" s="135">
        <v>983.63</v>
      </c>
      <c r="E425" s="133">
        <v>0</v>
      </c>
      <c r="F425" s="39">
        <v>0</v>
      </c>
      <c r="G425" s="39">
        <v>0</v>
      </c>
      <c r="H425" s="39">
        <v>0</v>
      </c>
      <c r="I425" s="39"/>
      <c r="J425" s="94">
        <f t="shared" si="33"/>
        <v>983.63</v>
      </c>
    </row>
    <row r="426" spans="1:10" s="4" customFormat="1" ht="22.5" customHeight="1" x14ac:dyDescent="0.25">
      <c r="A426" s="74" t="s">
        <v>519</v>
      </c>
      <c r="B426" s="50"/>
      <c r="C426" s="91" t="s">
        <v>34</v>
      </c>
      <c r="D426" s="135">
        <v>1149</v>
      </c>
      <c r="E426" s="133">
        <v>0</v>
      </c>
      <c r="F426" s="39">
        <v>74.099999999999994</v>
      </c>
      <c r="G426" s="39">
        <v>0</v>
      </c>
      <c r="H426" s="39">
        <v>843.5</v>
      </c>
      <c r="I426" s="39"/>
      <c r="J426" s="94">
        <f t="shared" si="31"/>
        <v>2066.6</v>
      </c>
    </row>
    <row r="427" spans="1:10" s="4" customFormat="1" ht="22.5" customHeight="1" x14ac:dyDescent="0.25">
      <c r="A427" s="74" t="s">
        <v>520</v>
      </c>
      <c r="B427" s="50"/>
      <c r="C427" s="91" t="s">
        <v>34</v>
      </c>
      <c r="D427" s="135">
        <v>84.1</v>
      </c>
      <c r="E427" s="133">
        <v>0</v>
      </c>
      <c r="F427" s="39">
        <v>0</v>
      </c>
      <c r="G427" s="39">
        <v>0</v>
      </c>
      <c r="H427" s="39">
        <v>0</v>
      </c>
      <c r="I427" s="39"/>
      <c r="J427" s="94">
        <f t="shared" ref="J427:J436" si="34">SUM(D427:I427)</f>
        <v>84.1</v>
      </c>
    </row>
    <row r="428" spans="1:10" s="4" customFormat="1" ht="22.5" customHeight="1" x14ac:dyDescent="0.25">
      <c r="A428" s="74" t="s">
        <v>521</v>
      </c>
      <c r="B428" s="50"/>
      <c r="C428" s="91" t="s">
        <v>34</v>
      </c>
      <c r="D428" s="108">
        <v>1967.93</v>
      </c>
      <c r="E428" s="179">
        <v>0</v>
      </c>
      <c r="F428" s="180">
        <v>0</v>
      </c>
      <c r="G428" s="180">
        <v>0</v>
      </c>
      <c r="H428" s="180">
        <v>512.5</v>
      </c>
      <c r="I428" s="180"/>
      <c r="J428" s="93">
        <f t="shared" si="34"/>
        <v>2480.4300000000003</v>
      </c>
    </row>
    <row r="429" spans="1:10" s="4" customFormat="1" ht="22.5" customHeight="1" x14ac:dyDescent="0.25">
      <c r="A429" s="74" t="s">
        <v>522</v>
      </c>
      <c r="B429" s="50"/>
      <c r="C429" s="91" t="s">
        <v>34</v>
      </c>
      <c r="D429" s="135">
        <v>104.7</v>
      </c>
      <c r="E429" s="133">
        <v>0</v>
      </c>
      <c r="F429" s="39">
        <v>0</v>
      </c>
      <c r="G429" s="39">
        <v>0</v>
      </c>
      <c r="H429" s="39">
        <v>0</v>
      </c>
      <c r="I429" s="39"/>
      <c r="J429" s="94">
        <f t="shared" si="34"/>
        <v>104.7</v>
      </c>
    </row>
    <row r="430" spans="1:10" s="4" customFormat="1" ht="22.5" customHeight="1" x14ac:dyDescent="0.25">
      <c r="A430" s="97" t="s">
        <v>523</v>
      </c>
      <c r="B430" s="50"/>
      <c r="C430" s="91" t="s">
        <v>34</v>
      </c>
      <c r="D430" s="135">
        <v>592.1</v>
      </c>
      <c r="E430" s="133">
        <v>0</v>
      </c>
      <c r="F430" s="39">
        <v>0</v>
      </c>
      <c r="G430" s="54">
        <v>0</v>
      </c>
      <c r="H430" s="54">
        <v>0</v>
      </c>
      <c r="I430" s="54"/>
      <c r="J430" s="94">
        <f t="shared" si="34"/>
        <v>592.1</v>
      </c>
    </row>
    <row r="431" spans="1:10" s="4" customFormat="1" ht="22.5" customHeight="1" x14ac:dyDescent="0.25">
      <c r="A431" s="74" t="s">
        <v>524</v>
      </c>
      <c r="B431" s="50"/>
      <c r="C431" s="91" t="s">
        <v>34</v>
      </c>
      <c r="D431" s="135">
        <v>24.2</v>
      </c>
      <c r="E431" s="133">
        <v>0</v>
      </c>
      <c r="F431" s="39">
        <v>0</v>
      </c>
      <c r="G431" s="39">
        <v>0</v>
      </c>
      <c r="H431" s="39">
        <v>204.7</v>
      </c>
      <c r="I431" s="39"/>
      <c r="J431" s="94">
        <f t="shared" si="34"/>
        <v>228.89999999999998</v>
      </c>
    </row>
    <row r="432" spans="1:10" s="4" customFormat="1" ht="22.5" customHeight="1" x14ac:dyDescent="0.25">
      <c r="A432" s="74" t="s">
        <v>525</v>
      </c>
      <c r="B432" s="50"/>
      <c r="C432" s="91" t="s">
        <v>34</v>
      </c>
      <c r="D432" s="135">
        <v>81.3</v>
      </c>
      <c r="E432" s="133">
        <v>0</v>
      </c>
      <c r="F432" s="39">
        <v>0</v>
      </c>
      <c r="G432" s="39">
        <v>0</v>
      </c>
      <c r="H432" s="39">
        <v>0</v>
      </c>
      <c r="I432" s="39"/>
      <c r="J432" s="94">
        <f t="shared" si="34"/>
        <v>81.3</v>
      </c>
    </row>
    <row r="433" spans="1:10" s="4" customFormat="1" ht="22.5" customHeight="1" x14ac:dyDescent="0.25">
      <c r="A433" s="74" t="s">
        <v>526</v>
      </c>
      <c r="B433" s="50"/>
      <c r="C433" s="91" t="s">
        <v>34</v>
      </c>
      <c r="D433" s="135">
        <v>1133.5</v>
      </c>
      <c r="E433" s="133">
        <v>0</v>
      </c>
      <c r="F433" s="39">
        <v>0</v>
      </c>
      <c r="G433" s="39">
        <v>0</v>
      </c>
      <c r="H433" s="39">
        <v>0</v>
      </c>
      <c r="I433" s="39"/>
      <c r="J433" s="94">
        <f t="shared" si="34"/>
        <v>1133.5</v>
      </c>
    </row>
    <row r="434" spans="1:10" s="4" customFormat="1" ht="22.5" customHeight="1" x14ac:dyDescent="0.25">
      <c r="A434" s="74" t="s">
        <v>527</v>
      </c>
      <c r="B434" s="50"/>
      <c r="C434" s="91" t="s">
        <v>34</v>
      </c>
      <c r="D434" s="135">
        <v>750.6</v>
      </c>
      <c r="E434" s="133">
        <v>0</v>
      </c>
      <c r="F434" s="39">
        <v>0</v>
      </c>
      <c r="G434" s="39">
        <v>0</v>
      </c>
      <c r="H434" s="39">
        <v>0</v>
      </c>
      <c r="I434" s="39"/>
      <c r="J434" s="94">
        <f t="shared" si="34"/>
        <v>750.6</v>
      </c>
    </row>
    <row r="435" spans="1:10" s="4" customFormat="1" ht="22.5" customHeight="1" x14ac:dyDescent="0.25">
      <c r="A435" s="74" t="s">
        <v>528</v>
      </c>
      <c r="B435" s="50"/>
      <c r="C435" s="91" t="s">
        <v>34</v>
      </c>
      <c r="D435" s="135">
        <v>1353.3</v>
      </c>
      <c r="E435" s="133">
        <v>0</v>
      </c>
      <c r="F435" s="39">
        <v>0</v>
      </c>
      <c r="G435" s="39">
        <v>0</v>
      </c>
      <c r="H435" s="39">
        <v>0</v>
      </c>
      <c r="I435" s="39"/>
      <c r="J435" s="94">
        <f t="shared" si="34"/>
        <v>1353.3</v>
      </c>
    </row>
    <row r="436" spans="1:10" s="4" customFormat="1" ht="22.5" customHeight="1" x14ac:dyDescent="0.25">
      <c r="A436" s="74" t="s">
        <v>529</v>
      </c>
      <c r="B436" s="50"/>
      <c r="C436" s="91" t="s">
        <v>34</v>
      </c>
      <c r="D436" s="135">
        <v>348.64</v>
      </c>
      <c r="E436" s="133">
        <v>0</v>
      </c>
      <c r="F436" s="39">
        <v>0</v>
      </c>
      <c r="G436" s="39">
        <v>0</v>
      </c>
      <c r="H436" s="39">
        <v>0</v>
      </c>
      <c r="I436" s="39"/>
      <c r="J436" s="94">
        <f t="shared" si="34"/>
        <v>348.64</v>
      </c>
    </row>
    <row r="437" spans="1:10" s="4" customFormat="1" ht="22.5" customHeight="1" x14ac:dyDescent="0.25">
      <c r="A437" s="74" t="s">
        <v>530</v>
      </c>
      <c r="B437" s="50"/>
      <c r="C437" s="91" t="s">
        <v>34</v>
      </c>
      <c r="D437" s="135">
        <v>2245.8000000000002</v>
      </c>
      <c r="E437" s="133">
        <v>0</v>
      </c>
      <c r="F437" s="39">
        <v>0</v>
      </c>
      <c r="G437" s="39">
        <v>0</v>
      </c>
      <c r="H437" s="39">
        <v>0</v>
      </c>
      <c r="I437" s="39"/>
      <c r="J437" s="94">
        <f t="shared" ref="J437:J446" si="35">SUM(D437:I437)</f>
        <v>2245.8000000000002</v>
      </c>
    </row>
    <row r="438" spans="1:10" s="4" customFormat="1" ht="22.5" customHeight="1" x14ac:dyDescent="0.25">
      <c r="A438" s="74" t="s">
        <v>531</v>
      </c>
      <c r="B438" s="50"/>
      <c r="C438" s="91" t="s">
        <v>34</v>
      </c>
      <c r="D438" s="135">
        <v>394.2</v>
      </c>
      <c r="E438" s="133">
        <v>0</v>
      </c>
      <c r="F438" s="39">
        <v>0</v>
      </c>
      <c r="G438" s="39">
        <v>0</v>
      </c>
      <c r="H438" s="39">
        <v>0</v>
      </c>
      <c r="I438" s="39"/>
      <c r="J438" s="94">
        <f>SUM(D438:I438)</f>
        <v>394.2</v>
      </c>
    </row>
    <row r="439" spans="1:10" s="4" customFormat="1" ht="22.5" customHeight="1" x14ac:dyDescent="0.25">
      <c r="A439" s="74" t="s">
        <v>532</v>
      </c>
      <c r="B439" s="50"/>
      <c r="C439" s="91" t="s">
        <v>34</v>
      </c>
      <c r="D439" s="135">
        <v>5128.9100000000008</v>
      </c>
      <c r="E439" s="133">
        <v>0</v>
      </c>
      <c r="F439" s="39">
        <v>0</v>
      </c>
      <c r="G439" s="39">
        <v>0</v>
      </c>
      <c r="H439" s="39">
        <v>0</v>
      </c>
      <c r="I439" s="39"/>
      <c r="J439" s="94">
        <f>SUM(D439:I439)</f>
        <v>5128.9100000000008</v>
      </c>
    </row>
    <row r="440" spans="1:10" s="4" customFormat="1" ht="22.5" customHeight="1" x14ac:dyDescent="0.25">
      <c r="A440" s="74" t="s">
        <v>533</v>
      </c>
      <c r="B440" s="50"/>
      <c r="C440" s="91" t="s">
        <v>34</v>
      </c>
      <c r="D440" s="135">
        <v>182.2</v>
      </c>
      <c r="E440" s="133">
        <v>0</v>
      </c>
      <c r="F440" s="39">
        <v>0</v>
      </c>
      <c r="G440" s="39">
        <v>0</v>
      </c>
      <c r="H440" s="39">
        <v>0</v>
      </c>
      <c r="I440" s="39"/>
      <c r="J440" s="94">
        <f t="shared" si="35"/>
        <v>182.2</v>
      </c>
    </row>
    <row r="441" spans="1:10" s="4" customFormat="1" ht="22.5" customHeight="1" x14ac:dyDescent="0.25">
      <c r="A441" s="74" t="s">
        <v>534</v>
      </c>
      <c r="B441" s="50"/>
      <c r="C441" s="91" t="s">
        <v>34</v>
      </c>
      <c r="D441" s="135">
        <v>1106.3</v>
      </c>
      <c r="E441" s="133">
        <v>0</v>
      </c>
      <c r="F441" s="39">
        <v>0</v>
      </c>
      <c r="G441" s="39">
        <v>0</v>
      </c>
      <c r="H441" s="39">
        <v>0</v>
      </c>
      <c r="I441" s="39"/>
      <c r="J441" s="94">
        <f>SUM(D441:I441)</f>
        <v>1106.3</v>
      </c>
    </row>
    <row r="442" spans="1:10" s="4" customFormat="1" ht="22.5" customHeight="1" x14ac:dyDescent="0.25">
      <c r="A442" s="74" t="s">
        <v>535</v>
      </c>
      <c r="B442" s="50"/>
      <c r="C442" s="91" t="s">
        <v>34</v>
      </c>
      <c r="D442" s="135">
        <v>1018.5</v>
      </c>
      <c r="E442" s="133">
        <v>0</v>
      </c>
      <c r="F442" s="39">
        <v>0</v>
      </c>
      <c r="G442" s="39">
        <v>0</v>
      </c>
      <c r="H442" s="39">
        <v>0</v>
      </c>
      <c r="I442" s="39"/>
      <c r="J442" s="94">
        <f>SUM(D442:I442)</f>
        <v>1018.5</v>
      </c>
    </row>
    <row r="443" spans="1:10" s="4" customFormat="1" ht="22.5" customHeight="1" x14ac:dyDescent="0.25">
      <c r="A443" s="74" t="s">
        <v>536</v>
      </c>
      <c r="B443" s="50"/>
      <c r="C443" s="91" t="s">
        <v>34</v>
      </c>
      <c r="D443" s="135">
        <v>910.6</v>
      </c>
      <c r="E443" s="133">
        <v>0</v>
      </c>
      <c r="F443" s="39">
        <v>0</v>
      </c>
      <c r="G443" s="39">
        <v>0</v>
      </c>
      <c r="H443" s="39">
        <v>48</v>
      </c>
      <c r="I443" s="39"/>
      <c r="J443" s="94">
        <f>SUM(D443:I443)</f>
        <v>958.6</v>
      </c>
    </row>
    <row r="444" spans="1:10" s="4" customFormat="1" ht="22.5" customHeight="1" x14ac:dyDescent="0.25">
      <c r="A444" s="74" t="s">
        <v>537</v>
      </c>
      <c r="B444" s="50"/>
      <c r="C444" s="91" t="s">
        <v>34</v>
      </c>
      <c r="D444" s="135">
        <v>497.56000000000006</v>
      </c>
      <c r="E444" s="133">
        <v>0</v>
      </c>
      <c r="F444" s="39">
        <v>0</v>
      </c>
      <c r="G444" s="39">
        <v>0</v>
      </c>
      <c r="H444" s="39">
        <v>0</v>
      </c>
      <c r="I444" s="39"/>
      <c r="J444" s="94">
        <f t="shared" si="35"/>
        <v>497.56000000000006</v>
      </c>
    </row>
    <row r="445" spans="1:10" s="4" customFormat="1" ht="22.5" customHeight="1" x14ac:dyDescent="0.25">
      <c r="A445" s="74" t="s">
        <v>538</v>
      </c>
      <c r="B445" s="50"/>
      <c r="C445" s="91" t="s">
        <v>34</v>
      </c>
      <c r="D445" s="135">
        <v>107.6</v>
      </c>
      <c r="E445" s="133">
        <v>0</v>
      </c>
      <c r="F445" s="39">
        <v>0</v>
      </c>
      <c r="G445" s="39">
        <v>0</v>
      </c>
      <c r="H445" s="39">
        <v>0</v>
      </c>
      <c r="I445" s="39"/>
      <c r="J445" s="94">
        <f>SUM(D445:I445)</f>
        <v>107.6</v>
      </c>
    </row>
    <row r="446" spans="1:10" s="4" customFormat="1" ht="22.5" customHeight="1" x14ac:dyDescent="0.25">
      <c r="A446" s="74" t="s">
        <v>539</v>
      </c>
      <c r="B446" s="50"/>
      <c r="C446" s="91" t="s">
        <v>34</v>
      </c>
      <c r="D446" s="135">
        <v>46.9</v>
      </c>
      <c r="E446" s="133">
        <v>0</v>
      </c>
      <c r="F446" s="39">
        <v>0</v>
      </c>
      <c r="G446" s="39">
        <v>0</v>
      </c>
      <c r="H446" s="39">
        <v>0</v>
      </c>
      <c r="I446" s="39"/>
      <c r="J446" s="94">
        <f t="shared" si="35"/>
        <v>46.9</v>
      </c>
    </row>
    <row r="447" spans="1:10" s="4" customFormat="1" ht="22.5" customHeight="1" x14ac:dyDescent="0.25">
      <c r="A447" s="74" t="s">
        <v>540</v>
      </c>
      <c r="B447" s="50"/>
      <c r="C447" s="91" t="s">
        <v>34</v>
      </c>
      <c r="D447" s="135">
        <v>275.8</v>
      </c>
      <c r="E447" s="133">
        <v>711.4</v>
      </c>
      <c r="F447" s="39">
        <v>0</v>
      </c>
      <c r="G447" s="39">
        <v>0</v>
      </c>
      <c r="H447" s="39">
        <v>0</v>
      </c>
      <c r="I447" s="39"/>
      <c r="J447" s="94">
        <f t="shared" ref="J447:J478" si="36">SUM(D447:I447)</f>
        <v>987.2</v>
      </c>
    </row>
    <row r="448" spans="1:10" s="4" customFormat="1" ht="22.5" customHeight="1" x14ac:dyDescent="0.25">
      <c r="A448" s="74" t="s">
        <v>541</v>
      </c>
      <c r="B448" s="50"/>
      <c r="C448" s="91" t="s">
        <v>34</v>
      </c>
      <c r="D448" s="135">
        <v>55.4</v>
      </c>
      <c r="E448" s="133">
        <v>0</v>
      </c>
      <c r="F448" s="39">
        <v>0</v>
      </c>
      <c r="G448" s="39">
        <v>0</v>
      </c>
      <c r="H448" s="39">
        <v>0</v>
      </c>
      <c r="I448" s="39"/>
      <c r="J448" s="94">
        <f t="shared" si="36"/>
        <v>55.4</v>
      </c>
    </row>
    <row r="449" spans="1:10" s="4" customFormat="1" ht="22.5" customHeight="1" x14ac:dyDescent="0.25">
      <c r="A449" s="74" t="s">
        <v>542</v>
      </c>
      <c r="B449" s="50"/>
      <c r="C449" s="91" t="s">
        <v>34</v>
      </c>
      <c r="D449" s="135">
        <v>455.7</v>
      </c>
      <c r="E449" s="133">
        <v>0</v>
      </c>
      <c r="F449" s="39">
        <v>0</v>
      </c>
      <c r="G449" s="39">
        <v>0</v>
      </c>
      <c r="H449" s="39">
        <v>0</v>
      </c>
      <c r="I449" s="39"/>
      <c r="J449" s="94">
        <f t="shared" si="36"/>
        <v>455.7</v>
      </c>
    </row>
    <row r="450" spans="1:10" s="4" customFormat="1" ht="22.5" customHeight="1" x14ac:dyDescent="0.25">
      <c r="A450" s="58" t="s">
        <v>543</v>
      </c>
      <c r="B450" s="50"/>
      <c r="C450" s="91" t="s">
        <v>34</v>
      </c>
      <c r="D450" s="135">
        <v>146.9</v>
      </c>
      <c r="E450" s="133">
        <v>0</v>
      </c>
      <c r="F450" s="39">
        <v>0</v>
      </c>
      <c r="G450" s="39">
        <v>0</v>
      </c>
      <c r="H450" s="39">
        <v>0</v>
      </c>
      <c r="I450" s="39"/>
      <c r="J450" s="94">
        <f t="shared" si="36"/>
        <v>146.9</v>
      </c>
    </row>
    <row r="451" spans="1:10" s="4" customFormat="1" ht="22.5" customHeight="1" x14ac:dyDescent="0.25">
      <c r="A451" s="58" t="s">
        <v>544</v>
      </c>
      <c r="B451" s="50"/>
      <c r="C451" s="91" t="s">
        <v>34</v>
      </c>
      <c r="D451" s="135">
        <v>1737.82</v>
      </c>
      <c r="E451" s="133">
        <v>0</v>
      </c>
      <c r="F451" s="39">
        <v>0</v>
      </c>
      <c r="G451" s="39">
        <v>0</v>
      </c>
      <c r="H451" s="39">
        <v>0</v>
      </c>
      <c r="I451" s="39"/>
      <c r="J451" s="94">
        <f t="shared" si="36"/>
        <v>1737.82</v>
      </c>
    </row>
    <row r="452" spans="1:10" s="4" customFormat="1" ht="22.5" customHeight="1" x14ac:dyDescent="0.25">
      <c r="A452" s="58" t="s">
        <v>545</v>
      </c>
      <c r="B452" s="50"/>
      <c r="C452" s="91" t="s">
        <v>34</v>
      </c>
      <c r="D452" s="135">
        <v>2425.8000000000002</v>
      </c>
      <c r="E452" s="133">
        <v>0</v>
      </c>
      <c r="F452" s="39">
        <v>0</v>
      </c>
      <c r="G452" s="39">
        <v>0</v>
      </c>
      <c r="H452" s="39">
        <v>0</v>
      </c>
      <c r="I452" s="39"/>
      <c r="J452" s="94">
        <f t="shared" si="36"/>
        <v>2425.8000000000002</v>
      </c>
    </row>
    <row r="453" spans="1:10" s="4" customFormat="1" ht="22.5" customHeight="1" x14ac:dyDescent="0.25">
      <c r="A453" s="58" t="s">
        <v>546</v>
      </c>
      <c r="B453" s="50"/>
      <c r="C453" s="91" t="s">
        <v>34</v>
      </c>
      <c r="D453" s="135">
        <v>23.8</v>
      </c>
      <c r="E453" s="133">
        <v>0</v>
      </c>
      <c r="F453" s="39">
        <v>0</v>
      </c>
      <c r="G453" s="39">
        <v>0</v>
      </c>
      <c r="H453" s="39">
        <v>0</v>
      </c>
      <c r="I453" s="39"/>
      <c r="J453" s="94">
        <f t="shared" si="36"/>
        <v>23.8</v>
      </c>
    </row>
    <row r="454" spans="1:10" s="4" customFormat="1" ht="22.5" customHeight="1" x14ac:dyDescent="0.25">
      <c r="A454" s="58" t="s">
        <v>547</v>
      </c>
      <c r="B454" s="50"/>
      <c r="C454" s="91" t="s">
        <v>34</v>
      </c>
      <c r="D454" s="135">
        <v>7320.92</v>
      </c>
      <c r="E454" s="133">
        <v>0</v>
      </c>
      <c r="F454" s="39">
        <v>0</v>
      </c>
      <c r="G454" s="39">
        <v>196.8</v>
      </c>
      <c r="H454" s="39">
        <v>0</v>
      </c>
      <c r="I454" s="39"/>
      <c r="J454" s="94">
        <f t="shared" si="36"/>
        <v>7517.72</v>
      </c>
    </row>
    <row r="455" spans="1:10" s="4" customFormat="1" ht="22.5" customHeight="1" x14ac:dyDescent="0.25">
      <c r="A455" s="58" t="s">
        <v>548</v>
      </c>
      <c r="B455" s="50"/>
      <c r="C455" s="91" t="s">
        <v>34</v>
      </c>
      <c r="D455" s="135">
        <v>804.6</v>
      </c>
      <c r="E455" s="133">
        <v>0</v>
      </c>
      <c r="F455" s="39">
        <v>0</v>
      </c>
      <c r="G455" s="39">
        <v>0</v>
      </c>
      <c r="H455" s="39">
        <v>0</v>
      </c>
      <c r="I455" s="39"/>
      <c r="J455" s="94">
        <f t="shared" si="36"/>
        <v>804.6</v>
      </c>
    </row>
    <row r="456" spans="1:10" s="4" customFormat="1" ht="22.5" customHeight="1" x14ac:dyDescent="0.25">
      <c r="A456" s="58" t="s">
        <v>549</v>
      </c>
      <c r="B456" s="50"/>
      <c r="C456" s="91" t="s">
        <v>34</v>
      </c>
      <c r="D456" s="135">
        <v>380.2</v>
      </c>
      <c r="E456" s="133">
        <v>0</v>
      </c>
      <c r="F456" s="39">
        <v>0</v>
      </c>
      <c r="G456" s="39">
        <v>0</v>
      </c>
      <c r="H456" s="39">
        <v>0</v>
      </c>
      <c r="I456" s="39"/>
      <c r="J456" s="94">
        <f t="shared" si="36"/>
        <v>380.2</v>
      </c>
    </row>
    <row r="457" spans="1:10" s="4" customFormat="1" ht="22.5" customHeight="1" x14ac:dyDescent="0.25">
      <c r="A457" s="58" t="s">
        <v>550</v>
      </c>
      <c r="B457" s="50"/>
      <c r="C457" s="91" t="s">
        <v>34</v>
      </c>
      <c r="D457" s="135">
        <v>603.70000000000005</v>
      </c>
      <c r="E457" s="133">
        <v>0</v>
      </c>
      <c r="F457" s="39">
        <v>0</v>
      </c>
      <c r="G457" s="39">
        <v>0</v>
      </c>
      <c r="H457" s="39">
        <v>0</v>
      </c>
      <c r="I457" s="39"/>
      <c r="J457" s="94">
        <f t="shared" si="36"/>
        <v>603.70000000000005</v>
      </c>
    </row>
    <row r="458" spans="1:10" s="4" customFormat="1" ht="22.5" customHeight="1" x14ac:dyDescent="0.25">
      <c r="A458" s="58" t="s">
        <v>551</v>
      </c>
      <c r="B458" s="50"/>
      <c r="C458" s="91" t="s">
        <v>34</v>
      </c>
      <c r="D458" s="135">
        <v>1006.48</v>
      </c>
      <c r="E458" s="133">
        <v>0</v>
      </c>
      <c r="F458" s="39">
        <v>0</v>
      </c>
      <c r="G458" s="39">
        <v>0</v>
      </c>
      <c r="H458" s="39">
        <v>0</v>
      </c>
      <c r="I458" s="39"/>
      <c r="J458" s="94">
        <f t="shared" si="36"/>
        <v>1006.48</v>
      </c>
    </row>
    <row r="459" spans="1:10" s="4" customFormat="1" ht="22.5" customHeight="1" x14ac:dyDescent="0.25">
      <c r="A459" s="58" t="s">
        <v>552</v>
      </c>
      <c r="B459" s="50"/>
      <c r="C459" s="91" t="s">
        <v>34</v>
      </c>
      <c r="D459" s="135">
        <v>18.7</v>
      </c>
      <c r="E459" s="133">
        <v>0</v>
      </c>
      <c r="F459" s="39">
        <v>0</v>
      </c>
      <c r="G459" s="39">
        <v>0</v>
      </c>
      <c r="H459" s="39">
        <v>0</v>
      </c>
      <c r="I459" s="39"/>
      <c r="J459" s="94">
        <f t="shared" si="36"/>
        <v>18.7</v>
      </c>
    </row>
    <row r="460" spans="1:10" s="4" customFormat="1" ht="22.5" customHeight="1" x14ac:dyDescent="0.25">
      <c r="A460" s="58" t="s">
        <v>553</v>
      </c>
      <c r="B460" s="50"/>
      <c r="C460" s="91" t="s">
        <v>34</v>
      </c>
      <c r="D460" s="135">
        <v>0</v>
      </c>
      <c r="E460" s="133">
        <v>2507.4</v>
      </c>
      <c r="F460" s="39">
        <v>0</v>
      </c>
      <c r="G460" s="39">
        <v>0</v>
      </c>
      <c r="H460" s="39">
        <v>0</v>
      </c>
      <c r="I460" s="39"/>
      <c r="J460" s="94">
        <f t="shared" si="36"/>
        <v>2507.4</v>
      </c>
    </row>
    <row r="461" spans="1:10" s="4" customFormat="1" ht="22.5" customHeight="1" x14ac:dyDescent="0.25">
      <c r="A461" s="58" t="s">
        <v>554</v>
      </c>
      <c r="B461" s="50"/>
      <c r="C461" s="91" t="s">
        <v>34</v>
      </c>
      <c r="D461" s="135">
        <v>709.4</v>
      </c>
      <c r="E461" s="133">
        <v>0</v>
      </c>
      <c r="F461" s="39">
        <v>0</v>
      </c>
      <c r="G461" s="39">
        <v>0</v>
      </c>
      <c r="H461" s="39">
        <v>0</v>
      </c>
      <c r="I461" s="39"/>
      <c r="J461" s="94">
        <f t="shared" si="36"/>
        <v>709.4</v>
      </c>
    </row>
    <row r="462" spans="1:10" s="4" customFormat="1" ht="22.5" customHeight="1" x14ac:dyDescent="0.25">
      <c r="A462" s="58" t="s">
        <v>555</v>
      </c>
      <c r="B462" s="50"/>
      <c r="C462" s="91" t="s">
        <v>34</v>
      </c>
      <c r="D462" s="135">
        <v>506.3</v>
      </c>
      <c r="E462" s="133">
        <v>0</v>
      </c>
      <c r="F462" s="39">
        <v>0</v>
      </c>
      <c r="G462" s="39">
        <v>0</v>
      </c>
      <c r="H462" s="39">
        <v>0</v>
      </c>
      <c r="I462" s="39"/>
      <c r="J462" s="94">
        <f t="shared" si="36"/>
        <v>506.3</v>
      </c>
    </row>
    <row r="463" spans="1:10" s="4" customFormat="1" ht="22.5" customHeight="1" x14ac:dyDescent="0.25">
      <c r="A463" s="71" t="s">
        <v>556</v>
      </c>
      <c r="B463" s="50"/>
      <c r="C463" s="91" t="s">
        <v>34</v>
      </c>
      <c r="D463" s="135">
        <v>2001.9699999999998</v>
      </c>
      <c r="E463" s="133">
        <v>0</v>
      </c>
      <c r="F463" s="39">
        <v>0</v>
      </c>
      <c r="G463" s="39">
        <v>0</v>
      </c>
      <c r="H463" s="39">
        <v>0</v>
      </c>
      <c r="I463" s="39"/>
      <c r="J463" s="94">
        <f t="shared" si="36"/>
        <v>2001.9699999999998</v>
      </c>
    </row>
    <row r="464" spans="1:10" s="4" customFormat="1" ht="22.5" customHeight="1" x14ac:dyDescent="0.25">
      <c r="A464" s="58" t="s">
        <v>557</v>
      </c>
      <c r="B464" s="50"/>
      <c r="C464" s="91" t="s">
        <v>34</v>
      </c>
      <c r="D464" s="135">
        <v>456.9</v>
      </c>
      <c r="E464" s="133">
        <v>0</v>
      </c>
      <c r="F464" s="39">
        <v>0</v>
      </c>
      <c r="G464" s="39">
        <v>0</v>
      </c>
      <c r="H464" s="39">
        <v>0</v>
      </c>
      <c r="I464" s="39"/>
      <c r="J464" s="94">
        <f t="shared" si="36"/>
        <v>456.9</v>
      </c>
    </row>
    <row r="465" spans="1:10" s="4" customFormat="1" ht="22.5" customHeight="1" x14ac:dyDescent="0.25">
      <c r="A465" s="58" t="s">
        <v>558</v>
      </c>
      <c r="B465" s="50"/>
      <c r="C465" s="91" t="s">
        <v>34</v>
      </c>
      <c r="D465" s="135">
        <v>538.76</v>
      </c>
      <c r="E465" s="133">
        <v>0</v>
      </c>
      <c r="F465" s="39">
        <v>0</v>
      </c>
      <c r="G465" s="39">
        <v>0</v>
      </c>
      <c r="H465" s="39">
        <v>0</v>
      </c>
      <c r="I465" s="39"/>
      <c r="J465" s="94">
        <f t="shared" si="36"/>
        <v>538.76</v>
      </c>
    </row>
    <row r="466" spans="1:10" s="4" customFormat="1" ht="22.5" customHeight="1" x14ac:dyDescent="0.25">
      <c r="A466" s="58" t="s">
        <v>559</v>
      </c>
      <c r="B466" s="50"/>
      <c r="C466" s="91" t="s">
        <v>34</v>
      </c>
      <c r="D466" s="135">
        <v>1132.3</v>
      </c>
      <c r="E466" s="133">
        <v>0</v>
      </c>
      <c r="F466" s="39">
        <v>0</v>
      </c>
      <c r="G466" s="39">
        <v>0</v>
      </c>
      <c r="H466" s="39">
        <v>0</v>
      </c>
      <c r="I466" s="39"/>
      <c r="J466" s="94">
        <f t="shared" si="36"/>
        <v>1132.3</v>
      </c>
    </row>
    <row r="467" spans="1:10" ht="22.5" customHeight="1" x14ac:dyDescent="0.2">
      <c r="A467" s="58" t="s">
        <v>560</v>
      </c>
      <c r="B467" s="50"/>
      <c r="C467" s="91" t="s">
        <v>34</v>
      </c>
      <c r="D467" s="135">
        <v>12.1</v>
      </c>
      <c r="E467" s="133">
        <v>0</v>
      </c>
      <c r="F467" s="39">
        <v>0</v>
      </c>
      <c r="G467" s="39">
        <v>0</v>
      </c>
      <c r="H467" s="39">
        <v>0</v>
      </c>
      <c r="I467" s="39"/>
      <c r="J467" s="94">
        <f t="shared" si="36"/>
        <v>12.1</v>
      </c>
    </row>
    <row r="468" spans="1:10" ht="22.5" customHeight="1" x14ac:dyDescent="0.2">
      <c r="A468" s="58" t="s">
        <v>561</v>
      </c>
      <c r="B468" s="50"/>
      <c r="C468" s="91" t="s">
        <v>34</v>
      </c>
      <c r="D468" s="135">
        <v>2347.6999999999998</v>
      </c>
      <c r="E468" s="133">
        <v>0</v>
      </c>
      <c r="F468" s="39">
        <v>0</v>
      </c>
      <c r="G468" s="39">
        <v>0</v>
      </c>
      <c r="H468" s="39">
        <v>0</v>
      </c>
      <c r="I468" s="39"/>
      <c r="J468" s="94">
        <f t="shared" si="36"/>
        <v>2347.6999999999998</v>
      </c>
    </row>
    <row r="469" spans="1:10" ht="22.5" customHeight="1" x14ac:dyDescent="0.2">
      <c r="A469" s="58" t="s">
        <v>562</v>
      </c>
      <c r="B469" s="50"/>
      <c r="C469" s="91" t="s">
        <v>34</v>
      </c>
      <c r="D469" s="135">
        <v>194.1</v>
      </c>
      <c r="E469" s="133">
        <v>0</v>
      </c>
      <c r="F469" s="39">
        <v>0</v>
      </c>
      <c r="G469" s="39">
        <v>0</v>
      </c>
      <c r="H469" s="39">
        <v>0</v>
      </c>
      <c r="I469" s="39"/>
      <c r="J469" s="94">
        <f t="shared" si="36"/>
        <v>194.1</v>
      </c>
    </row>
    <row r="470" spans="1:10" ht="22.5" customHeight="1" x14ac:dyDescent="0.2">
      <c r="A470" s="58" t="s">
        <v>563</v>
      </c>
      <c r="B470" s="50"/>
      <c r="C470" s="91" t="s">
        <v>34</v>
      </c>
      <c r="D470" s="135">
        <v>289.39999999999998</v>
      </c>
      <c r="E470" s="133">
        <v>0</v>
      </c>
      <c r="F470" s="39">
        <v>0</v>
      </c>
      <c r="G470" s="39">
        <v>0</v>
      </c>
      <c r="H470" s="39">
        <v>0</v>
      </c>
      <c r="I470" s="39"/>
      <c r="J470" s="94">
        <f t="shared" si="36"/>
        <v>289.39999999999998</v>
      </c>
    </row>
    <row r="471" spans="1:10" ht="22.5" customHeight="1" x14ac:dyDescent="0.2">
      <c r="A471" s="58" t="s">
        <v>564</v>
      </c>
      <c r="B471" s="50"/>
      <c r="C471" s="91" t="s">
        <v>34</v>
      </c>
      <c r="D471" s="135">
        <v>1123.3</v>
      </c>
      <c r="E471" s="133">
        <v>0</v>
      </c>
      <c r="F471" s="39">
        <v>0</v>
      </c>
      <c r="G471" s="39">
        <v>0</v>
      </c>
      <c r="H471" s="39">
        <v>0</v>
      </c>
      <c r="I471" s="39"/>
      <c r="J471" s="94">
        <f t="shared" si="36"/>
        <v>1123.3</v>
      </c>
    </row>
    <row r="472" spans="1:10" ht="22.5" customHeight="1" x14ac:dyDescent="0.2">
      <c r="A472" s="58" t="s">
        <v>565</v>
      </c>
      <c r="B472" s="50"/>
      <c r="C472" s="91" t="s">
        <v>34</v>
      </c>
      <c r="D472" s="135">
        <v>1585.6</v>
      </c>
      <c r="E472" s="133">
        <v>0</v>
      </c>
      <c r="F472" s="39">
        <v>0</v>
      </c>
      <c r="G472" s="39">
        <v>0</v>
      </c>
      <c r="H472" s="39">
        <v>0</v>
      </c>
      <c r="I472" s="39"/>
      <c r="J472" s="94">
        <f t="shared" si="36"/>
        <v>1585.6</v>
      </c>
    </row>
    <row r="473" spans="1:10" ht="22.5" customHeight="1" x14ac:dyDescent="0.2">
      <c r="A473" s="58" t="s">
        <v>566</v>
      </c>
      <c r="B473" s="50"/>
      <c r="C473" s="91" t="s">
        <v>34</v>
      </c>
      <c r="D473" s="135">
        <v>190</v>
      </c>
      <c r="E473" s="133">
        <v>0</v>
      </c>
      <c r="F473" s="39">
        <v>0</v>
      </c>
      <c r="G473" s="39">
        <v>0</v>
      </c>
      <c r="H473" s="39">
        <v>0</v>
      </c>
      <c r="I473" s="39"/>
      <c r="J473" s="94">
        <f t="shared" si="36"/>
        <v>190</v>
      </c>
    </row>
    <row r="474" spans="1:10" ht="22.5" customHeight="1" x14ac:dyDescent="0.2">
      <c r="A474" s="58" t="s">
        <v>567</v>
      </c>
      <c r="B474" s="50"/>
      <c r="C474" s="91" t="s">
        <v>34</v>
      </c>
      <c r="D474" s="108">
        <v>1099.2</v>
      </c>
      <c r="E474" s="179">
        <v>0</v>
      </c>
      <c r="F474" s="180">
        <v>0</v>
      </c>
      <c r="G474" s="180">
        <v>0</v>
      </c>
      <c r="H474" s="39">
        <v>0</v>
      </c>
      <c r="I474" s="180"/>
      <c r="J474" s="93">
        <f t="shared" si="36"/>
        <v>1099.2</v>
      </c>
    </row>
    <row r="475" spans="1:10" ht="22.5" customHeight="1" x14ac:dyDescent="0.2">
      <c r="A475" s="58" t="s">
        <v>568</v>
      </c>
      <c r="B475" s="50"/>
      <c r="C475" s="91" t="s">
        <v>34</v>
      </c>
      <c r="D475" s="135">
        <v>177.5</v>
      </c>
      <c r="E475" s="133">
        <v>0</v>
      </c>
      <c r="F475" s="39">
        <v>0</v>
      </c>
      <c r="G475" s="39">
        <v>0</v>
      </c>
      <c r="H475" s="39">
        <v>0</v>
      </c>
      <c r="I475" s="39"/>
      <c r="J475" s="94">
        <f t="shared" si="36"/>
        <v>177.5</v>
      </c>
    </row>
    <row r="476" spans="1:10" ht="23.25" customHeight="1" x14ac:dyDescent="0.2">
      <c r="A476" s="58" t="s">
        <v>569</v>
      </c>
      <c r="B476" s="50"/>
      <c r="C476" s="91" t="s">
        <v>34</v>
      </c>
      <c r="D476" s="108">
        <v>6.5</v>
      </c>
      <c r="E476" s="179">
        <v>0</v>
      </c>
      <c r="F476" s="180">
        <v>0</v>
      </c>
      <c r="G476" s="180">
        <v>0</v>
      </c>
      <c r="H476" s="180">
        <v>0</v>
      </c>
      <c r="I476" s="180"/>
      <c r="J476" s="93">
        <f t="shared" si="36"/>
        <v>6.5</v>
      </c>
    </row>
    <row r="477" spans="1:10" ht="22.5" customHeight="1" x14ac:dyDescent="0.2">
      <c r="A477" s="58" t="s">
        <v>570</v>
      </c>
      <c r="B477" s="50"/>
      <c r="C477" s="91" t="s">
        <v>34</v>
      </c>
      <c r="D477" s="108">
        <v>281</v>
      </c>
      <c r="E477" s="179">
        <v>0</v>
      </c>
      <c r="F477" s="180">
        <v>0</v>
      </c>
      <c r="G477" s="180">
        <v>0</v>
      </c>
      <c r="H477" s="180">
        <v>0</v>
      </c>
      <c r="I477" s="180"/>
      <c r="J477" s="93">
        <f t="shared" si="36"/>
        <v>281</v>
      </c>
    </row>
    <row r="478" spans="1:10" ht="22.5" customHeight="1" x14ac:dyDescent="0.2">
      <c r="A478" s="58" t="s">
        <v>571</v>
      </c>
      <c r="B478" s="50"/>
      <c r="C478" s="91" t="s">
        <v>34</v>
      </c>
      <c r="D478" s="135">
        <v>21</v>
      </c>
      <c r="E478" s="133">
        <v>0</v>
      </c>
      <c r="F478" s="39">
        <v>0</v>
      </c>
      <c r="G478" s="39">
        <v>0</v>
      </c>
      <c r="H478" s="39">
        <v>0</v>
      </c>
      <c r="I478" s="39"/>
      <c r="J478" s="94">
        <f t="shared" si="36"/>
        <v>21</v>
      </c>
    </row>
    <row r="479" spans="1:10" ht="22.5" customHeight="1" x14ac:dyDescent="0.2">
      <c r="A479" s="58" t="s">
        <v>572</v>
      </c>
      <c r="B479" s="50"/>
      <c r="C479" s="91" t="s">
        <v>34</v>
      </c>
      <c r="D479" s="135">
        <v>1240.75</v>
      </c>
      <c r="E479" s="133">
        <v>0</v>
      </c>
      <c r="F479" s="39">
        <v>0</v>
      </c>
      <c r="G479" s="39">
        <v>0</v>
      </c>
      <c r="H479" s="39">
        <v>0</v>
      </c>
      <c r="I479" s="39"/>
      <c r="J479" s="94">
        <f t="shared" ref="J479:J502" si="37">SUM(D479:I479)</f>
        <v>1240.75</v>
      </c>
    </row>
    <row r="480" spans="1:10" ht="22.5" customHeight="1" x14ac:dyDescent="0.2">
      <c r="A480" s="58" t="s">
        <v>573</v>
      </c>
      <c r="B480" s="50"/>
      <c r="C480" s="91" t="s">
        <v>34</v>
      </c>
      <c r="D480" s="135">
        <v>6775.55</v>
      </c>
      <c r="E480" s="133">
        <v>0</v>
      </c>
      <c r="F480" s="39">
        <v>0</v>
      </c>
      <c r="G480" s="39">
        <v>0</v>
      </c>
      <c r="H480" s="39">
        <v>979.34</v>
      </c>
      <c r="I480" s="39"/>
      <c r="J480" s="94">
        <f t="shared" si="37"/>
        <v>7754.89</v>
      </c>
    </row>
    <row r="481" spans="1:10" ht="22.5" customHeight="1" x14ac:dyDescent="0.2">
      <c r="A481" s="58" t="s">
        <v>574</v>
      </c>
      <c r="B481" s="50"/>
      <c r="C481" s="91" t="s">
        <v>34</v>
      </c>
      <c r="D481" s="135">
        <v>3870.4</v>
      </c>
      <c r="E481" s="133">
        <v>0</v>
      </c>
      <c r="F481" s="39">
        <v>57.3</v>
      </c>
      <c r="G481" s="39">
        <v>0</v>
      </c>
      <c r="H481" s="39">
        <v>0</v>
      </c>
      <c r="I481" s="39"/>
      <c r="J481" s="94">
        <f t="shared" si="37"/>
        <v>3927.7000000000003</v>
      </c>
    </row>
    <row r="482" spans="1:10" ht="22.5" customHeight="1" x14ac:dyDescent="0.2">
      <c r="A482" s="58" t="s">
        <v>575</v>
      </c>
      <c r="B482" s="50"/>
      <c r="C482" s="91" t="s">
        <v>34</v>
      </c>
      <c r="D482" s="108">
        <v>25808.15</v>
      </c>
      <c r="E482" s="179">
        <v>0</v>
      </c>
      <c r="F482" s="180">
        <v>0</v>
      </c>
      <c r="G482" s="180">
        <v>12351.7</v>
      </c>
      <c r="H482" s="180">
        <v>10314.1</v>
      </c>
      <c r="I482" s="180"/>
      <c r="J482" s="93">
        <f t="shared" si="37"/>
        <v>48473.950000000004</v>
      </c>
    </row>
    <row r="483" spans="1:10" ht="22.5" customHeight="1" x14ac:dyDescent="0.2">
      <c r="A483" s="69" t="s">
        <v>576</v>
      </c>
      <c r="B483" s="178"/>
      <c r="C483" s="90" t="s">
        <v>34</v>
      </c>
      <c r="D483" s="135">
        <v>248.38</v>
      </c>
      <c r="E483" s="133">
        <v>0</v>
      </c>
      <c r="F483" s="39">
        <v>0</v>
      </c>
      <c r="G483" s="39">
        <v>0</v>
      </c>
      <c r="H483" s="39">
        <v>0</v>
      </c>
      <c r="I483" s="39"/>
      <c r="J483" s="94">
        <f t="shared" si="37"/>
        <v>248.38</v>
      </c>
    </row>
    <row r="484" spans="1:10" ht="22.5" customHeight="1" x14ac:dyDescent="0.2">
      <c r="A484" s="58" t="s">
        <v>577</v>
      </c>
      <c r="B484" s="50"/>
      <c r="C484" s="91" t="s">
        <v>34</v>
      </c>
      <c r="D484" s="135">
        <v>17.899999999999999</v>
      </c>
      <c r="E484" s="133">
        <v>0</v>
      </c>
      <c r="F484" s="39">
        <v>0</v>
      </c>
      <c r="G484" s="39">
        <v>0</v>
      </c>
      <c r="H484" s="39">
        <v>0</v>
      </c>
      <c r="I484" s="39"/>
      <c r="J484" s="94">
        <f t="shared" si="37"/>
        <v>17.899999999999999</v>
      </c>
    </row>
    <row r="485" spans="1:10" ht="22.5" customHeight="1" x14ac:dyDescent="0.2">
      <c r="A485" s="58" t="s">
        <v>578</v>
      </c>
      <c r="B485" s="50"/>
      <c r="C485" s="91" t="s">
        <v>34</v>
      </c>
      <c r="D485" s="135">
        <v>98.1</v>
      </c>
      <c r="E485" s="133">
        <v>0</v>
      </c>
      <c r="F485" s="39">
        <v>0</v>
      </c>
      <c r="G485" s="39">
        <v>0</v>
      </c>
      <c r="H485" s="39">
        <v>0</v>
      </c>
      <c r="I485" s="39"/>
      <c r="J485" s="94">
        <f t="shared" si="37"/>
        <v>98.1</v>
      </c>
    </row>
    <row r="486" spans="1:10" ht="22.5" customHeight="1" x14ac:dyDescent="0.2">
      <c r="A486" s="58" t="s">
        <v>579</v>
      </c>
      <c r="B486" s="50"/>
      <c r="C486" s="91" t="s">
        <v>34</v>
      </c>
      <c r="D486" s="135">
        <v>66.3</v>
      </c>
      <c r="E486" s="133">
        <v>0</v>
      </c>
      <c r="F486" s="39">
        <v>0</v>
      </c>
      <c r="G486" s="39">
        <v>0</v>
      </c>
      <c r="H486" s="39">
        <v>0</v>
      </c>
      <c r="I486" s="39"/>
      <c r="J486" s="94">
        <f t="shared" si="37"/>
        <v>66.3</v>
      </c>
    </row>
    <row r="487" spans="1:10" ht="22.5" customHeight="1" x14ac:dyDescent="0.2">
      <c r="A487" s="58" t="s">
        <v>580</v>
      </c>
      <c r="B487" s="50"/>
      <c r="C487" s="91" t="s">
        <v>34</v>
      </c>
      <c r="D487" s="135">
        <v>2823.1000000000004</v>
      </c>
      <c r="E487" s="133">
        <v>167.1</v>
      </c>
      <c r="F487" s="39">
        <v>0</v>
      </c>
      <c r="G487" s="39">
        <v>0</v>
      </c>
      <c r="H487" s="39">
        <v>896.3</v>
      </c>
      <c r="I487" s="39"/>
      <c r="J487" s="94">
        <f t="shared" si="37"/>
        <v>3886.5</v>
      </c>
    </row>
    <row r="488" spans="1:10" ht="22.5" customHeight="1" x14ac:dyDescent="0.2">
      <c r="A488" s="58" t="s">
        <v>581</v>
      </c>
      <c r="B488" s="50"/>
      <c r="C488" s="91" t="s">
        <v>34</v>
      </c>
      <c r="D488" s="135">
        <v>841</v>
      </c>
      <c r="E488" s="133">
        <v>0</v>
      </c>
      <c r="F488" s="39">
        <v>0</v>
      </c>
      <c r="G488" s="39">
        <v>0</v>
      </c>
      <c r="H488" s="39">
        <v>0</v>
      </c>
      <c r="I488" s="39"/>
      <c r="J488" s="94">
        <f t="shared" si="37"/>
        <v>841</v>
      </c>
    </row>
    <row r="489" spans="1:10" ht="22.5" customHeight="1" x14ac:dyDescent="0.2">
      <c r="A489" s="58" t="s">
        <v>582</v>
      </c>
      <c r="B489" s="50"/>
      <c r="C489" s="91" t="s">
        <v>34</v>
      </c>
      <c r="D489" s="108">
        <v>687.9</v>
      </c>
      <c r="E489" s="179">
        <v>0</v>
      </c>
      <c r="F489" s="180">
        <v>0</v>
      </c>
      <c r="G489" s="180">
        <v>0</v>
      </c>
      <c r="H489" s="180">
        <v>0</v>
      </c>
      <c r="I489" s="180"/>
      <c r="J489" s="93">
        <f t="shared" si="37"/>
        <v>687.9</v>
      </c>
    </row>
    <row r="490" spans="1:10" ht="22.5" customHeight="1" x14ac:dyDescent="0.2">
      <c r="A490" s="58" t="s">
        <v>583</v>
      </c>
      <c r="B490" s="50"/>
      <c r="C490" s="91" t="s">
        <v>34</v>
      </c>
      <c r="D490" s="135">
        <v>73.5</v>
      </c>
      <c r="E490" s="133">
        <v>0</v>
      </c>
      <c r="F490" s="39">
        <v>0</v>
      </c>
      <c r="G490" s="39">
        <v>0</v>
      </c>
      <c r="H490" s="39">
        <v>0</v>
      </c>
      <c r="I490" s="39"/>
      <c r="J490" s="94">
        <f t="shared" si="37"/>
        <v>73.5</v>
      </c>
    </row>
    <row r="491" spans="1:10" ht="22.5" customHeight="1" x14ac:dyDescent="0.2">
      <c r="A491" s="58" t="s">
        <v>584</v>
      </c>
      <c r="B491" s="50"/>
      <c r="C491" s="91" t="s">
        <v>34</v>
      </c>
      <c r="D491" s="135">
        <v>539.6</v>
      </c>
      <c r="E491" s="133">
        <v>0</v>
      </c>
      <c r="F491" s="39">
        <v>0</v>
      </c>
      <c r="G491" s="39">
        <v>0</v>
      </c>
      <c r="H491" s="39">
        <v>0</v>
      </c>
      <c r="I491" s="39"/>
      <c r="J491" s="94">
        <f t="shared" si="37"/>
        <v>539.6</v>
      </c>
    </row>
    <row r="492" spans="1:10" ht="22.5" customHeight="1" x14ac:dyDescent="0.2">
      <c r="A492" s="58" t="s">
        <v>585</v>
      </c>
      <c r="B492" s="50"/>
      <c r="C492" s="91" t="s">
        <v>34</v>
      </c>
      <c r="D492" s="135">
        <v>141.19999999999999</v>
      </c>
      <c r="E492" s="133">
        <v>0</v>
      </c>
      <c r="F492" s="39">
        <v>0</v>
      </c>
      <c r="G492" s="39">
        <v>0</v>
      </c>
      <c r="H492" s="39">
        <v>0</v>
      </c>
      <c r="I492" s="39"/>
      <c r="J492" s="94">
        <f t="shared" si="37"/>
        <v>141.19999999999999</v>
      </c>
    </row>
    <row r="493" spans="1:10" ht="22.5" customHeight="1" x14ac:dyDescent="0.2">
      <c r="A493" s="58" t="s">
        <v>586</v>
      </c>
      <c r="B493" s="50"/>
      <c r="C493" s="91" t="s">
        <v>34</v>
      </c>
      <c r="D493" s="135">
        <v>46.9</v>
      </c>
      <c r="E493" s="133">
        <v>0</v>
      </c>
      <c r="F493" s="39">
        <v>0</v>
      </c>
      <c r="G493" s="39">
        <v>0</v>
      </c>
      <c r="H493" s="39">
        <v>0</v>
      </c>
      <c r="I493" s="39"/>
      <c r="J493" s="94">
        <f t="shared" si="37"/>
        <v>46.9</v>
      </c>
    </row>
    <row r="494" spans="1:10" ht="22.5" customHeight="1" x14ac:dyDescent="0.2">
      <c r="A494" s="58" t="s">
        <v>587</v>
      </c>
      <c r="B494" s="50"/>
      <c r="C494" s="91" t="s">
        <v>34</v>
      </c>
      <c r="D494" s="135">
        <v>0</v>
      </c>
      <c r="E494" s="133">
        <v>138.1</v>
      </c>
      <c r="F494" s="39">
        <v>0</v>
      </c>
      <c r="G494" s="39">
        <v>0</v>
      </c>
      <c r="H494" s="39">
        <v>0</v>
      </c>
      <c r="I494" s="39"/>
      <c r="J494" s="94">
        <f t="shared" si="37"/>
        <v>138.1</v>
      </c>
    </row>
    <row r="495" spans="1:10" ht="22.5" customHeight="1" x14ac:dyDescent="0.2">
      <c r="A495" s="58" t="s">
        <v>588</v>
      </c>
      <c r="B495" s="50"/>
      <c r="C495" s="91" t="s">
        <v>34</v>
      </c>
      <c r="D495" s="135">
        <v>0</v>
      </c>
      <c r="E495" s="133">
        <v>316.10000000000002</v>
      </c>
      <c r="F495" s="39">
        <v>201.8</v>
      </c>
      <c r="G495" s="39">
        <v>0</v>
      </c>
      <c r="H495" s="39">
        <v>0</v>
      </c>
      <c r="I495" s="39"/>
      <c r="J495" s="94">
        <f t="shared" si="37"/>
        <v>517.90000000000009</v>
      </c>
    </row>
    <row r="496" spans="1:10" ht="22.5" customHeight="1" x14ac:dyDescent="0.2">
      <c r="A496" s="58" t="s">
        <v>589</v>
      </c>
      <c r="B496" s="50"/>
      <c r="C496" s="91" t="s">
        <v>34</v>
      </c>
      <c r="D496" s="135">
        <v>0</v>
      </c>
      <c r="E496" s="133">
        <v>163.30000000000001</v>
      </c>
      <c r="F496" s="39">
        <v>0</v>
      </c>
      <c r="G496" s="39">
        <v>0</v>
      </c>
      <c r="H496" s="39">
        <v>0</v>
      </c>
      <c r="I496" s="39"/>
      <c r="J496" s="94">
        <f t="shared" si="37"/>
        <v>163.30000000000001</v>
      </c>
    </row>
    <row r="497" spans="1:11" ht="22.5" customHeight="1" x14ac:dyDescent="0.2">
      <c r="A497" s="58" t="s">
        <v>590</v>
      </c>
      <c r="B497" s="50"/>
      <c r="C497" s="91" t="s">
        <v>34</v>
      </c>
      <c r="D497" s="135">
        <v>0</v>
      </c>
      <c r="E497" s="133">
        <v>1702.4</v>
      </c>
      <c r="F497" s="39">
        <v>0</v>
      </c>
      <c r="G497" s="39">
        <v>0</v>
      </c>
      <c r="H497" s="39">
        <v>0</v>
      </c>
      <c r="I497" s="39"/>
      <c r="J497" s="94">
        <f t="shared" si="37"/>
        <v>1702.4</v>
      </c>
    </row>
    <row r="498" spans="1:11" ht="22.5" customHeight="1" x14ac:dyDescent="0.2">
      <c r="A498" s="59" t="s">
        <v>591</v>
      </c>
      <c r="B498" s="50"/>
      <c r="C498" s="91" t="s">
        <v>34</v>
      </c>
      <c r="D498" s="135">
        <v>8075.7</v>
      </c>
      <c r="E498" s="133">
        <v>0</v>
      </c>
      <c r="F498" s="39">
        <v>0</v>
      </c>
      <c r="G498" s="39">
        <v>0</v>
      </c>
      <c r="H498" s="39">
        <v>0</v>
      </c>
      <c r="I498" s="39"/>
      <c r="J498" s="94">
        <f t="shared" si="37"/>
        <v>8075.7</v>
      </c>
    </row>
    <row r="499" spans="1:11" ht="22.5" customHeight="1" x14ac:dyDescent="0.2">
      <c r="A499" s="63" t="s">
        <v>592</v>
      </c>
      <c r="B499" s="50"/>
      <c r="C499" s="91" t="s">
        <v>34</v>
      </c>
      <c r="D499" s="135">
        <v>28905.600000000006</v>
      </c>
      <c r="E499" s="133">
        <v>9045.6999999999989</v>
      </c>
      <c r="F499" s="39">
        <v>7058.84</v>
      </c>
      <c r="G499" s="39">
        <v>15416.5</v>
      </c>
      <c r="H499" s="39">
        <v>10476.299999999999</v>
      </c>
      <c r="I499" s="39"/>
      <c r="J499" s="94">
        <f t="shared" si="37"/>
        <v>70902.94</v>
      </c>
    </row>
    <row r="500" spans="1:11" ht="22.5" customHeight="1" x14ac:dyDescent="0.2">
      <c r="A500" s="58" t="s">
        <v>593</v>
      </c>
      <c r="B500" s="50"/>
      <c r="C500" s="91" t="s">
        <v>34</v>
      </c>
      <c r="D500" s="135">
        <v>11.5</v>
      </c>
      <c r="E500" s="133">
        <v>0</v>
      </c>
      <c r="F500" s="39">
        <v>0</v>
      </c>
      <c r="G500" s="39">
        <v>0</v>
      </c>
      <c r="H500" s="39">
        <v>0</v>
      </c>
      <c r="I500" s="39"/>
      <c r="J500" s="94">
        <f t="shared" si="37"/>
        <v>11.5</v>
      </c>
    </row>
    <row r="501" spans="1:11" ht="22.5" customHeight="1" x14ac:dyDescent="0.2">
      <c r="A501" s="64" t="s">
        <v>594</v>
      </c>
      <c r="B501" s="55"/>
      <c r="C501" s="91" t="s">
        <v>34</v>
      </c>
      <c r="D501" s="135">
        <v>3793.4999999999995</v>
      </c>
      <c r="E501" s="133">
        <v>0</v>
      </c>
      <c r="F501" s="39">
        <v>0</v>
      </c>
      <c r="G501" s="39">
        <v>0</v>
      </c>
      <c r="H501" s="39">
        <v>0</v>
      </c>
      <c r="I501" s="39"/>
      <c r="J501" s="94">
        <f t="shared" si="37"/>
        <v>3793.4999999999995</v>
      </c>
    </row>
    <row r="502" spans="1:11" ht="22.5" customHeight="1" thickBot="1" x14ac:dyDescent="0.25">
      <c r="A502" s="60" t="s">
        <v>595</v>
      </c>
      <c r="B502" s="51"/>
      <c r="C502" s="91" t="s">
        <v>34</v>
      </c>
      <c r="D502" s="136">
        <v>660</v>
      </c>
      <c r="E502" s="133">
        <v>0</v>
      </c>
      <c r="F502" s="39">
        <v>0</v>
      </c>
      <c r="G502" s="39">
        <v>0</v>
      </c>
      <c r="H502" s="39">
        <v>0</v>
      </c>
      <c r="I502" s="39"/>
      <c r="J502" s="94">
        <f t="shared" si="37"/>
        <v>660</v>
      </c>
    </row>
    <row r="503" spans="1:11" ht="39" customHeight="1" thickTop="1" thickBot="1" x14ac:dyDescent="0.25">
      <c r="A503" s="504" t="s">
        <v>596</v>
      </c>
      <c r="B503" s="505"/>
      <c r="C503" s="40" t="s">
        <v>34</v>
      </c>
      <c r="D503" s="67">
        <f>SUM(D376:D502)</f>
        <v>279586.59000000008</v>
      </c>
      <c r="E503" s="29">
        <f t="shared" ref="E503:I503" si="38">SUM(E376:E502)</f>
        <v>21007.599999999999</v>
      </c>
      <c r="F503" s="29">
        <f t="shared" si="38"/>
        <v>15018.84</v>
      </c>
      <c r="G503" s="29">
        <f t="shared" si="38"/>
        <v>34198.300000000003</v>
      </c>
      <c r="H503" s="29">
        <f>SUM(H376:H502)</f>
        <v>43957.14</v>
      </c>
      <c r="I503" s="29">
        <f t="shared" si="38"/>
        <v>0</v>
      </c>
      <c r="J503" s="30">
        <f>SUM(J376:J502)</f>
        <v>393768.47000000015</v>
      </c>
    </row>
    <row r="504" spans="1:11" ht="32.25" customHeight="1" thickBot="1" x14ac:dyDescent="0.25">
      <c r="A504" s="511" t="s">
        <v>597</v>
      </c>
      <c r="B504" s="512"/>
      <c r="C504" s="37" t="s">
        <v>34</v>
      </c>
      <c r="D504" s="68">
        <f t="shared" ref="D504:I504" si="39">SUM(D503,D371)</f>
        <v>1298461.5899999999</v>
      </c>
      <c r="E504" s="68">
        <f t="shared" si="39"/>
        <v>116485.43</v>
      </c>
      <c r="F504" s="15">
        <f t="shared" si="39"/>
        <v>111148.36000000002</v>
      </c>
      <c r="G504" s="15">
        <f t="shared" si="39"/>
        <v>171778</v>
      </c>
      <c r="H504" s="15">
        <f>SUM(H503,H371)</f>
        <v>170498.59999999998</v>
      </c>
      <c r="I504" s="15">
        <f t="shared" si="39"/>
        <v>0</v>
      </c>
      <c r="J504" s="16">
        <f>SUM(J503,J371)</f>
        <v>1868371.98</v>
      </c>
    </row>
    <row r="505" spans="1:11" ht="21.75" customHeight="1" thickTop="1" thickBot="1" x14ac:dyDescent="0.25">
      <c r="A505" s="411" t="s">
        <v>640</v>
      </c>
      <c r="B505" s="412"/>
      <c r="C505" s="412"/>
      <c r="D505" s="412"/>
      <c r="E505" s="412"/>
      <c r="F505" s="412"/>
      <c r="G505" s="412"/>
      <c r="H505" s="412"/>
      <c r="I505" s="412"/>
      <c r="J505" s="413"/>
    </row>
    <row r="506" spans="1:11" ht="24.75" customHeight="1" thickTop="1" thickBot="1" x14ac:dyDescent="0.25">
      <c r="A506" s="377" t="s">
        <v>632</v>
      </c>
      <c r="B506" s="378"/>
      <c r="C506" s="378"/>
      <c r="D506" s="378"/>
      <c r="E506" s="378"/>
      <c r="F506" s="378"/>
      <c r="G506" s="378"/>
      <c r="H506" s="378"/>
      <c r="I506" s="378"/>
      <c r="J506" s="379"/>
    </row>
    <row r="507" spans="1:11" ht="25.5" customHeight="1" thickTop="1" thickBot="1" x14ac:dyDescent="0.25">
      <c r="A507" s="374" t="s">
        <v>598</v>
      </c>
      <c r="B507" s="375"/>
      <c r="C507" s="375"/>
      <c r="D507" s="375"/>
      <c r="E507" s="375"/>
      <c r="F507" s="375"/>
      <c r="G507" s="375"/>
      <c r="H507" s="375"/>
      <c r="I507" s="375"/>
      <c r="J507" s="376"/>
    </row>
    <row r="508" spans="1:11" ht="354.75" customHeight="1" thickTop="1" x14ac:dyDescent="0.2">
      <c r="A508" s="414" t="s">
        <v>746</v>
      </c>
      <c r="B508" s="415"/>
      <c r="C508" s="415"/>
      <c r="D508" s="415"/>
      <c r="E508" s="415"/>
      <c r="F508" s="415"/>
      <c r="G508" s="415"/>
      <c r="H508" s="415"/>
      <c r="I508" s="415"/>
      <c r="J508" s="416"/>
      <c r="K508" s="142"/>
    </row>
    <row r="509" spans="1:11" ht="42.75" customHeight="1" x14ac:dyDescent="0.2">
      <c r="A509" s="417" t="s">
        <v>650</v>
      </c>
      <c r="B509" s="418"/>
      <c r="C509" s="418"/>
      <c r="D509" s="418"/>
      <c r="E509" s="418"/>
      <c r="F509" s="418"/>
      <c r="G509" s="418"/>
      <c r="H509" s="418"/>
      <c r="I509" s="418"/>
      <c r="J509" s="419"/>
    </row>
    <row r="510" spans="1:11" ht="30.75" customHeight="1" x14ac:dyDescent="0.2">
      <c r="A510" s="477" t="s">
        <v>649</v>
      </c>
      <c r="B510" s="478"/>
      <c r="C510" s="478"/>
      <c r="D510" s="478"/>
      <c r="E510" s="478"/>
      <c r="F510" s="478"/>
      <c r="G510" s="478"/>
      <c r="H510" s="478"/>
      <c r="I510" s="478"/>
      <c r="J510" s="479"/>
    </row>
    <row r="511" spans="1:11" ht="30" customHeight="1" x14ac:dyDescent="0.2">
      <c r="A511" s="371" t="s">
        <v>655</v>
      </c>
      <c r="B511" s="372"/>
      <c r="C511" s="372"/>
      <c r="D511" s="372"/>
      <c r="E511" s="372"/>
      <c r="F511" s="372"/>
      <c r="G511" s="372"/>
      <c r="H511" s="372"/>
      <c r="I511" s="372"/>
      <c r="J511" s="373"/>
    </row>
    <row r="512" spans="1:11" ht="30" customHeight="1" x14ac:dyDescent="0.2">
      <c r="A512" s="380" t="s">
        <v>724</v>
      </c>
      <c r="B512" s="381"/>
      <c r="C512" s="381"/>
      <c r="D512" s="381"/>
      <c r="E512" s="381"/>
      <c r="F512" s="381"/>
      <c r="G512" s="381"/>
      <c r="H512" s="381"/>
      <c r="I512" s="381"/>
      <c r="J512" s="382"/>
    </row>
    <row r="513" spans="1:10" ht="29.25" customHeight="1" thickBot="1" x14ac:dyDescent="0.25">
      <c r="A513" s="383" t="s">
        <v>742</v>
      </c>
      <c r="B513" s="384"/>
      <c r="C513" s="384"/>
      <c r="D513" s="384"/>
      <c r="E513" s="384"/>
      <c r="F513" s="384"/>
      <c r="G513" s="384"/>
      <c r="H513" s="384"/>
      <c r="I513" s="384"/>
      <c r="J513" s="385"/>
    </row>
    <row r="514" spans="1:10" ht="26.25" customHeight="1" thickTop="1" thickBot="1" x14ac:dyDescent="0.25">
      <c r="A514" s="374" t="s">
        <v>599</v>
      </c>
      <c r="B514" s="375"/>
      <c r="C514" s="375"/>
      <c r="D514" s="375"/>
      <c r="E514" s="375"/>
      <c r="F514" s="375"/>
      <c r="G514" s="375"/>
      <c r="H514" s="375"/>
      <c r="I514" s="375"/>
      <c r="J514" s="376"/>
    </row>
    <row r="515" spans="1:10" ht="62.25" customHeight="1" thickTop="1" x14ac:dyDescent="0.2">
      <c r="A515" s="368" t="s">
        <v>740</v>
      </c>
      <c r="B515" s="369"/>
      <c r="C515" s="369"/>
      <c r="D515" s="369"/>
      <c r="E515" s="369"/>
      <c r="F515" s="369"/>
      <c r="G515" s="369"/>
      <c r="H515" s="369"/>
      <c r="I515" s="369"/>
      <c r="J515" s="370"/>
    </row>
    <row r="516" spans="1:10" ht="64.5" customHeight="1" x14ac:dyDescent="0.2">
      <c r="A516" s="501" t="s">
        <v>651</v>
      </c>
      <c r="B516" s="502"/>
      <c r="C516" s="502"/>
      <c r="D516" s="502"/>
      <c r="E516" s="502"/>
      <c r="F516" s="502"/>
      <c r="G516" s="502"/>
      <c r="H516" s="502"/>
      <c r="I516" s="502"/>
      <c r="J516" s="503"/>
    </row>
    <row r="517" spans="1:10" ht="61.5" customHeight="1" x14ac:dyDescent="0.2">
      <c r="A517" s="477" t="s">
        <v>714</v>
      </c>
      <c r="B517" s="478"/>
      <c r="C517" s="478"/>
      <c r="D517" s="478"/>
      <c r="E517" s="478"/>
      <c r="F517" s="478"/>
      <c r="G517" s="478"/>
      <c r="H517" s="478"/>
      <c r="I517" s="478"/>
      <c r="J517" s="479"/>
    </row>
    <row r="518" spans="1:10" ht="77.25" customHeight="1" x14ac:dyDescent="0.2">
      <c r="A518" s="398" t="s">
        <v>712</v>
      </c>
      <c r="B518" s="399"/>
      <c r="C518" s="399"/>
      <c r="D518" s="399"/>
      <c r="E518" s="399"/>
      <c r="F518" s="399"/>
      <c r="G518" s="399"/>
      <c r="H518" s="399"/>
      <c r="I518" s="399"/>
      <c r="J518" s="400"/>
    </row>
    <row r="519" spans="1:10" ht="237.75" customHeight="1" x14ac:dyDescent="0.2">
      <c r="A519" s="401" t="s">
        <v>743</v>
      </c>
      <c r="B519" s="402"/>
      <c r="C519" s="402"/>
      <c r="D519" s="402"/>
      <c r="E519" s="402"/>
      <c r="F519" s="402"/>
      <c r="G519" s="402"/>
      <c r="H519" s="402"/>
      <c r="I519" s="402"/>
      <c r="J519" s="403"/>
    </row>
    <row r="520" spans="1:10" ht="112.5" customHeight="1" thickBot="1" x14ac:dyDescent="0.25">
      <c r="A520" s="404" t="s">
        <v>730</v>
      </c>
      <c r="B520" s="405"/>
      <c r="C520" s="405"/>
      <c r="D520" s="405"/>
      <c r="E520" s="405"/>
      <c r="F520" s="405"/>
      <c r="G520" s="405"/>
      <c r="H520" s="405"/>
      <c r="I520" s="405"/>
      <c r="J520" s="406"/>
    </row>
    <row r="521" spans="1:10" ht="20.25" customHeight="1" thickTop="1" thickBot="1" x14ac:dyDescent="0.25">
      <c r="A521" s="395" t="s">
        <v>600</v>
      </c>
      <c r="B521" s="396"/>
      <c r="C521" s="396"/>
      <c r="D521" s="396"/>
      <c r="E521" s="396"/>
      <c r="F521" s="396"/>
      <c r="G521" s="396"/>
      <c r="H521" s="396"/>
      <c r="I521" s="396"/>
      <c r="J521" s="397"/>
    </row>
    <row r="522" spans="1:10" ht="27.75" customHeight="1" thickTop="1" thickBot="1" x14ac:dyDescent="0.25">
      <c r="A522" s="392" t="s">
        <v>717</v>
      </c>
      <c r="B522" s="393"/>
      <c r="C522" s="393"/>
      <c r="D522" s="393"/>
      <c r="E522" s="393"/>
      <c r="F522" s="393"/>
      <c r="G522" s="393"/>
      <c r="H522" s="393"/>
      <c r="I522" s="393"/>
      <c r="J522" s="394"/>
    </row>
    <row r="523" spans="1:10" ht="110.25" customHeight="1" thickTop="1" x14ac:dyDescent="0.3">
      <c r="A523" s="389" t="s">
        <v>644</v>
      </c>
      <c r="B523" s="390"/>
      <c r="C523" s="390"/>
      <c r="D523" s="390"/>
      <c r="E523" s="390"/>
      <c r="F523" s="390"/>
      <c r="G523" s="390"/>
      <c r="H523" s="390"/>
      <c r="I523" s="390"/>
      <c r="J523" s="391"/>
    </row>
    <row r="524" spans="1:10" ht="30.75" customHeight="1" thickBot="1" x14ac:dyDescent="0.25">
      <c r="A524" s="386" t="s">
        <v>22</v>
      </c>
      <c r="B524" s="387"/>
      <c r="C524" s="387"/>
      <c r="D524" s="387"/>
      <c r="E524" s="387"/>
      <c r="F524" s="387"/>
      <c r="G524" s="387"/>
      <c r="H524" s="387"/>
      <c r="I524" s="387"/>
      <c r="J524" s="388"/>
    </row>
  </sheetData>
  <sortState xmlns:xlrd2="http://schemas.microsoft.com/office/spreadsheetml/2017/richdata2" ref="A31:J518">
    <sortCondition ref="B32:B84"/>
  </sortState>
  <mergeCells count="82">
    <mergeCell ref="A255:A265"/>
    <mergeCell ref="A249:A254"/>
    <mergeCell ref="A184:A218"/>
    <mergeCell ref="A510:J510"/>
    <mergeCell ref="A373:J373"/>
    <mergeCell ref="A503:B503"/>
    <mergeCell ref="A374:J374"/>
    <mergeCell ref="A375:C375"/>
    <mergeCell ref="A372:J372"/>
    <mergeCell ref="A226:A228"/>
    <mergeCell ref="A229:A234"/>
    <mergeCell ref="A237:A238"/>
    <mergeCell ref="A242:A248"/>
    <mergeCell ref="A270:B270"/>
    <mergeCell ref="A371:B371"/>
    <mergeCell ref="A504:B504"/>
    <mergeCell ref="A517:J517"/>
    <mergeCell ref="A1:J1"/>
    <mergeCell ref="A3:J3"/>
    <mergeCell ref="A4:J4"/>
    <mergeCell ref="A7:J7"/>
    <mergeCell ref="A8:J8"/>
    <mergeCell ref="A5:J5"/>
    <mergeCell ref="A6:J6"/>
    <mergeCell ref="A2:J2"/>
    <mergeCell ref="A10:C10"/>
    <mergeCell ref="A19:J19"/>
    <mergeCell ref="A9:J9"/>
    <mergeCell ref="A24:J24"/>
    <mergeCell ref="A21:B21"/>
    <mergeCell ref="A20:C20"/>
    <mergeCell ref="A516:J516"/>
    <mergeCell ref="A11:B11"/>
    <mergeCell ref="A12:B12"/>
    <mergeCell ref="A22:B22"/>
    <mergeCell ref="A23:B23"/>
    <mergeCell ref="A13:J13"/>
    <mergeCell ref="A14:J14"/>
    <mergeCell ref="A15:C15"/>
    <mergeCell ref="A16:B16"/>
    <mergeCell ref="A18:B18"/>
    <mergeCell ref="A17:B17"/>
    <mergeCell ref="A30:J30"/>
    <mergeCell ref="A25:J25"/>
    <mergeCell ref="B173:C173"/>
    <mergeCell ref="A26:C26"/>
    <mergeCell ref="A29:J29"/>
    <mergeCell ref="A172:J172"/>
    <mergeCell ref="A27:B27"/>
    <mergeCell ref="A28:B28"/>
    <mergeCell ref="A170:B170"/>
    <mergeCell ref="A171:B171"/>
    <mergeCell ref="B31:C31"/>
    <mergeCell ref="A174:A178"/>
    <mergeCell ref="A179:A182"/>
    <mergeCell ref="A222:A225"/>
    <mergeCell ref="A514:J514"/>
    <mergeCell ref="A505:J505"/>
    <mergeCell ref="A508:J508"/>
    <mergeCell ref="A509:J509"/>
    <mergeCell ref="A271:B271"/>
    <mergeCell ref="A274:J274"/>
    <mergeCell ref="A272:B272"/>
    <mergeCell ref="A266:B266"/>
    <mergeCell ref="A267:B267"/>
    <mergeCell ref="A276:C276"/>
    <mergeCell ref="A268:B269"/>
    <mergeCell ref="A273:J273"/>
    <mergeCell ref="A275:J275"/>
    <mergeCell ref="A524:J524"/>
    <mergeCell ref="A523:J523"/>
    <mergeCell ref="A522:J522"/>
    <mergeCell ref="A521:J521"/>
    <mergeCell ref="A518:J518"/>
    <mergeCell ref="A519:J519"/>
    <mergeCell ref="A520:J520"/>
    <mergeCell ref="A515:J515"/>
    <mergeCell ref="A511:J511"/>
    <mergeCell ref="A507:J507"/>
    <mergeCell ref="A506:J506"/>
    <mergeCell ref="A512:J512"/>
    <mergeCell ref="A513:J513"/>
  </mergeCells>
  <printOptions horizontalCentered="1"/>
  <pageMargins left="0.23622047244094491" right="0.23622047244094491" top="0.43307086614173229" bottom="0.48" header="0.31496062992125984" footer="0.23622047244094491"/>
  <pageSetup paperSize="9" scale="59" fitToHeight="13" orientation="portrait" r:id="rId1"/>
  <headerFooter>
    <oddFooter>&amp;R&amp;P /&amp;N</oddFooter>
  </headerFooter>
  <rowBreaks count="4" manualBreakCount="4">
    <brk id="183" max="9" man="1"/>
    <brk id="219" max="9" man="1"/>
    <brk id="361" max="9" man="1"/>
    <brk id="513"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E081-620E-4B04-9A09-99C2841B5D22}">
  <dimension ref="A1:J519"/>
  <sheetViews>
    <sheetView view="pageLayout" topLeftCell="A40" zoomScaleNormal="100" zoomScaleSheetLayoutView="100" workbookViewId="0">
      <selection activeCell="Q61" sqref="Q61"/>
    </sheetView>
  </sheetViews>
  <sheetFormatPr defaultRowHeight="15" x14ac:dyDescent="0.25"/>
  <cols>
    <col min="1" max="1" width="14.42578125" style="95" customWidth="1"/>
    <col min="2" max="2" width="23.140625" style="157" customWidth="1"/>
    <col min="3" max="3" width="20.5703125" customWidth="1"/>
    <col min="4" max="4" width="7" style="158" customWidth="1"/>
    <col min="5" max="5" width="52" style="158" customWidth="1"/>
    <col min="6" max="6" width="23.28515625" customWidth="1"/>
  </cols>
  <sheetData>
    <row r="1" spans="1:6" s="95" customFormat="1" ht="24" customHeight="1" x14ac:dyDescent="0.25">
      <c r="A1" s="514" t="s">
        <v>0</v>
      </c>
      <c r="B1" s="515"/>
      <c r="C1" s="515"/>
      <c r="D1" s="515"/>
      <c r="E1" s="516"/>
    </row>
    <row r="2" spans="1:6" s="95" customFormat="1" ht="24" customHeight="1" x14ac:dyDescent="0.25">
      <c r="A2" s="517" t="s">
        <v>2</v>
      </c>
      <c r="B2" s="518"/>
      <c r="C2" s="518"/>
      <c r="D2" s="518"/>
      <c r="E2" s="519"/>
    </row>
    <row r="3" spans="1:6" ht="42" customHeight="1" thickBot="1" x14ac:dyDescent="0.3">
      <c r="A3" s="517" t="s">
        <v>660</v>
      </c>
      <c r="B3" s="518"/>
      <c r="C3" s="518"/>
      <c r="D3" s="518"/>
      <c r="E3" s="519"/>
    </row>
    <row r="4" spans="1:6" s="95" customFormat="1" ht="16.5" customHeight="1" thickTop="1" thickBot="1" x14ac:dyDescent="0.3">
      <c r="A4" s="520" t="s">
        <v>633</v>
      </c>
      <c r="B4" s="521"/>
      <c r="C4" s="521"/>
      <c r="D4" s="521"/>
      <c r="E4" s="522"/>
    </row>
    <row r="5" spans="1:6" ht="33.75" customHeight="1" thickTop="1" thickBot="1" x14ac:dyDescent="0.3">
      <c r="A5" s="155" t="s">
        <v>656</v>
      </c>
      <c r="B5" s="185" t="s">
        <v>662</v>
      </c>
      <c r="C5" s="185" t="s">
        <v>663</v>
      </c>
      <c r="D5" s="186" t="s">
        <v>661</v>
      </c>
      <c r="E5" s="184" t="s">
        <v>704</v>
      </c>
    </row>
    <row r="6" spans="1:6" ht="18" customHeight="1" thickTop="1" x14ac:dyDescent="0.25">
      <c r="A6" s="523" t="s">
        <v>658</v>
      </c>
      <c r="B6" s="536" t="s">
        <v>702</v>
      </c>
      <c r="C6" s="527" t="s">
        <v>702</v>
      </c>
      <c r="D6" s="530" t="s">
        <v>702</v>
      </c>
      <c r="E6" s="532" t="s">
        <v>702</v>
      </c>
      <c r="F6" s="153"/>
    </row>
    <row r="7" spans="1:6" s="95" customFormat="1" ht="16.5" customHeight="1" x14ac:dyDescent="0.25">
      <c r="A7" s="524"/>
      <c r="B7" s="537"/>
      <c r="C7" s="528"/>
      <c r="D7" s="531"/>
      <c r="E7" s="533"/>
      <c r="F7" s="153"/>
    </row>
    <row r="8" spans="1:6" s="95" customFormat="1" ht="18" hidden="1" customHeight="1" x14ac:dyDescent="0.25">
      <c r="A8" s="525"/>
      <c r="B8" s="538"/>
      <c r="C8" s="529"/>
      <c r="D8" s="181"/>
      <c r="E8" s="182"/>
      <c r="F8" s="153"/>
    </row>
    <row r="9" spans="1:6" ht="31.5" customHeight="1" x14ac:dyDescent="0.25">
      <c r="A9" s="187" t="s">
        <v>659</v>
      </c>
      <c r="B9" s="188" t="s">
        <v>702</v>
      </c>
      <c r="C9" s="154" t="s">
        <v>702</v>
      </c>
      <c r="D9" s="181" t="s">
        <v>702</v>
      </c>
      <c r="E9" s="183" t="s">
        <v>702</v>
      </c>
    </row>
    <row r="10" spans="1:6" ht="17.25" customHeight="1" x14ac:dyDescent="0.25">
      <c r="A10" s="526" t="s">
        <v>657</v>
      </c>
      <c r="B10" s="188" t="s">
        <v>665</v>
      </c>
      <c r="C10" s="154"/>
      <c r="D10" s="181">
        <v>1</v>
      </c>
      <c r="E10" s="189" t="s">
        <v>664</v>
      </c>
    </row>
    <row r="11" spans="1:6" s="95" customFormat="1" ht="17.25" customHeight="1" x14ac:dyDescent="0.25">
      <c r="A11" s="524"/>
      <c r="B11" s="188" t="s">
        <v>321</v>
      </c>
      <c r="C11" s="154"/>
      <c r="D11" s="181">
        <v>2</v>
      </c>
      <c r="E11" s="189" t="s">
        <v>699</v>
      </c>
    </row>
    <row r="12" spans="1:6" s="95" customFormat="1" ht="17.25" customHeight="1" x14ac:dyDescent="0.25">
      <c r="A12" s="524"/>
      <c r="B12" s="534" t="s">
        <v>700</v>
      </c>
      <c r="C12" s="154"/>
      <c r="D12" s="181">
        <v>3</v>
      </c>
      <c r="E12" s="189" t="s">
        <v>701</v>
      </c>
    </row>
    <row r="13" spans="1:6" ht="26.25" x14ac:dyDescent="0.25">
      <c r="A13" s="524"/>
      <c r="B13" s="535"/>
      <c r="C13" s="154"/>
      <c r="D13" s="181">
        <v>4</v>
      </c>
      <c r="E13" s="190" t="s">
        <v>666</v>
      </c>
    </row>
    <row r="14" spans="1:6" x14ac:dyDescent="0.25">
      <c r="A14" s="524"/>
      <c r="B14" s="188" t="s">
        <v>668</v>
      </c>
      <c r="C14" s="154"/>
      <c r="D14" s="181">
        <v>5</v>
      </c>
      <c r="E14" s="190" t="s">
        <v>667</v>
      </c>
    </row>
    <row r="15" spans="1:6" x14ac:dyDescent="0.25">
      <c r="A15" s="524"/>
      <c r="B15" s="188" t="s">
        <v>669</v>
      </c>
      <c r="C15" s="154"/>
      <c r="D15" s="181">
        <v>6</v>
      </c>
      <c r="E15" s="189" t="s">
        <v>670</v>
      </c>
    </row>
    <row r="16" spans="1:6" x14ac:dyDescent="0.25">
      <c r="A16" s="524"/>
      <c r="B16" s="188" t="s">
        <v>671</v>
      </c>
      <c r="C16" s="154"/>
      <c r="D16" s="181">
        <v>7</v>
      </c>
      <c r="E16" s="189" t="s">
        <v>703</v>
      </c>
    </row>
    <row r="17" spans="1:5" x14ac:dyDescent="0.25">
      <c r="A17" s="524"/>
      <c r="B17" s="188" t="s">
        <v>673</v>
      </c>
      <c r="C17" s="154"/>
      <c r="D17" s="181">
        <v>8</v>
      </c>
      <c r="E17" s="189" t="s">
        <v>672</v>
      </c>
    </row>
    <row r="18" spans="1:5" x14ac:dyDescent="0.25">
      <c r="A18" s="524"/>
      <c r="B18" s="188" t="s">
        <v>675</v>
      </c>
      <c r="C18" s="154"/>
      <c r="D18" s="181">
        <v>9</v>
      </c>
      <c r="E18" s="189" t="s">
        <v>674</v>
      </c>
    </row>
    <row r="19" spans="1:5" x14ac:dyDescent="0.25">
      <c r="A19" s="524"/>
      <c r="B19" s="188" t="s">
        <v>677</v>
      </c>
      <c r="C19" s="154"/>
      <c r="D19" s="181">
        <v>10</v>
      </c>
      <c r="E19" s="189" t="s">
        <v>676</v>
      </c>
    </row>
    <row r="20" spans="1:5" x14ac:dyDescent="0.25">
      <c r="A20" s="524"/>
      <c r="B20" s="188" t="s">
        <v>679</v>
      </c>
      <c r="C20" s="154"/>
      <c r="D20" s="181">
        <v>11</v>
      </c>
      <c r="E20" s="189" t="s">
        <v>678</v>
      </c>
    </row>
    <row r="21" spans="1:5" x14ac:dyDescent="0.25">
      <c r="A21" s="524"/>
      <c r="B21" s="188" t="s">
        <v>681</v>
      </c>
      <c r="C21" s="154"/>
      <c r="D21" s="181">
        <v>12</v>
      </c>
      <c r="E21" s="189" t="s">
        <v>680</v>
      </c>
    </row>
    <row r="22" spans="1:5" ht="15" customHeight="1" x14ac:dyDescent="0.25">
      <c r="A22" s="524"/>
      <c r="B22" s="191" t="s">
        <v>683</v>
      </c>
      <c r="C22" s="154"/>
      <c r="D22" s="181">
        <v>13</v>
      </c>
      <c r="E22" s="192" t="s">
        <v>682</v>
      </c>
    </row>
    <row r="23" spans="1:5" s="95" customFormat="1" x14ac:dyDescent="0.25">
      <c r="A23" s="524"/>
      <c r="B23" s="193" t="s">
        <v>685</v>
      </c>
      <c r="C23" s="156"/>
      <c r="D23" s="194">
        <v>14</v>
      </c>
      <c r="E23" s="189" t="s">
        <v>684</v>
      </c>
    </row>
    <row r="24" spans="1:5" s="95" customFormat="1" x14ac:dyDescent="0.25">
      <c r="A24" s="524"/>
      <c r="B24" s="193" t="s">
        <v>685</v>
      </c>
      <c r="C24" s="156"/>
      <c r="D24" s="194">
        <v>15</v>
      </c>
      <c r="E24" s="189" t="s">
        <v>686</v>
      </c>
    </row>
    <row r="25" spans="1:5" s="95" customFormat="1" x14ac:dyDescent="0.25">
      <c r="A25" s="524"/>
      <c r="B25" s="193" t="s">
        <v>688</v>
      </c>
      <c r="C25" s="156"/>
      <c r="D25" s="194">
        <v>16</v>
      </c>
      <c r="E25" s="189" t="s">
        <v>687</v>
      </c>
    </row>
    <row r="26" spans="1:5" s="95" customFormat="1" ht="26.25" x14ac:dyDescent="0.25">
      <c r="A26" s="524"/>
      <c r="B26" s="195" t="s">
        <v>690</v>
      </c>
      <c r="C26" s="156"/>
      <c r="D26" s="194">
        <v>17</v>
      </c>
      <c r="E26" s="196" t="s">
        <v>689</v>
      </c>
    </row>
    <row r="27" spans="1:5" s="95" customFormat="1" x14ac:dyDescent="0.25">
      <c r="A27" s="524"/>
      <c r="B27" s="193" t="s">
        <v>350</v>
      </c>
      <c r="C27" s="156"/>
      <c r="D27" s="194">
        <v>18</v>
      </c>
      <c r="E27" s="189" t="s">
        <v>691</v>
      </c>
    </row>
    <row r="28" spans="1:5" s="95" customFormat="1" x14ac:dyDescent="0.25">
      <c r="A28" s="524"/>
      <c r="B28" s="193" t="s">
        <v>358</v>
      </c>
      <c r="C28" s="156"/>
      <c r="D28" s="194">
        <v>19</v>
      </c>
      <c r="E28" s="189" t="s">
        <v>692</v>
      </c>
    </row>
    <row r="29" spans="1:5" s="95" customFormat="1" x14ac:dyDescent="0.25">
      <c r="A29" s="524"/>
      <c r="B29" s="193" t="s">
        <v>694</v>
      </c>
      <c r="C29" s="156"/>
      <c r="D29" s="194">
        <v>20</v>
      </c>
      <c r="E29" s="189" t="s">
        <v>693</v>
      </c>
    </row>
    <row r="30" spans="1:5" s="95" customFormat="1" x14ac:dyDescent="0.25">
      <c r="A30" s="524"/>
      <c r="B30" s="193" t="s">
        <v>696</v>
      </c>
      <c r="C30" s="156"/>
      <c r="D30" s="194">
        <v>21</v>
      </c>
      <c r="E30" s="189" t="s">
        <v>695</v>
      </c>
    </row>
    <row r="31" spans="1:5" s="95" customFormat="1" x14ac:dyDescent="0.25">
      <c r="A31" s="525"/>
      <c r="B31" s="188" t="s">
        <v>698</v>
      </c>
      <c r="C31" s="154"/>
      <c r="D31" s="181">
        <v>22</v>
      </c>
      <c r="E31" s="189" t="s">
        <v>697</v>
      </c>
    </row>
    <row r="32" spans="1:5" s="95" customFormat="1" x14ac:dyDescent="0.25">
      <c r="A32" s="513" t="s">
        <v>722</v>
      </c>
      <c r="B32" s="215" t="s">
        <v>323</v>
      </c>
      <c r="C32" s="216"/>
      <c r="D32" s="181">
        <v>1</v>
      </c>
      <c r="E32" s="189" t="s">
        <v>721</v>
      </c>
    </row>
    <row r="33" spans="1:5" s="95" customFormat="1" x14ac:dyDescent="0.25">
      <c r="A33" s="513"/>
      <c r="B33" s="215" t="s">
        <v>669</v>
      </c>
      <c r="C33" s="216"/>
      <c r="D33" s="181">
        <v>2</v>
      </c>
      <c r="E33" s="189" t="s">
        <v>718</v>
      </c>
    </row>
    <row r="34" spans="1:5" ht="15" customHeight="1" x14ac:dyDescent="0.25">
      <c r="A34" s="513"/>
      <c r="B34" s="217" t="s">
        <v>673</v>
      </c>
      <c r="C34" s="249"/>
      <c r="D34" s="218">
        <v>3</v>
      </c>
      <c r="E34" s="251" t="s">
        <v>672</v>
      </c>
    </row>
    <row r="35" spans="1:5" x14ac:dyDescent="0.25">
      <c r="A35" s="513"/>
      <c r="B35" s="217" t="s">
        <v>719</v>
      </c>
      <c r="C35" s="249"/>
      <c r="D35" s="219">
        <v>4</v>
      </c>
      <c r="E35" s="252" t="s">
        <v>720</v>
      </c>
    </row>
    <row r="508" spans="1:10" ht="354.75" customHeight="1" x14ac:dyDescent="0.25">
      <c r="A508" s="253"/>
      <c r="B508" s="254"/>
      <c r="C508" s="253"/>
      <c r="D508" s="255"/>
      <c r="E508" s="255"/>
      <c r="F508" s="253"/>
      <c r="G508" s="253"/>
      <c r="H508" s="253"/>
      <c r="I508" s="253"/>
      <c r="J508" s="253"/>
    </row>
    <row r="509" spans="1:10" ht="42.75" customHeight="1" x14ac:dyDescent="0.25"/>
    <row r="512" spans="1:10" ht="30" customHeight="1" x14ac:dyDescent="0.25"/>
    <row r="513" ht="29.25" customHeight="1" x14ac:dyDescent="0.25"/>
    <row r="515" ht="62.25" customHeight="1" x14ac:dyDescent="0.25"/>
    <row r="517" ht="61.5" customHeight="1" x14ac:dyDescent="0.25"/>
    <row r="518" ht="77.25" customHeight="1" x14ac:dyDescent="0.25"/>
    <row r="519" ht="237.75" customHeight="1" x14ac:dyDescent="0.25"/>
  </sheetData>
  <mergeCells count="12">
    <mergeCell ref="A32:A35"/>
    <mergeCell ref="A1:E1"/>
    <mergeCell ref="A2:E2"/>
    <mergeCell ref="A4:E4"/>
    <mergeCell ref="A3:E3"/>
    <mergeCell ref="A6:A8"/>
    <mergeCell ref="A10:A31"/>
    <mergeCell ref="C6:C8"/>
    <mergeCell ref="D6:D7"/>
    <mergeCell ref="E6:E7"/>
    <mergeCell ref="B12:B13"/>
    <mergeCell ref="B6:B8"/>
  </mergeCells>
  <pageMargins left="0.51181102362204722" right="0.51181102362204722" top="0.78740157480314965" bottom="0.51181102362204722" header="0.31496062992125984" footer="0.31496062992125984"/>
  <pageSetup paperSize="9" scale="78" orientation="portrait" r:id="rId1"/>
  <headerFooter>
    <oddFooter>&amp;R&amp;9&amp;P /&amp;N</oddFooter>
  </headerFooter>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ABB5-846E-4735-8225-A9A54217B4B1}">
  <dimension ref="A1:S519"/>
  <sheetViews>
    <sheetView topLeftCell="A63" zoomScale="98" zoomScaleNormal="98" zoomScaleSheetLayoutView="100" workbookViewId="0">
      <selection activeCell="Q61" sqref="Q61"/>
    </sheetView>
  </sheetViews>
  <sheetFormatPr defaultRowHeight="15" x14ac:dyDescent="0.25"/>
  <cols>
    <col min="14" max="14" width="11.7109375" customWidth="1"/>
    <col min="16" max="16" width="9.140625" customWidth="1"/>
  </cols>
  <sheetData>
    <row r="1" spans="1:19" s="79" customFormat="1" ht="36" customHeight="1" x14ac:dyDescent="0.35">
      <c r="A1" s="540" t="s">
        <v>723</v>
      </c>
      <c r="B1" s="540"/>
      <c r="C1" s="540"/>
      <c r="D1" s="540"/>
      <c r="E1" s="540"/>
      <c r="F1" s="540"/>
      <c r="G1" s="540"/>
      <c r="H1" s="540"/>
      <c r="I1" s="540"/>
      <c r="J1" s="540"/>
      <c r="K1" s="540"/>
      <c r="L1" s="540"/>
      <c r="M1" s="540"/>
      <c r="N1" s="540"/>
      <c r="O1" s="540"/>
      <c r="P1" s="540"/>
      <c r="Q1" s="540"/>
      <c r="R1" s="540"/>
      <c r="S1" s="540"/>
    </row>
    <row r="2" spans="1:19" s="79" customFormat="1" ht="27" customHeight="1" x14ac:dyDescent="0.35">
      <c r="A2" s="77"/>
      <c r="B2" s="78"/>
      <c r="C2" s="77"/>
      <c r="D2" s="77"/>
      <c r="E2" s="77"/>
      <c r="F2" s="77"/>
      <c r="G2" s="77"/>
      <c r="H2" s="77"/>
      <c r="I2" s="77"/>
      <c r="J2" s="77"/>
      <c r="K2" s="77"/>
      <c r="L2" s="77"/>
      <c r="M2" s="77"/>
      <c r="N2" s="77"/>
    </row>
    <row r="3" spans="1:19" s="79" customFormat="1" ht="21" x14ac:dyDescent="0.35">
      <c r="A3" s="77"/>
      <c r="B3" s="78"/>
      <c r="C3" s="77"/>
      <c r="D3" s="77"/>
      <c r="E3" s="77"/>
      <c r="F3" s="77"/>
      <c r="G3" s="77"/>
      <c r="H3" s="77"/>
      <c r="I3" s="77"/>
      <c r="J3" s="77"/>
      <c r="K3" s="77"/>
      <c r="L3" s="77"/>
      <c r="M3" s="77"/>
      <c r="N3" s="77"/>
    </row>
    <row r="10" spans="1:19" s="75" customFormat="1" ht="18.75" x14ac:dyDescent="0.3">
      <c r="B10" s="76"/>
      <c r="C10" s="76"/>
      <c r="E10" s="76"/>
      <c r="F10" s="76"/>
      <c r="G10" s="76"/>
      <c r="H10" s="76"/>
      <c r="I10" s="76"/>
      <c r="J10" s="76"/>
      <c r="K10" s="76"/>
      <c r="L10" s="76"/>
      <c r="M10" s="76"/>
      <c r="N10" s="76"/>
    </row>
    <row r="15" spans="1:19" ht="61.5" customHeight="1" x14ac:dyDescent="0.25"/>
    <row r="16" spans="1:19" ht="43.5" customHeight="1" x14ac:dyDescent="0.25">
      <c r="A16" s="539" t="s">
        <v>601</v>
      </c>
      <c r="B16" s="539"/>
      <c r="C16" s="539"/>
      <c r="D16" s="539"/>
      <c r="E16" s="539"/>
      <c r="F16" s="539"/>
      <c r="G16" s="539"/>
      <c r="H16" s="539"/>
      <c r="I16" s="539"/>
      <c r="J16" s="539"/>
      <c r="K16" s="539"/>
      <c r="L16" s="539"/>
      <c r="M16" s="539"/>
      <c r="N16" s="539"/>
      <c r="O16" s="539"/>
      <c r="P16" s="539"/>
      <c r="Q16" s="539"/>
      <c r="R16" s="539"/>
      <c r="S16" s="539"/>
    </row>
    <row r="17" ht="9.75" customHeight="1" x14ac:dyDescent="0.25"/>
    <row r="26" s="95" customFormat="1" x14ac:dyDescent="0.25"/>
    <row r="27" s="95" customFormat="1" x14ac:dyDescent="0.25"/>
    <row r="28" s="95" customFormat="1" x14ac:dyDescent="0.25"/>
    <row r="29" s="95" customFormat="1" x14ac:dyDescent="0.25"/>
    <row r="30" s="95" customFormat="1" x14ac:dyDescent="0.25"/>
    <row r="34" spans="1:19" ht="18.75" x14ac:dyDescent="0.3">
      <c r="A34" s="95"/>
      <c r="B34" s="95"/>
      <c r="C34" s="95"/>
      <c r="D34" s="95"/>
      <c r="E34" s="95"/>
      <c r="F34" s="92"/>
      <c r="G34" s="92"/>
      <c r="H34" s="92"/>
      <c r="I34" s="92"/>
      <c r="J34" s="92"/>
      <c r="K34" s="92"/>
      <c r="L34" s="95"/>
      <c r="M34" s="95"/>
      <c r="N34" s="95"/>
      <c r="O34" s="95"/>
      <c r="P34" s="95"/>
    </row>
    <row r="35" spans="1:19" ht="67.5" customHeight="1" x14ac:dyDescent="0.25">
      <c r="A35" s="539" t="s">
        <v>602</v>
      </c>
      <c r="B35" s="539"/>
      <c r="C35" s="539"/>
      <c r="D35" s="539"/>
      <c r="E35" s="539"/>
      <c r="F35" s="539"/>
      <c r="G35" s="539"/>
      <c r="H35" s="539"/>
      <c r="I35" s="539"/>
      <c r="J35" s="539"/>
      <c r="K35" s="539"/>
      <c r="L35" s="539"/>
      <c r="M35" s="539"/>
      <c r="N35" s="539"/>
      <c r="O35" s="539"/>
      <c r="P35" s="539"/>
      <c r="Q35" s="539"/>
      <c r="R35" s="539"/>
      <c r="S35" s="539"/>
    </row>
    <row r="36" spans="1:19" s="95" customFormat="1" ht="24.75" customHeight="1" x14ac:dyDescent="0.25">
      <c r="A36" s="115"/>
      <c r="B36" s="104"/>
      <c r="C36" s="104"/>
      <c r="D36" s="104"/>
      <c r="E36" s="104"/>
      <c r="F36" s="104"/>
      <c r="G36" s="104"/>
      <c r="H36" s="104"/>
      <c r="I36" s="104"/>
      <c r="J36" s="104"/>
      <c r="K36" s="104"/>
      <c r="L36" s="104"/>
      <c r="M36" s="104"/>
      <c r="N36" s="104"/>
      <c r="O36" s="104"/>
      <c r="P36" s="104"/>
    </row>
    <row r="38" spans="1:19" s="95" customFormat="1" x14ac:dyDescent="0.25"/>
    <row r="39" spans="1:19" s="95" customFormat="1" x14ac:dyDescent="0.25"/>
    <row r="40" spans="1:19" s="95" customFormat="1" x14ac:dyDescent="0.25"/>
    <row r="41" spans="1:19" s="95" customFormat="1" ht="42.75" customHeight="1" x14ac:dyDescent="0.25"/>
    <row r="42" spans="1:19" s="95" customFormat="1" x14ac:dyDescent="0.25"/>
    <row r="43" spans="1:19" s="95" customFormat="1" x14ac:dyDescent="0.25"/>
    <row r="44" spans="1:19" s="95" customFormat="1" x14ac:dyDescent="0.25"/>
    <row r="45" spans="1:19" s="95" customFormat="1" x14ac:dyDescent="0.25"/>
    <row r="46" spans="1:19" s="95" customFormat="1" ht="30.75" customHeight="1" x14ac:dyDescent="0.25"/>
    <row r="47" spans="1:19" s="95" customFormat="1" ht="27" customHeight="1" x14ac:dyDescent="0.25"/>
    <row r="48" spans="1:19" s="95" customFormat="1" ht="42" customHeight="1" x14ac:dyDescent="0.25"/>
    <row r="49" spans="1:19" s="95" customFormat="1" ht="59.25" customHeight="1" x14ac:dyDescent="0.25"/>
    <row r="50" spans="1:19" ht="15" customHeight="1" x14ac:dyDescent="0.25">
      <c r="A50" s="539" t="s">
        <v>744</v>
      </c>
      <c r="B50" s="539"/>
      <c r="C50" s="539"/>
      <c r="D50" s="539"/>
      <c r="E50" s="539"/>
      <c r="F50" s="539"/>
      <c r="G50" s="539"/>
      <c r="H50" s="539"/>
      <c r="I50" s="539"/>
      <c r="J50" s="539"/>
      <c r="K50" s="539"/>
      <c r="L50" s="539"/>
      <c r="M50" s="539"/>
      <c r="N50" s="539"/>
      <c r="O50" s="539"/>
      <c r="P50" s="539"/>
      <c r="Q50" s="539"/>
      <c r="R50" s="539"/>
      <c r="S50" s="539"/>
    </row>
    <row r="51" spans="1:19" ht="52.5" customHeight="1" x14ac:dyDescent="0.25">
      <c r="A51" s="539"/>
      <c r="B51" s="539"/>
      <c r="C51" s="539"/>
      <c r="D51" s="539"/>
      <c r="E51" s="539"/>
      <c r="F51" s="539"/>
      <c r="G51" s="539"/>
      <c r="H51" s="539"/>
      <c r="I51" s="539"/>
      <c r="J51" s="539"/>
      <c r="K51" s="539"/>
      <c r="L51" s="539"/>
      <c r="M51" s="539"/>
      <c r="N51" s="539"/>
      <c r="O51" s="539"/>
      <c r="P51" s="539"/>
      <c r="Q51" s="539"/>
      <c r="R51" s="539"/>
      <c r="S51" s="539"/>
    </row>
    <row r="70" spans="1:19" ht="26.25" customHeight="1" x14ac:dyDescent="0.25"/>
    <row r="71" spans="1:19" ht="15.75" customHeight="1" x14ac:dyDescent="0.25">
      <c r="A71" s="539" t="s">
        <v>725</v>
      </c>
      <c r="B71" s="541"/>
      <c r="C71" s="541"/>
      <c r="D71" s="541"/>
      <c r="E71" s="541"/>
      <c r="F71" s="541"/>
      <c r="G71" s="541"/>
      <c r="H71" s="541"/>
      <c r="I71" s="541"/>
      <c r="J71" s="541"/>
      <c r="K71" s="541"/>
      <c r="L71" s="541"/>
      <c r="M71" s="541"/>
      <c r="N71" s="541"/>
      <c r="O71" s="541"/>
      <c r="P71" s="541"/>
      <c r="Q71" s="541"/>
      <c r="R71" s="541"/>
      <c r="S71" s="541"/>
    </row>
    <row r="72" spans="1:19" hidden="1" x14ac:dyDescent="0.25">
      <c r="A72" s="541"/>
      <c r="B72" s="541"/>
      <c r="C72" s="541"/>
      <c r="D72" s="541"/>
      <c r="E72" s="541"/>
      <c r="F72" s="541"/>
      <c r="G72" s="541"/>
      <c r="H72" s="541"/>
      <c r="I72" s="541"/>
      <c r="J72" s="541"/>
      <c r="K72" s="541"/>
      <c r="L72" s="541"/>
      <c r="M72" s="541"/>
      <c r="N72" s="541"/>
      <c r="O72" s="541"/>
      <c r="P72" s="541"/>
      <c r="Q72" s="541"/>
      <c r="R72" s="541"/>
      <c r="S72" s="541"/>
    </row>
    <row r="73" spans="1:19" ht="6.75" customHeight="1" x14ac:dyDescent="0.25">
      <c r="A73" s="541"/>
      <c r="B73" s="541"/>
      <c r="C73" s="541"/>
      <c r="D73" s="541"/>
      <c r="E73" s="541"/>
      <c r="F73" s="541"/>
      <c r="G73" s="541"/>
      <c r="H73" s="541"/>
      <c r="I73" s="541"/>
      <c r="J73" s="541"/>
      <c r="K73" s="541"/>
      <c r="L73" s="541"/>
      <c r="M73" s="541"/>
      <c r="N73" s="541"/>
      <c r="O73" s="541"/>
      <c r="P73" s="541"/>
      <c r="Q73" s="541"/>
      <c r="R73" s="541"/>
      <c r="S73" s="541"/>
    </row>
    <row r="508" spans="1:10" ht="354.75" customHeight="1" x14ac:dyDescent="0.25">
      <c r="A508" s="253"/>
      <c r="B508" s="253"/>
      <c r="C508" s="253"/>
      <c r="D508" s="253"/>
      <c r="E508" s="253"/>
      <c r="F508" s="253"/>
      <c r="G508" s="253"/>
      <c r="H508" s="253"/>
      <c r="I508" s="253"/>
      <c r="J508" s="253"/>
    </row>
    <row r="509" spans="1:10" ht="42.75" customHeight="1" x14ac:dyDescent="0.25"/>
    <row r="512" spans="1:10" ht="30" customHeight="1" x14ac:dyDescent="0.25"/>
    <row r="513" ht="29.25" customHeight="1" x14ac:dyDescent="0.25"/>
    <row r="515" ht="62.25" customHeight="1" x14ac:dyDescent="0.25"/>
    <row r="517" ht="61.5" customHeight="1" x14ac:dyDescent="0.25"/>
    <row r="518" ht="77.25" customHeight="1" x14ac:dyDescent="0.25"/>
    <row r="519" ht="237.75" customHeight="1" x14ac:dyDescent="0.25"/>
  </sheetData>
  <mergeCells count="5">
    <mergeCell ref="A16:S16"/>
    <mergeCell ref="A35:S35"/>
    <mergeCell ref="A50:S51"/>
    <mergeCell ref="A1:S1"/>
    <mergeCell ref="A71:S73"/>
  </mergeCells>
  <pageMargins left="0.51181102362204722" right="0.51181102362204722" top="0.70866141732283472" bottom="0.49" header="0.31496062992125984" footer="0.31496062992125984"/>
  <pageSetup paperSize="9" scale="51" orientation="portrait" r:id="rId1"/>
  <headerFooter>
    <oddFooter>&amp;R&amp;P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E3822-5FCA-4EF4-A17F-BDBF549C8842}">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s="95" customFormat="1" x14ac:dyDescent="0.25">
      <c r="A1" s="95" t="s">
        <v>726</v>
      </c>
    </row>
    <row r="2" spans="1:1" x14ac:dyDescent="0.25">
      <c r="A2" t="s">
        <v>112</v>
      </c>
    </row>
    <row r="3" spans="1:1" x14ac:dyDescent="0.25">
      <c r="A3" t="s">
        <v>75</v>
      </c>
    </row>
    <row r="4" spans="1:1" x14ac:dyDescent="0.25">
      <c r="A4" t="s">
        <v>199</v>
      </c>
    </row>
    <row r="5" spans="1:1" x14ac:dyDescent="0.25">
      <c r="A5" t="s">
        <v>108</v>
      </c>
    </row>
    <row r="6" spans="1:1" x14ac:dyDescent="0.25">
      <c r="A6" t="s">
        <v>52</v>
      </c>
    </row>
    <row r="7" spans="1:1" x14ac:dyDescent="0.25">
      <c r="A7" t="s">
        <v>58</v>
      </c>
    </row>
    <row r="8" spans="1:1" x14ac:dyDescent="0.25">
      <c r="A8" t="s">
        <v>131</v>
      </c>
    </row>
    <row r="9" spans="1:1" x14ac:dyDescent="0.25">
      <c r="A9" t="s">
        <v>120</v>
      </c>
    </row>
    <row r="10" spans="1:1" x14ac:dyDescent="0.25">
      <c r="A10" t="s">
        <v>122</v>
      </c>
    </row>
    <row r="11" spans="1:1" x14ac:dyDescent="0.25">
      <c r="A11" t="s">
        <v>96</v>
      </c>
    </row>
    <row r="12" spans="1:1" x14ac:dyDescent="0.25">
      <c r="A12" t="s">
        <v>56</v>
      </c>
    </row>
    <row r="13" spans="1:1" x14ac:dyDescent="0.25">
      <c r="A13" t="s">
        <v>127</v>
      </c>
    </row>
    <row r="14" spans="1:1" x14ac:dyDescent="0.25">
      <c r="A14" t="s">
        <v>61</v>
      </c>
    </row>
    <row r="15" spans="1:1" x14ac:dyDescent="0.25">
      <c r="A15" t="s">
        <v>81</v>
      </c>
    </row>
    <row r="16" spans="1:1" x14ac:dyDescent="0.25">
      <c r="A16" t="s">
        <v>92</v>
      </c>
    </row>
    <row r="17" spans="1:1" x14ac:dyDescent="0.25">
      <c r="A17" t="s">
        <v>89</v>
      </c>
    </row>
    <row r="18" spans="1:1" x14ac:dyDescent="0.25">
      <c r="A18" t="s">
        <v>71</v>
      </c>
    </row>
    <row r="19" spans="1:1" x14ac:dyDescent="0.25">
      <c r="A19" t="s">
        <v>140</v>
      </c>
    </row>
    <row r="20" spans="1:1" x14ac:dyDescent="0.25">
      <c r="A20" t="s">
        <v>54</v>
      </c>
    </row>
    <row r="21" spans="1:1" x14ac:dyDescent="0.25">
      <c r="A21" t="s">
        <v>245</v>
      </c>
    </row>
    <row r="22" spans="1:1" x14ac:dyDescent="0.25">
      <c r="A22" t="s">
        <v>154</v>
      </c>
    </row>
    <row r="23" spans="1:1" x14ac:dyDescent="0.25">
      <c r="A23" t="s">
        <v>235</v>
      </c>
    </row>
    <row r="24" spans="1:1" x14ac:dyDescent="0.25">
      <c r="A24" t="s">
        <v>63</v>
      </c>
    </row>
    <row r="25" spans="1:1" x14ac:dyDescent="0.25">
      <c r="A25" t="s">
        <v>166</v>
      </c>
    </row>
    <row r="26" spans="1:1" x14ac:dyDescent="0.25">
      <c r="A26" t="s">
        <v>116</v>
      </c>
    </row>
    <row r="27" spans="1:1" x14ac:dyDescent="0.25">
      <c r="A27" t="s">
        <v>87</v>
      </c>
    </row>
    <row r="28" spans="1:1" x14ac:dyDescent="0.25">
      <c r="A28" t="s">
        <v>129</v>
      </c>
    </row>
    <row r="29" spans="1:1" x14ac:dyDescent="0.25">
      <c r="A29" t="s">
        <v>94</v>
      </c>
    </row>
    <row r="30" spans="1:1" x14ac:dyDescent="0.25">
      <c r="A30" t="s">
        <v>261</v>
      </c>
    </row>
    <row r="31" spans="1:1" x14ac:dyDescent="0.25">
      <c r="A31" t="s">
        <v>192</v>
      </c>
    </row>
    <row r="32" spans="1:1" x14ac:dyDescent="0.25">
      <c r="A32" t="s">
        <v>241</v>
      </c>
    </row>
    <row r="33" spans="1:1" x14ac:dyDescent="0.25">
      <c r="A33" t="s">
        <v>213</v>
      </c>
    </row>
    <row r="34" spans="1:1" x14ac:dyDescent="0.25">
      <c r="A34" t="s">
        <v>144</v>
      </c>
    </row>
    <row r="35" spans="1:1" x14ac:dyDescent="0.25">
      <c r="A35" t="s">
        <v>79</v>
      </c>
    </row>
    <row r="36" spans="1:1" x14ac:dyDescent="0.25">
      <c r="A36" t="s">
        <v>170</v>
      </c>
    </row>
    <row r="37" spans="1:1" x14ac:dyDescent="0.25">
      <c r="A37" t="s">
        <v>50</v>
      </c>
    </row>
    <row r="38" spans="1:1" x14ac:dyDescent="0.25">
      <c r="A38" t="s">
        <v>42</v>
      </c>
    </row>
    <row r="39" spans="1:1" x14ac:dyDescent="0.25">
      <c r="A39" t="s">
        <v>152</v>
      </c>
    </row>
    <row r="40" spans="1:1" x14ac:dyDescent="0.25">
      <c r="A40" t="s">
        <v>142</v>
      </c>
    </row>
    <row r="41" spans="1:1" x14ac:dyDescent="0.25">
      <c r="A41" t="s">
        <v>67</v>
      </c>
    </row>
    <row r="42" spans="1:1" x14ac:dyDescent="0.25">
      <c r="A42" t="s">
        <v>239</v>
      </c>
    </row>
    <row r="43" spans="1:1" x14ac:dyDescent="0.25">
      <c r="A43" t="s">
        <v>103</v>
      </c>
    </row>
    <row r="44" spans="1:1" x14ac:dyDescent="0.25">
      <c r="A44" t="s">
        <v>226</v>
      </c>
    </row>
    <row r="45" spans="1:1" x14ac:dyDescent="0.25">
      <c r="A45" t="s">
        <v>118</v>
      </c>
    </row>
    <row r="46" spans="1:1" x14ac:dyDescent="0.25">
      <c r="A46" t="s">
        <v>623</v>
      </c>
    </row>
    <row r="47" spans="1:1" x14ac:dyDescent="0.25">
      <c r="A47" t="s">
        <v>65</v>
      </c>
    </row>
    <row r="48" spans="1:1" x14ac:dyDescent="0.25">
      <c r="A48" t="s">
        <v>148</v>
      </c>
    </row>
    <row r="49" spans="1:1" x14ac:dyDescent="0.25">
      <c r="A49" t="s">
        <v>125</v>
      </c>
    </row>
    <row r="50" spans="1:1" x14ac:dyDescent="0.25">
      <c r="A50" s="242" t="s">
        <v>135</v>
      </c>
    </row>
    <row r="51" spans="1:1" x14ac:dyDescent="0.25">
      <c r="A51" t="s">
        <v>158</v>
      </c>
    </row>
    <row r="52" spans="1:1" x14ac:dyDescent="0.25">
      <c r="A52" t="s">
        <v>190</v>
      </c>
    </row>
    <row r="53" spans="1:1" x14ac:dyDescent="0.25">
      <c r="A53" t="s">
        <v>178</v>
      </c>
    </row>
    <row r="54" spans="1:1" x14ac:dyDescent="0.25">
      <c r="A54" t="s">
        <v>218</v>
      </c>
    </row>
    <row r="55" spans="1:1" x14ac:dyDescent="0.25">
      <c r="A55" t="s">
        <v>133</v>
      </c>
    </row>
    <row r="56" spans="1:1" x14ac:dyDescent="0.25">
      <c r="A56" t="s">
        <v>162</v>
      </c>
    </row>
    <row r="57" spans="1:1" x14ac:dyDescent="0.25">
      <c r="A57" t="s">
        <v>69</v>
      </c>
    </row>
    <row r="58" spans="1:1" x14ac:dyDescent="0.25">
      <c r="A58" t="s">
        <v>223</v>
      </c>
    </row>
    <row r="59" spans="1:1" x14ac:dyDescent="0.25">
      <c r="A59" t="s">
        <v>110</v>
      </c>
    </row>
    <row r="60" spans="1:1" x14ac:dyDescent="0.25">
      <c r="A60" t="s">
        <v>206</v>
      </c>
    </row>
    <row r="62" spans="1:1" x14ac:dyDescent="0.25">
      <c r="A62" s="164" t="s">
        <v>727</v>
      </c>
    </row>
    <row r="65" spans="1:1" ht="15.75" thickBot="1" x14ac:dyDescent="0.3"/>
    <row r="66" spans="1:1" ht="15.75" thickTop="1" x14ac:dyDescent="0.25">
      <c r="A66" s="241" t="s">
        <v>274</v>
      </c>
    </row>
    <row r="67" spans="1:1" x14ac:dyDescent="0.25">
      <c r="A67" s="238" t="s">
        <v>280</v>
      </c>
    </row>
    <row r="68" spans="1:1" ht="30" x14ac:dyDescent="0.25">
      <c r="A68" s="126" t="s">
        <v>641</v>
      </c>
    </row>
    <row r="69" spans="1:1" ht="35.25" customHeight="1" x14ac:dyDescent="0.25">
      <c r="A69" s="238" t="s">
        <v>285</v>
      </c>
    </row>
    <row r="70" spans="1:1" x14ac:dyDescent="0.25">
      <c r="A70" s="121" t="s">
        <v>319</v>
      </c>
    </row>
    <row r="71" spans="1:1" x14ac:dyDescent="0.25">
      <c r="A71" s="239" t="s">
        <v>323</v>
      </c>
    </row>
    <row r="72" spans="1:1" x14ac:dyDescent="0.25">
      <c r="A72" s="240" t="s">
        <v>332</v>
      </c>
    </row>
    <row r="73" spans="1:1" x14ac:dyDescent="0.25">
      <c r="A73" s="122" t="s">
        <v>338</v>
      </c>
    </row>
    <row r="74" spans="1:1" x14ac:dyDescent="0.25">
      <c r="A74" s="121" t="s">
        <v>339</v>
      </c>
    </row>
    <row r="75" spans="1:1" x14ac:dyDescent="0.25">
      <c r="A75" s="238" t="s">
        <v>341</v>
      </c>
    </row>
    <row r="76" spans="1:1" x14ac:dyDescent="0.25">
      <c r="A76" s="238" t="s">
        <v>350</v>
      </c>
    </row>
    <row r="77" spans="1:1" ht="18.75" customHeight="1" x14ac:dyDescent="0.25">
      <c r="A77" s="244" t="s">
        <v>652</v>
      </c>
    </row>
    <row r="80" spans="1:1" x14ac:dyDescent="0.25">
      <c r="A80" s="243" t="s">
        <v>728</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56A8-6137-4C93-BAC9-FF0D14CDF571}">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171" t="s">
        <v>274</v>
      </c>
    </row>
    <row r="2" spans="1:1" ht="15.75" customHeight="1" x14ac:dyDescent="0.25">
      <c r="A2" s="170" t="s">
        <v>280</v>
      </c>
    </row>
    <row r="3" spans="1:1" ht="15.75" customHeight="1" x14ac:dyDescent="0.25">
      <c r="A3" s="165" t="s">
        <v>641</v>
      </c>
    </row>
    <row r="4" spans="1:1" x14ac:dyDescent="0.25">
      <c r="A4" s="167" t="s">
        <v>285</v>
      </c>
    </row>
    <row r="5" spans="1:1" ht="16.5" customHeight="1" x14ac:dyDescent="0.25">
      <c r="A5" s="167" t="s">
        <v>319</v>
      </c>
    </row>
    <row r="6" spans="1:1" x14ac:dyDescent="0.25">
      <c r="A6" s="166" t="s">
        <v>323</v>
      </c>
    </row>
    <row r="7" spans="1:1" ht="15.75" customHeight="1" x14ac:dyDescent="0.25">
      <c r="A7" s="162" t="s">
        <v>332</v>
      </c>
    </row>
    <row r="8" spans="1:1" ht="15.75" customHeight="1" x14ac:dyDescent="0.25">
      <c r="A8" s="163" t="s">
        <v>338</v>
      </c>
    </row>
    <row r="9" spans="1:1" ht="15.75" customHeight="1" x14ac:dyDescent="0.25">
      <c r="A9" s="161" t="s">
        <v>339</v>
      </c>
    </row>
    <row r="10" spans="1:1" ht="15.75" customHeight="1" x14ac:dyDescent="0.25">
      <c r="A10" s="170" t="s">
        <v>341</v>
      </c>
    </row>
    <row r="11" spans="1:1" ht="16.5" customHeight="1" x14ac:dyDescent="0.25">
      <c r="A11" s="167" t="s">
        <v>350</v>
      </c>
    </row>
    <row r="12" spans="1:1" x14ac:dyDescent="0.25">
      <c r="A12" s="161" t="s">
        <v>358</v>
      </c>
    </row>
    <row r="14" spans="1:1" x14ac:dyDescent="0.25">
      <c r="A14" s="164">
        <v>12</v>
      </c>
    </row>
    <row r="18" spans="1:1" ht="16.5" thickBot="1" x14ac:dyDescent="0.3">
      <c r="A18" s="21" t="s">
        <v>39</v>
      </c>
    </row>
    <row r="19" spans="1:1" ht="15.75" thickTop="1" x14ac:dyDescent="0.25">
      <c r="A19" s="151" t="s">
        <v>197</v>
      </c>
    </row>
    <row r="20" spans="1:1" x14ac:dyDescent="0.25">
      <c r="A20" s="121" t="s">
        <v>112</v>
      </c>
    </row>
    <row r="21" spans="1:1" x14ac:dyDescent="0.25">
      <c r="A21" s="121" t="s">
        <v>75</v>
      </c>
    </row>
    <row r="22" spans="1:1" x14ac:dyDescent="0.25">
      <c r="A22" s="122" t="s">
        <v>199</v>
      </c>
    </row>
    <row r="23" spans="1:1" x14ac:dyDescent="0.25">
      <c r="A23" s="121" t="s">
        <v>52</v>
      </c>
    </row>
    <row r="24" spans="1:1" x14ac:dyDescent="0.25">
      <c r="A24" s="122" t="s">
        <v>146</v>
      </c>
    </row>
    <row r="25" spans="1:1" x14ac:dyDescent="0.25">
      <c r="A25" s="121" t="s">
        <v>58</v>
      </c>
    </row>
    <row r="26" spans="1:1" x14ac:dyDescent="0.25">
      <c r="A26" s="169" t="s">
        <v>216</v>
      </c>
    </row>
    <row r="27" spans="1:1" x14ac:dyDescent="0.25">
      <c r="A27" s="121" t="s">
        <v>131</v>
      </c>
    </row>
    <row r="28" spans="1:1" x14ac:dyDescent="0.25">
      <c r="A28" s="122" t="s">
        <v>120</v>
      </c>
    </row>
    <row r="29" spans="1:1" x14ac:dyDescent="0.25">
      <c r="A29" s="121" t="s">
        <v>122</v>
      </c>
    </row>
    <row r="30" spans="1:1" x14ac:dyDescent="0.25">
      <c r="A30" s="121" t="s">
        <v>56</v>
      </c>
    </row>
    <row r="31" spans="1:1" x14ac:dyDescent="0.25">
      <c r="A31" s="122" t="s">
        <v>127</v>
      </c>
    </row>
    <row r="32" spans="1:1" x14ac:dyDescent="0.25">
      <c r="A32" s="122" t="s">
        <v>61</v>
      </c>
    </row>
    <row r="33" spans="1:1" x14ac:dyDescent="0.25">
      <c r="A33" s="121" t="s">
        <v>46</v>
      </c>
    </row>
    <row r="34" spans="1:1" x14ac:dyDescent="0.25">
      <c r="A34" s="122" t="s">
        <v>92</v>
      </c>
    </row>
    <row r="35" spans="1:1" x14ac:dyDescent="0.25">
      <c r="A35" s="122" t="s">
        <v>176</v>
      </c>
    </row>
    <row r="36" spans="1:1" x14ac:dyDescent="0.25">
      <c r="A36" s="121" t="s">
        <v>89</v>
      </c>
    </row>
    <row r="37" spans="1:1" x14ac:dyDescent="0.25">
      <c r="A37" s="121" t="s">
        <v>71</v>
      </c>
    </row>
    <row r="38" spans="1:1" x14ac:dyDescent="0.25">
      <c r="A38" s="122" t="s">
        <v>187</v>
      </c>
    </row>
    <row r="39" spans="1:1" x14ac:dyDescent="0.25">
      <c r="A39" s="122" t="s">
        <v>140</v>
      </c>
    </row>
    <row r="40" spans="1:1" x14ac:dyDescent="0.25">
      <c r="A40" s="122" t="s">
        <v>54</v>
      </c>
    </row>
    <row r="41" spans="1:1" x14ac:dyDescent="0.25">
      <c r="A41" s="122" t="s">
        <v>245</v>
      </c>
    </row>
    <row r="42" spans="1:1" x14ac:dyDescent="0.25">
      <c r="A42" s="122" t="s">
        <v>154</v>
      </c>
    </row>
    <row r="43" spans="1:1" x14ac:dyDescent="0.25">
      <c r="A43" s="122" t="s">
        <v>235</v>
      </c>
    </row>
    <row r="44" spans="1:1" x14ac:dyDescent="0.25">
      <c r="A44" s="121" t="s">
        <v>63</v>
      </c>
    </row>
    <row r="45" spans="1:1" x14ac:dyDescent="0.25">
      <c r="A45" s="122" t="s">
        <v>166</v>
      </c>
    </row>
    <row r="46" spans="1:1" x14ac:dyDescent="0.25">
      <c r="A46" s="121" t="s">
        <v>116</v>
      </c>
    </row>
    <row r="47" spans="1:1" x14ac:dyDescent="0.25">
      <c r="A47" s="121" t="s">
        <v>87</v>
      </c>
    </row>
    <row r="48" spans="1:1" x14ac:dyDescent="0.25">
      <c r="A48" s="121" t="s">
        <v>129</v>
      </c>
    </row>
    <row r="49" spans="1:1" x14ac:dyDescent="0.25">
      <c r="A49" s="122" t="s">
        <v>94</v>
      </c>
    </row>
    <row r="50" spans="1:1" x14ac:dyDescent="0.25">
      <c r="A50" s="122" t="s">
        <v>261</v>
      </c>
    </row>
    <row r="51" spans="1:1" x14ac:dyDescent="0.25">
      <c r="A51" s="122" t="s">
        <v>192</v>
      </c>
    </row>
    <row r="52" spans="1:1" x14ac:dyDescent="0.25">
      <c r="A52" s="122" t="s">
        <v>241</v>
      </c>
    </row>
    <row r="53" spans="1:1" ht="30" x14ac:dyDescent="0.25">
      <c r="A53" s="122" t="s">
        <v>213</v>
      </c>
    </row>
    <row r="54" spans="1:1" x14ac:dyDescent="0.25">
      <c r="A54" s="121" t="s">
        <v>105</v>
      </c>
    </row>
    <row r="55" spans="1:1" x14ac:dyDescent="0.25">
      <c r="A55" s="122" t="s">
        <v>144</v>
      </c>
    </row>
    <row r="56" spans="1:1" x14ac:dyDescent="0.25">
      <c r="A56" s="121" t="s">
        <v>79</v>
      </c>
    </row>
    <row r="57" spans="1:1" ht="30" x14ac:dyDescent="0.25">
      <c r="A57" s="169" t="s">
        <v>170</v>
      </c>
    </row>
    <row r="58" spans="1:1" x14ac:dyDescent="0.25">
      <c r="A58" s="172" t="s">
        <v>654</v>
      </c>
    </row>
    <row r="59" spans="1:1" x14ac:dyDescent="0.25">
      <c r="A59" s="121" t="s">
        <v>50</v>
      </c>
    </row>
    <row r="60" spans="1:1" x14ac:dyDescent="0.25">
      <c r="A60" s="121" t="s">
        <v>42</v>
      </c>
    </row>
    <row r="61" spans="1:1" x14ac:dyDescent="0.25">
      <c r="A61" s="122" t="s">
        <v>152</v>
      </c>
    </row>
    <row r="62" spans="1:1" x14ac:dyDescent="0.25">
      <c r="A62" s="160" t="s">
        <v>142</v>
      </c>
    </row>
    <row r="63" spans="1:1" x14ac:dyDescent="0.25">
      <c r="A63" s="121" t="s">
        <v>67</v>
      </c>
    </row>
    <row r="64" spans="1:1" x14ac:dyDescent="0.25">
      <c r="A64" s="122" t="s">
        <v>239</v>
      </c>
    </row>
    <row r="65" spans="1:1" x14ac:dyDescent="0.25">
      <c r="A65" s="121" t="s">
        <v>103</v>
      </c>
    </row>
    <row r="66" spans="1:1" x14ac:dyDescent="0.25">
      <c r="A66" s="122" t="s">
        <v>226</v>
      </c>
    </row>
    <row r="67" spans="1:1" x14ac:dyDescent="0.25">
      <c r="A67" s="121" t="s">
        <v>118</v>
      </c>
    </row>
    <row r="68" spans="1:1" x14ac:dyDescent="0.25">
      <c r="A68" s="122" t="s">
        <v>623</v>
      </c>
    </row>
    <row r="69" spans="1:1" x14ac:dyDescent="0.25">
      <c r="A69" s="122" t="s">
        <v>65</v>
      </c>
    </row>
    <row r="70" spans="1:1" x14ac:dyDescent="0.25">
      <c r="A70" s="122" t="s">
        <v>148</v>
      </c>
    </row>
    <row r="71" spans="1:1" x14ac:dyDescent="0.25">
      <c r="A71" s="121" t="s">
        <v>125</v>
      </c>
    </row>
    <row r="72" spans="1:1" x14ac:dyDescent="0.25">
      <c r="A72" s="121" t="s">
        <v>135</v>
      </c>
    </row>
    <row r="73" spans="1:1" x14ac:dyDescent="0.25">
      <c r="A73" s="160" t="s">
        <v>158</v>
      </c>
    </row>
    <row r="74" spans="1:1" x14ac:dyDescent="0.25">
      <c r="A74" s="122" t="s">
        <v>178</v>
      </c>
    </row>
    <row r="75" spans="1:1" x14ac:dyDescent="0.25">
      <c r="A75" s="160" t="s">
        <v>218</v>
      </c>
    </row>
    <row r="76" spans="1:1" x14ac:dyDescent="0.25">
      <c r="A76" s="159" t="s">
        <v>133</v>
      </c>
    </row>
    <row r="77" spans="1:1" x14ac:dyDescent="0.25">
      <c r="A77" s="122" t="s">
        <v>162</v>
      </c>
    </row>
    <row r="78" spans="1:1" x14ac:dyDescent="0.25">
      <c r="A78" s="121" t="s">
        <v>69</v>
      </c>
    </row>
    <row r="79" spans="1:1" x14ac:dyDescent="0.25">
      <c r="A79" s="122" t="s">
        <v>210</v>
      </c>
    </row>
    <row r="80" spans="1:1" x14ac:dyDescent="0.25">
      <c r="A80" s="122" t="s">
        <v>223</v>
      </c>
    </row>
    <row r="81" spans="1:1" x14ac:dyDescent="0.25">
      <c r="A81" s="122" t="s">
        <v>110</v>
      </c>
    </row>
    <row r="82" spans="1:1" x14ac:dyDescent="0.25">
      <c r="A82" s="122" t="s">
        <v>206</v>
      </c>
    </row>
    <row r="84" spans="1:1" x14ac:dyDescent="0.25">
      <c r="A84" s="16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4</vt:i4>
      </vt:variant>
    </vt:vector>
  </HeadingPairs>
  <TitlesOfParts>
    <vt:vector size="11" baseType="lpstr">
      <vt:lpstr>Capa</vt:lpstr>
      <vt:lpstr>Relatório Sintético</vt:lpstr>
      <vt:lpstr>Relatório Analítico </vt:lpstr>
      <vt:lpstr>Entidades Cadastradas</vt:lpstr>
      <vt:lpstr>Anexo Fotos</vt:lpstr>
      <vt:lpstr>Planilha1</vt:lpstr>
      <vt:lpstr>Planilha2</vt:lpstr>
      <vt:lpstr>'Anexo Fotos'!Area_de_impressao</vt:lpstr>
      <vt:lpstr>'Entidades Cadastradas'!Area_de_impressao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Oliverira Coelho</cp:lastModifiedBy>
  <cp:revision/>
  <cp:lastPrinted>2021-02-15T14:45:55Z</cp:lastPrinted>
  <dcterms:created xsi:type="dcterms:W3CDTF">2019-08-19T14:05:31Z</dcterms:created>
  <dcterms:modified xsi:type="dcterms:W3CDTF">2021-02-15T14:46:31Z</dcterms:modified>
  <cp:category/>
  <cp:contentStatus/>
</cp:coreProperties>
</file>