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2061005F-6DA0-4D71-87F1-F3F89F4C2CEB}" xr6:coauthVersionLast="45" xr6:coauthVersionMax="45" xr10:uidLastSave="{00000000-0000-0000-0000-000000000000}"/>
  <bookViews>
    <workbookView xWindow="-120" yWindow="-120" windowWidth="24240" windowHeight="13140" activeTab="2" xr2:uid="{817751F3-E3AA-484C-99B2-AB0897DCEE72}"/>
  </bookViews>
  <sheets>
    <sheet name="Capa" sheetId="10" r:id="rId1"/>
    <sheet name="Relatório Sintético" sheetId="6" r:id="rId2"/>
    <sheet name="Relatório Analítico " sheetId="3" r:id="rId3"/>
    <sheet name="Entidades Cadastradas" sheetId="14" r:id="rId4"/>
    <sheet name="Anexo Fotos" sheetId="12" r:id="rId5"/>
    <sheet name="Planilha1" sheetId="16" state="hidden" r:id="rId6"/>
    <sheet name="Planilha2" sheetId="15" state="hidden" r:id="rId7"/>
  </sheets>
  <definedNames>
    <definedName name="__shared_1_0_0">#REF!-#REF!</definedName>
    <definedName name="__shared_2_0_0">#REF!-#REF!</definedName>
    <definedName name="_xlnm._FilterDatabase" localSheetId="2" hidden="1">'Relatório Analítico '!$A$31:$J$31</definedName>
    <definedName name="_xlnm.Print_Area" localSheetId="4">'Anexo Fotos'!$A$1:$Q$75</definedName>
    <definedName name="_xlnm.Print_Area" localSheetId="3">'Entidades Cadastradas'!$A$1:$E$45</definedName>
    <definedName name="_xlnm.Print_Area" localSheetId="2">'Relatório Analítico '!$A$1:$J$529</definedName>
    <definedName name="_xlnm.Print_Area" localSheetId="1">'Relatório Sintético'!$A$1:$L$39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2" i="3" l="1"/>
  <c r="J23" i="3"/>
  <c r="J22" i="3"/>
  <c r="J21" i="3"/>
  <c r="I23" i="3"/>
  <c r="J18" i="3"/>
  <c r="J17" i="3"/>
  <c r="J16" i="3"/>
  <c r="J268" i="3"/>
  <c r="J207" i="3"/>
  <c r="J28" i="3"/>
  <c r="J27" i="3"/>
  <c r="I11" i="3"/>
  <c r="I268" i="3"/>
  <c r="J504" i="3"/>
  <c r="J505" i="3"/>
  <c r="I505" i="3"/>
  <c r="I267" i="3"/>
  <c r="I273" i="3"/>
  <c r="I22" i="3"/>
  <c r="I21" i="3"/>
  <c r="J372" i="3"/>
  <c r="J381" i="3"/>
  <c r="J380" i="3"/>
  <c r="J379" i="3"/>
  <c r="J378" i="3"/>
  <c r="J377" i="3"/>
  <c r="I372" i="3"/>
  <c r="J371" i="3"/>
  <c r="J370" i="3"/>
  <c r="J367" i="3"/>
  <c r="J36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4" i="3"/>
  <c r="J313" i="3"/>
  <c r="J312" i="3"/>
  <c r="J311" i="3"/>
  <c r="J310" i="3"/>
  <c r="J309" i="3"/>
  <c r="J308" i="3"/>
  <c r="J307" i="3"/>
  <c r="J306" i="3"/>
  <c r="J305" i="3"/>
  <c r="J304" i="3"/>
  <c r="J303" i="3"/>
  <c r="J302" i="3"/>
  <c r="J301" i="3"/>
  <c r="J300" i="3"/>
  <c r="J299" i="3"/>
  <c r="J298" i="3"/>
  <c r="J297" i="3"/>
  <c r="J296" i="3"/>
  <c r="J295" i="3"/>
  <c r="J294" i="3"/>
  <c r="J292" i="3"/>
  <c r="J291" i="3"/>
  <c r="J290" i="3"/>
  <c r="J289" i="3"/>
  <c r="J288" i="3"/>
  <c r="J287" i="3"/>
  <c r="J286" i="3"/>
  <c r="J285" i="3"/>
  <c r="J284" i="3"/>
  <c r="J283" i="3"/>
  <c r="J282" i="3"/>
  <c r="J281" i="3"/>
  <c r="J280" i="3"/>
  <c r="J279" i="3"/>
  <c r="J278" i="3"/>
  <c r="J267" i="3"/>
  <c r="J272" i="3"/>
  <c r="J270" i="3"/>
  <c r="J271" i="3"/>
  <c r="H273" i="3"/>
  <c r="H171" i="3"/>
  <c r="H170" i="3"/>
  <c r="J170" i="3"/>
  <c r="J171" i="3"/>
  <c r="H22" i="3"/>
  <c r="H23" i="3"/>
  <c r="J266" i="3"/>
  <c r="J265" i="3"/>
  <c r="J264" i="3"/>
  <c r="J263" i="3"/>
  <c r="J262" i="3"/>
  <c r="J261" i="3"/>
  <c r="J260" i="3"/>
  <c r="J259" i="3"/>
  <c r="J258" i="3"/>
  <c r="J257" i="3"/>
  <c r="J255" i="3"/>
  <c r="J254" i="3"/>
  <c r="J253" i="3"/>
  <c r="J252" i="3"/>
  <c r="J251" i="3"/>
  <c r="J250" i="3"/>
  <c r="J249" i="3"/>
  <c r="J248" i="3"/>
  <c r="J247" i="3"/>
  <c r="J246" i="3"/>
  <c r="J245" i="3"/>
  <c r="J244" i="3"/>
  <c r="J243" i="3"/>
  <c r="J242" i="3"/>
  <c r="J241" i="3"/>
  <c r="J240" i="3"/>
  <c r="J239" i="3"/>
  <c r="J238" i="3"/>
  <c r="J237" i="3"/>
  <c r="J235" i="3"/>
  <c r="J234" i="3"/>
  <c r="J233" i="3"/>
  <c r="J232" i="3"/>
  <c r="J231" i="3"/>
  <c r="J230" i="3"/>
  <c r="J228" i="3"/>
  <c r="J227" i="3"/>
  <c r="J226" i="3"/>
  <c r="J225" i="3"/>
  <c r="J224" i="3"/>
  <c r="J223" i="3"/>
  <c r="J222" i="3"/>
  <c r="J221" i="3"/>
  <c r="J219" i="3"/>
  <c r="J217" i="3"/>
  <c r="J216" i="3"/>
  <c r="J214" i="3"/>
  <c r="J213" i="3"/>
  <c r="J212" i="3"/>
  <c r="J211" i="3"/>
  <c r="J210" i="3"/>
  <c r="J209" i="3"/>
  <c r="J206" i="3"/>
  <c r="J205" i="3"/>
  <c r="J204" i="3"/>
  <c r="J203" i="3"/>
  <c r="J200" i="3"/>
  <c r="J199" i="3"/>
  <c r="J198" i="3"/>
  <c r="J197" i="3"/>
  <c r="J196" i="3"/>
  <c r="J195" i="3"/>
  <c r="J194" i="3"/>
  <c r="J192" i="3"/>
  <c r="J191" i="3"/>
  <c r="J190" i="3"/>
  <c r="J188" i="3"/>
  <c r="J187" i="3"/>
  <c r="J186" i="3"/>
  <c r="J184" i="3"/>
  <c r="J183" i="3"/>
  <c r="J182" i="3"/>
  <c r="J181" i="3"/>
  <c r="J180" i="3"/>
  <c r="J179" i="3"/>
  <c r="J178" i="3"/>
  <c r="J177" i="3"/>
  <c r="J176" i="3"/>
  <c r="J175" i="3"/>
  <c r="J174" i="3"/>
  <c r="J72" i="3"/>
  <c r="J73" i="3"/>
  <c r="J74" i="3"/>
  <c r="J75" i="3"/>
  <c r="J89" i="3"/>
  <c r="J90" i="3"/>
  <c r="J91" i="3"/>
  <c r="J92" i="3"/>
  <c r="J93" i="3"/>
  <c r="J94" i="3"/>
  <c r="J95" i="3"/>
  <c r="J96" i="3"/>
  <c r="J97" i="3"/>
  <c r="J98" i="3"/>
  <c r="J99" i="3"/>
  <c r="J100" i="3"/>
  <c r="J101" i="3"/>
  <c r="J102" i="3"/>
  <c r="J103" i="3"/>
  <c r="J104" i="3"/>
  <c r="J105" i="3"/>
  <c r="J106" i="3"/>
  <c r="J57" i="3"/>
  <c r="J58" i="3"/>
  <c r="J59" i="3"/>
  <c r="J60" i="3"/>
  <c r="J61" i="3"/>
  <c r="J62" i="3"/>
  <c r="J63" i="3"/>
  <c r="J64" i="3"/>
  <c r="J65" i="3"/>
  <c r="J66" i="3"/>
  <c r="J67" i="3"/>
  <c r="J68" i="3"/>
  <c r="J69" i="3"/>
  <c r="J70" i="3"/>
  <c r="J71" i="3"/>
  <c r="J76" i="3"/>
  <c r="J77" i="3"/>
  <c r="J78" i="3"/>
  <c r="J79" i="3"/>
  <c r="J80" i="3"/>
  <c r="J81" i="3"/>
  <c r="J82" i="3"/>
  <c r="J83" i="3"/>
  <c r="J84" i="3"/>
  <c r="J85" i="3"/>
  <c r="J86" i="3"/>
  <c r="J87" i="3"/>
  <c r="J88" i="3"/>
  <c r="J107" i="3"/>
  <c r="J108" i="3"/>
  <c r="J109" i="3"/>
  <c r="J110" i="3"/>
  <c r="J111" i="3"/>
  <c r="J112" i="3"/>
  <c r="J113" i="3"/>
  <c r="J114" i="3"/>
  <c r="J115" i="3"/>
  <c r="J116" i="3"/>
  <c r="J117" i="3"/>
  <c r="J118" i="3"/>
  <c r="J119" i="3"/>
  <c r="J120" i="3"/>
  <c r="J121" i="3"/>
  <c r="J122"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7" i="3"/>
  <c r="J158" i="3"/>
  <c r="J159" i="3"/>
  <c r="J160" i="3"/>
  <c r="J161" i="3"/>
  <c r="J162" i="3"/>
  <c r="J163" i="3"/>
  <c r="J164" i="3"/>
  <c r="J165" i="3"/>
  <c r="J166" i="3"/>
  <c r="J167" i="3"/>
  <c r="J168" i="3"/>
  <c r="I171" i="3"/>
  <c r="H504" i="3"/>
  <c r="H372" i="3"/>
  <c r="H267" i="3"/>
  <c r="J34" i="3"/>
  <c r="J33" i="3"/>
  <c r="I170" i="3"/>
  <c r="G170" i="3"/>
  <c r="F171" i="3"/>
  <c r="G171" i="3"/>
  <c r="J185" i="3"/>
  <c r="J189" i="3"/>
  <c r="J193" i="3"/>
  <c r="J201" i="3"/>
  <c r="J202" i="3"/>
  <c r="J208" i="3"/>
  <c r="J215" i="3"/>
  <c r="J218" i="3"/>
  <c r="J220" i="3"/>
  <c r="J229" i="3"/>
  <c r="J236" i="3"/>
  <c r="D504" i="3"/>
  <c r="H505" i="3"/>
  <c r="J503" i="3"/>
  <c r="J502" i="3"/>
  <c r="J501" i="3"/>
  <c r="J500" i="3"/>
  <c r="J499" i="3"/>
  <c r="J498" i="3"/>
  <c r="J496" i="3"/>
  <c r="J497"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6" i="3"/>
  <c r="J444" i="3"/>
  <c r="J443" i="3"/>
  <c r="J442" i="3"/>
  <c r="J440" i="3"/>
  <c r="J439" i="3"/>
  <c r="J437" i="3"/>
  <c r="J436" i="3"/>
  <c r="J435" i="3"/>
  <c r="J434" i="3"/>
  <c r="J433" i="3"/>
  <c r="J432" i="3"/>
  <c r="J431" i="3"/>
  <c r="J430" i="3"/>
  <c r="J429" i="3"/>
  <c r="J428" i="3"/>
  <c r="J426" i="3"/>
  <c r="J425" i="3"/>
  <c r="J424" i="3"/>
  <c r="J423" i="3"/>
  <c r="J422" i="3"/>
  <c r="J421" i="3"/>
  <c r="J420" i="3"/>
  <c r="J419" i="3"/>
  <c r="J418" i="3"/>
  <c r="J416" i="3"/>
  <c r="J415" i="3"/>
  <c r="J414" i="3"/>
  <c r="J413" i="3"/>
  <c r="J412" i="3"/>
  <c r="J411" i="3"/>
  <c r="J410" i="3"/>
  <c r="J409" i="3"/>
  <c r="J408" i="3"/>
  <c r="J407" i="3"/>
  <c r="J406" i="3"/>
  <c r="J405" i="3"/>
  <c r="J404" i="3"/>
  <c r="J402" i="3"/>
  <c r="J401" i="3"/>
  <c r="J400" i="3"/>
  <c r="J399" i="3"/>
  <c r="J398" i="3"/>
  <c r="J397" i="3"/>
  <c r="J396" i="3"/>
  <c r="J395" i="3"/>
  <c r="J394" i="3"/>
  <c r="J393" i="3"/>
  <c r="J392" i="3"/>
  <c r="J391" i="3"/>
  <c r="J390" i="3"/>
  <c r="J389" i="3"/>
  <c r="J388" i="3"/>
  <c r="J387" i="3"/>
  <c r="J386" i="3"/>
  <c r="J385" i="3"/>
  <c r="J384" i="3"/>
  <c r="J383" i="3"/>
  <c r="J382" i="3"/>
  <c r="G372" i="3"/>
  <c r="F372" i="3"/>
  <c r="E372" i="3"/>
  <c r="D372" i="3"/>
  <c r="J169" i="3"/>
  <c r="J156" i="3"/>
  <c r="J155" i="3"/>
  <c r="J154" i="3"/>
  <c r="J123" i="3"/>
  <c r="J56" i="3"/>
  <c r="J55" i="3"/>
  <c r="J54" i="3"/>
  <c r="J53" i="3"/>
  <c r="J52" i="3"/>
  <c r="J51" i="3"/>
  <c r="J50" i="3"/>
  <c r="J49" i="3"/>
  <c r="J48" i="3"/>
  <c r="J47" i="3"/>
  <c r="J46" i="3"/>
  <c r="J41" i="3"/>
  <c r="J40" i="3"/>
  <c r="J39" i="3"/>
  <c r="J37" i="3"/>
  <c r="J36" i="3"/>
  <c r="J35" i="3"/>
  <c r="F267" i="3"/>
  <c r="G267" i="3"/>
  <c r="H268" i="3"/>
  <c r="G268" i="3"/>
  <c r="H11" i="3"/>
  <c r="G504" i="3"/>
  <c r="D170" i="3"/>
  <c r="J45" i="3"/>
  <c r="J44" i="3"/>
  <c r="J43" i="3"/>
  <c r="J42" i="3"/>
  <c r="J38" i="3"/>
  <c r="G505" i="3"/>
  <c r="F268" i="3"/>
  <c r="E268" i="3"/>
  <c r="D171" i="3"/>
  <c r="E171" i="3"/>
  <c r="F170" i="3"/>
  <c r="G11" i="3"/>
  <c r="F504" i="3"/>
  <c r="E504" i="3"/>
  <c r="J256" i="3"/>
  <c r="G271" i="3"/>
  <c r="F12" i="3"/>
  <c r="F271" i="3"/>
  <c r="E170" i="3"/>
  <c r="D267" i="3"/>
  <c r="D268" i="3"/>
  <c r="J403" i="3"/>
  <c r="J417" i="3"/>
  <c r="J427" i="3"/>
  <c r="J438" i="3"/>
  <c r="J441" i="3"/>
  <c r="J445" i="3"/>
  <c r="J447" i="3"/>
  <c r="J293" i="3"/>
  <c r="J315" i="3"/>
  <c r="J356" i="3"/>
  <c r="J357" i="3"/>
  <c r="J358" i="3"/>
  <c r="J359" i="3"/>
  <c r="J360" i="3"/>
  <c r="J361" i="3"/>
  <c r="J362" i="3"/>
  <c r="J363" i="3"/>
  <c r="J364" i="3"/>
  <c r="J365" i="3"/>
  <c r="J368" i="3"/>
  <c r="J369" i="3"/>
  <c r="I504" i="3"/>
  <c r="E267" i="3"/>
  <c r="E12" i="3"/>
  <c r="E271" i="3"/>
  <c r="E11" i="3"/>
  <c r="G21" i="3"/>
  <c r="D273" i="3"/>
  <c r="E273" i="3"/>
  <c r="F273" i="3"/>
  <c r="G273" i="3"/>
  <c r="J273" i="3"/>
  <c r="D11" i="3"/>
  <c r="H21" i="3"/>
  <c r="F22" i="3"/>
  <c r="E22" i="3"/>
  <c r="E505" i="3"/>
  <c r="E21" i="3"/>
  <c r="D505" i="3"/>
  <c r="D21" i="3"/>
  <c r="F11" i="3"/>
  <c r="F505" i="3"/>
  <c r="F21" i="3"/>
  <c r="G22" i="3"/>
  <c r="F23" i="3"/>
  <c r="D22" i="3"/>
  <c r="G23" i="3"/>
</calcChain>
</file>

<file path=xl/sharedStrings.xml><?xml version="1.0" encoding="utf-8"?>
<sst xmlns="http://schemas.openxmlformats.org/spreadsheetml/2006/main" count="1517" uniqueCount="770">
  <si>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</si>
  <si>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</si>
  <si>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</si>
  <si>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</si>
  <si>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</si>
  <si>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</si>
  <si>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</si>
  <si>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</si>
  <si>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</si>
  <si>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</si>
  <si>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</si>
  <si>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</si>
  <si>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</si>
  <si>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</si>
  <si>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</si>
  <si>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</si>
  <si>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</si>
  <si>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</si>
  <si>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</si>
  <si>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</si>
  <si>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</si>
  <si>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</si>
  <si>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Wellington Matos de Lima</t>
  </si>
  <si>
    <t>Jeane de Cássia Dias Abdala Maia</t>
  </si>
  <si>
    <t>Diretora de Ações Sociais</t>
  </si>
  <si>
    <t>PROTEÇÃO SOCIAL BÁSICA</t>
  </si>
  <si>
    <t xml:space="preserve">OPERACIONALIZAÇÃO DAS AÇÕES DE PROTEÇÃO SOCIAL                      </t>
  </si>
  <si>
    <t>AGO</t>
  </si>
  <si>
    <t>SET</t>
  </si>
  <si>
    <t>OUT</t>
  </si>
  <si>
    <t>NOV</t>
  </si>
  <si>
    <t>DEZ</t>
  </si>
  <si>
    <t>TOTAL SEM REPETIÇÃO</t>
  </si>
  <si>
    <t>RZ</t>
  </si>
  <si>
    <t>TOTAL</t>
  </si>
  <si>
    <t>Quantidade de alimentos descartados (distribuídos a instituições para alimentação animal)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</si>
  <si>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</si>
  <si>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</si>
  <si>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</si>
  <si>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</si>
  <si>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</si>
  <si>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</si>
  <si>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</si>
  <si>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</si>
  <si>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</si>
  <si>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</si>
  <si>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</si>
  <si>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</si>
  <si>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</si>
  <si>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</si>
  <si>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</si>
  <si>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</si>
  <si>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</si>
  <si>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</si>
  <si>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</si>
  <si>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</si>
  <si>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</si>
  <si>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</si>
  <si>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</si>
  <si>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</si>
  <si>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</si>
  <si>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</si>
  <si>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</si>
  <si>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</si>
  <si>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</si>
  <si>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</si>
  <si>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</si>
  <si>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Associação Servo de Deus</t>
  </si>
  <si>
    <t>Vila Jardim Pompéia</t>
  </si>
  <si>
    <t>Associação Universo Sem Fome</t>
  </si>
  <si>
    <t>Jardim Liberdade</t>
  </si>
  <si>
    <t>Caps Noroeste</t>
  </si>
  <si>
    <t>Setor Marechal Rondon</t>
  </si>
  <si>
    <t>Casa de Apoio Anjo Gabriel (antiga liga da solidariedade)</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</si>
  <si>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</si>
  <si>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</si>
  <si>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</si>
  <si>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</si>
  <si>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</si>
  <si>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</si>
  <si>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</si>
  <si>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</si>
  <si>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</si>
  <si>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</si>
  <si>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</si>
  <si>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</si>
  <si>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</si>
  <si>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</si>
  <si>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</si>
  <si>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</si>
  <si>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</si>
  <si>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</si>
  <si>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</si>
  <si>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</si>
  <si>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</si>
  <si>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</si>
  <si>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</si>
  <si>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</si>
  <si>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</si>
  <si>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</si>
  <si>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</si>
  <si>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</si>
  <si>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</si>
  <si>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</si>
  <si>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</si>
  <si>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</si>
  <si>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</si>
  <si>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</si>
  <si>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</si>
  <si>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</si>
  <si>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</si>
  <si>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</si>
  <si>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</si>
  <si>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</si>
  <si>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</si>
  <si>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</si>
  <si>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</si>
  <si>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</si>
  <si>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</si>
  <si>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</si>
  <si>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</si>
  <si>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</si>
  <si>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</si>
  <si>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</si>
  <si>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</si>
  <si>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</si>
  <si>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</si>
  <si>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</si>
  <si>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</si>
  <si>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</si>
  <si>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</si>
  <si>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</si>
  <si>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</si>
  <si>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</si>
  <si>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</si>
  <si>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</si>
  <si>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</si>
  <si>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</si>
  <si>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</si>
  <si>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</si>
  <si>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</si>
  <si>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</si>
  <si>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</si>
  <si>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</si>
  <si>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</si>
  <si>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</si>
  <si>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</si>
  <si>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</si>
  <si>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</si>
  <si>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</si>
  <si>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</si>
  <si>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</si>
  <si>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</si>
  <si>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</si>
  <si>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</si>
  <si>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</si>
  <si>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</si>
  <si>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</si>
  <si>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</si>
  <si>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</si>
  <si>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</si>
  <si>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</si>
  <si>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</si>
  <si>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</si>
  <si>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</si>
  <si>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</si>
  <si>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</si>
  <si>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</si>
  <si>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</si>
  <si>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</si>
  <si>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</si>
  <si>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</si>
  <si>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</si>
  <si>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</si>
  <si>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</si>
  <si>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</si>
  <si>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</si>
  <si>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</si>
  <si>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</si>
  <si>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</si>
  <si>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</si>
  <si>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</si>
  <si>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</si>
  <si>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</si>
  <si>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</si>
  <si>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</si>
  <si>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</si>
  <si>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</si>
  <si>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</si>
  <si>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</si>
  <si>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</si>
  <si>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</si>
  <si>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</si>
  <si>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</si>
  <si>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</si>
  <si>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</si>
  <si>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</si>
  <si>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</si>
  <si>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</si>
  <si>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</si>
  <si>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</si>
  <si>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</si>
  <si>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</si>
  <si>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</si>
  <si>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</si>
  <si>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</si>
  <si>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</si>
  <si>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</si>
  <si>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</si>
  <si>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</si>
  <si>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</si>
  <si>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</si>
  <si>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</si>
  <si>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</si>
  <si>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</si>
  <si>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</si>
  <si>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</si>
  <si>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</si>
  <si>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</si>
  <si>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</si>
  <si>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</si>
  <si>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</si>
  <si>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</si>
  <si>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</si>
  <si>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</si>
  <si>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</si>
  <si>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</si>
  <si>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</si>
  <si>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</si>
  <si>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</si>
  <si>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</si>
  <si>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</si>
  <si>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</si>
  <si>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</si>
  <si>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</si>
  <si>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</si>
  <si>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Setor Central</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</si>
  <si>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</si>
  <si>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</si>
  <si>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</si>
  <si>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</si>
  <si>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</si>
  <si>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</si>
  <si>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</si>
  <si>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</si>
  <si>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</si>
  <si>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</si>
  <si>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</si>
  <si>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</si>
  <si>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</si>
  <si>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</si>
  <si>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</si>
  <si>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</si>
  <si>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</si>
  <si>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Vila Mutirão</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</si>
  <si>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</si>
  <si>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</si>
  <si>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</si>
  <si>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</si>
  <si>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</si>
  <si>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</si>
  <si>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</si>
  <si>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</si>
  <si>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</si>
  <si>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</si>
  <si>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</si>
  <si>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</si>
  <si>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</si>
  <si>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</si>
  <si>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</si>
  <si>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</si>
  <si>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</si>
  <si>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</si>
  <si>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</si>
  <si>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</si>
  <si>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</si>
  <si>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</si>
  <si>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</si>
  <si>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</si>
  <si>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</si>
  <si>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</si>
  <si>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</si>
  <si>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</si>
  <si>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</si>
  <si>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</si>
  <si>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</si>
  <si>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</si>
  <si>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CEIJ - Comunidade Espírita Irmão Jacob</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</si>
  <si>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</si>
  <si>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</si>
  <si>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</si>
  <si>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</si>
  <si>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</si>
  <si>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</si>
  <si>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</si>
  <si>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</si>
  <si>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</si>
  <si>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</si>
  <si>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</si>
  <si>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</si>
  <si>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</si>
  <si>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</si>
  <si>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</si>
  <si>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</si>
  <si>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</si>
  <si>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</si>
  <si>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</si>
  <si>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</si>
  <si>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</si>
  <si>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</si>
  <si>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</si>
  <si>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</si>
  <si>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</si>
  <si>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</si>
  <si>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</si>
  <si>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</si>
  <si>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</si>
  <si>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</si>
  <si>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</si>
  <si>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</si>
  <si>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</si>
  <si>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</si>
  <si>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</si>
  <si>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</si>
  <si>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</si>
  <si>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</si>
  <si>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</si>
  <si>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</si>
  <si>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</si>
  <si>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</si>
  <si>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</si>
  <si>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</si>
  <si>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</si>
  <si>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</si>
  <si>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</si>
  <si>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</si>
  <si>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</si>
  <si>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</si>
  <si>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</si>
  <si>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</si>
  <si>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</si>
  <si>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Instituto de Longa Permanência para Idosos Mais Saúde</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</si>
  <si>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</si>
  <si>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</si>
  <si>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</si>
  <si>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</si>
  <si>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</si>
  <si>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</si>
  <si>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</si>
  <si>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</si>
  <si>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</si>
  <si>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</si>
  <si>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</si>
  <si>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</si>
  <si>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</si>
  <si>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</si>
  <si>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</si>
  <si>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</si>
  <si>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</si>
  <si>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</si>
  <si>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</si>
  <si>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</si>
  <si>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</si>
  <si>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</si>
  <si>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</si>
  <si>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</si>
  <si>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</si>
  <si>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</si>
  <si>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</si>
  <si>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</si>
  <si>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</si>
  <si>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</si>
  <si>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</si>
  <si>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</si>
  <si>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</si>
  <si>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</si>
  <si>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</si>
  <si>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</si>
  <si>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</si>
  <si>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</si>
  <si>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</si>
  <si>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</si>
  <si>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</si>
  <si>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</si>
  <si>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</si>
  <si>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</si>
  <si>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</si>
  <si>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</si>
  <si>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</si>
  <si>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</si>
  <si>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</si>
  <si>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</si>
  <si>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</si>
  <si>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</si>
  <si>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</si>
  <si>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</si>
  <si>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</si>
  <si>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</si>
  <si>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</si>
  <si>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</si>
  <si>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</si>
  <si>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</si>
  <si>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</si>
  <si>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</si>
  <si>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</si>
  <si>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</si>
  <si>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</si>
  <si>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</si>
  <si>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</si>
  <si>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</si>
  <si>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</si>
  <si>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</si>
  <si>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</si>
  <si>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</si>
  <si>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</si>
  <si>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</si>
  <si>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</si>
  <si>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</si>
  <si>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</si>
  <si>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</si>
  <si>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</si>
  <si>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</si>
  <si>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</si>
  <si>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</si>
  <si>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</si>
  <si>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</si>
  <si>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</si>
  <si>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</si>
  <si>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</si>
  <si>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</si>
  <si>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</si>
  <si>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</si>
  <si>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</si>
  <si>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</si>
  <si>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</si>
  <si>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</si>
  <si>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</si>
  <si>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</si>
  <si>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</si>
  <si>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</si>
  <si>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</si>
  <si>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</si>
  <si>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</si>
  <si>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</si>
  <si>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</si>
  <si>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</si>
  <si>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</si>
  <si>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</si>
  <si>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</si>
  <si>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</si>
  <si>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</si>
  <si>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</si>
  <si>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</si>
  <si>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</si>
  <si>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</si>
  <si>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</si>
  <si>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</si>
  <si>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</si>
  <si>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</si>
  <si>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</si>
  <si>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</si>
  <si>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</si>
  <si>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</si>
  <si>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</si>
  <si>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</si>
  <si>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</si>
  <si>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</si>
  <si>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</si>
  <si>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</si>
  <si>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</si>
  <si>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</si>
  <si>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</si>
  <si>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</si>
  <si>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</si>
  <si>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</si>
  <si>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</si>
  <si>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</si>
  <si>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</si>
  <si>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</si>
  <si>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</si>
  <si>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</si>
  <si>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</si>
  <si>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</si>
  <si>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</si>
  <si>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</si>
  <si>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</si>
  <si>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</si>
  <si>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</si>
  <si>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</si>
  <si>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</si>
  <si>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</si>
  <si>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</si>
  <si>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</si>
  <si>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</si>
  <si>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</si>
  <si>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</si>
  <si>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</si>
  <si>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</si>
  <si>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</si>
  <si>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</si>
  <si>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</si>
  <si>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</si>
  <si>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</si>
  <si>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</si>
  <si>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</si>
  <si>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</si>
  <si>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</si>
  <si>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</si>
  <si>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</si>
  <si>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</si>
  <si>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</si>
  <si>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</si>
  <si>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</si>
  <si>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</si>
  <si>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</si>
  <si>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</si>
  <si>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</si>
  <si>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</si>
  <si>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</si>
  <si>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</si>
  <si>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</si>
  <si>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</si>
  <si>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</si>
  <si>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</si>
  <si>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</si>
  <si>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</si>
  <si>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</si>
  <si>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</si>
  <si>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</si>
  <si>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</si>
  <si>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</si>
  <si>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</si>
  <si>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</si>
  <si>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</si>
  <si>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</si>
  <si>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</si>
  <si>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</si>
  <si>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</si>
  <si>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</si>
  <si>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</si>
  <si>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</si>
  <si>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</si>
  <si>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</si>
  <si>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</si>
  <si>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</si>
  <si>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</si>
  <si>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</si>
  <si>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</si>
  <si>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</si>
  <si>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</si>
  <si>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</si>
  <si>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</si>
  <si>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</si>
  <si>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</si>
  <si>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</si>
  <si>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</si>
  <si>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</si>
  <si>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</si>
  <si>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</si>
  <si>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</si>
  <si>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</si>
  <si>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</si>
  <si>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</si>
  <si>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</si>
  <si>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</si>
  <si>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</si>
  <si>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</si>
  <si>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</si>
  <si>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</si>
  <si>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</si>
  <si>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</si>
  <si>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</si>
  <si>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</si>
  <si>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</si>
  <si>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</si>
  <si>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</si>
  <si>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</si>
  <si>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</si>
  <si>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</si>
  <si>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</si>
  <si>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</si>
  <si>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</si>
  <si>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</si>
  <si>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</si>
  <si>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</si>
  <si>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</si>
  <si>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</si>
  <si>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</si>
  <si>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</si>
  <si>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</si>
  <si>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</si>
  <si>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</si>
  <si>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</si>
  <si>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</si>
  <si>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</si>
  <si>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</si>
  <si>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</si>
  <si>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</si>
  <si>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</si>
  <si>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</si>
  <si>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</si>
  <si>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Alimentos distribuídos para as entidades.</t>
  </si>
  <si>
    <t>JUL/2019 A JUL/2020</t>
  </si>
  <si>
    <t>Associação Grupo Vida a Vida</t>
  </si>
  <si>
    <r>
      <t>Número de entidades atendidas</t>
    </r>
    <r>
      <rPr>
        <b/>
        <sz val="12"/>
        <color rgb="FF000000"/>
        <rFont val="Calibri"/>
        <family val="2"/>
      </rPr>
      <t>¹</t>
    </r>
  </si>
  <si>
    <t>Item Meta TF: 15.1   /   Item Meta PT: 9.6.1</t>
  </si>
  <si>
    <t>Item Meta TF: 15.3   /   Item Meta PT: 9.6.3</t>
  </si>
  <si>
    <r>
      <rPr>
        <b/>
        <sz val="12"/>
        <color rgb="FF000000"/>
        <rFont val="Calibri"/>
        <family val="2"/>
      </rPr>
      <t>¹</t>
    </r>
    <r>
      <rPr>
        <sz val="12"/>
        <color rgb="FF000000"/>
        <rFont val="Arial"/>
        <family val="2"/>
      </rPr>
      <t xml:space="preserve"> </t>
    </r>
    <r>
      <rPr>
        <b/>
        <sz val="12"/>
        <color rgb="FF000000"/>
        <rFont val="Arial"/>
        <family val="2"/>
      </rPr>
      <t>RETIFICAÇÃO</t>
    </r>
    <r>
      <rPr>
        <sz val="12"/>
        <color rgb="FF000000"/>
        <rFont val="Arial"/>
        <family val="2"/>
      </rPr>
      <t xml:space="preserve">: Ao fazer a conferência das entidades atendidas sem repetição no período vigente do Termo de Fomento nº 001/2019 para consolidação dos dados na coluna JUL/2019 A JUL/2020, verificamos que o número correto é </t>
    </r>
    <r>
      <rPr>
        <b/>
        <sz val="12"/>
        <color rgb="FF000000"/>
        <rFont val="Arial"/>
        <family val="2"/>
      </rPr>
      <t>224 entidades atendidas</t>
    </r>
    <r>
      <rPr>
        <sz val="12"/>
        <color rgb="FF000000"/>
        <rFont val="Arial"/>
        <family val="2"/>
      </rPr>
      <t>, diferente do total informado no Relatório Analítico do mês de julho, de 215 entidades.</t>
    </r>
  </si>
  <si>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</si>
  <si>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</si>
  <si>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</si>
  <si>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</si>
  <si>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</si>
  <si>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</si>
  <si>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 xml:space="preserve">     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</si>
  <si>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</si>
  <si>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</si>
  <si>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</si>
  <si>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</si>
  <si>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</si>
  <si>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</si>
  <si>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</si>
  <si>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</si>
  <si>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</si>
  <si>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</si>
  <si>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</si>
  <si>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</si>
  <si>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</si>
  <si>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</si>
  <si>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</si>
  <si>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</si>
  <si>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</si>
  <si>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</si>
  <si>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5. DISTRIBUIÇÃO DE ALIMENTOS POR INSTITUIÇÃO/ENTIDADE E FAMÍLIA (KG)</t>
  </si>
  <si>
    <t>6. RELAÇÃO DE DOADORES</t>
  </si>
  <si>
    <t>7. DESCRITIVO DAS DEMAIS ATIVIDADES</t>
  </si>
  <si>
    <t>Águas Lindas de Goiás</t>
  </si>
  <si>
    <t>Associação de Apoio a Saúde da Pessoa Carente</t>
  </si>
  <si>
    <t>Movimento Assistencial Essencial a Família - M.A.E</t>
  </si>
  <si>
    <t>Marília Araújo Silva</t>
  </si>
  <si>
    <t>AGO²</t>
  </si>
  <si>
    <t>RELATÓRIO ANALÍTICO: OPERACIONAL E METAS</t>
  </si>
  <si>
    <t>Associação das Mulheres Deficientes Auditivas e Surdas do Estado de Goiás</t>
  </si>
  <si>
    <t>JM Distribuidora de Bananas</t>
  </si>
  <si>
    <r>
      <t>7.3</t>
    </r>
    <r>
      <rPr>
        <sz val="14"/>
        <color rgb="FF000000"/>
        <rFont val="Arial"/>
        <family val="2"/>
      </rPr>
      <t xml:space="preserve"> Continuidade do mapeamento das famílias que estavam coletando alimentos nos containers de lixo no interior da CEASA. </t>
    </r>
  </si>
  <si>
    <t xml:space="preserve">                                                     Trindade</t>
  </si>
  <si>
    <t>Frutas Tropicais</t>
  </si>
  <si>
    <t>Residencial Morumbi</t>
  </si>
  <si>
    <r>
      <t>7.4</t>
    </r>
    <r>
      <rPr>
        <sz val="14"/>
        <color rgb="FF000000"/>
        <rFont val="Arial"/>
        <family val="2"/>
      </rPr>
      <t xml:space="preserve"> Busca ativa para cadastramento das entidades aptas para o PAA.</t>
    </r>
  </si>
  <si>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</si>
  <si>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</si>
  <si>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</si>
  <si>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</si>
  <si>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</si>
  <si>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</si>
  <si>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</si>
  <si>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</si>
  <si>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</si>
  <si>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</si>
  <si>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</si>
  <si>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</si>
  <si>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</si>
  <si>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</si>
  <si>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</si>
  <si>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</si>
  <si>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</si>
  <si>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</si>
  <si>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</si>
  <si>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</si>
  <si>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</si>
  <si>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</si>
  <si>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</si>
  <si>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</si>
  <si>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</si>
  <si>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</si>
  <si>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</si>
  <si>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</si>
  <si>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</si>
  <si>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</si>
  <si>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</si>
  <si>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</si>
  <si>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</si>
  <si>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</si>
  <si>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</si>
  <si>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</si>
  <si>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</si>
  <si>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</si>
  <si>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</si>
  <si>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</si>
  <si>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</si>
  <si>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</si>
  <si>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</si>
  <si>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</si>
  <si>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</si>
  <si>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</si>
  <si>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</si>
  <si>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</si>
  <si>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</si>
  <si>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</si>
  <si>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</si>
  <si>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r>
      <t>Quantidade de alimentos doados</t>
    </r>
    <r>
      <rPr>
        <b/>
        <vertAlign val="superscript"/>
        <sz val="12"/>
        <color rgb="FF000000"/>
        <rFont val="Arial"/>
        <family val="2"/>
      </rPr>
      <t>2</t>
    </r>
  </si>
  <si>
    <r>
      <rPr>
        <b/>
        <vertAlign val="superscript"/>
        <sz val="12"/>
        <color rgb="FF000000"/>
        <rFont val="Arial"/>
        <family val="2"/>
      </rPr>
      <t xml:space="preserve">2 </t>
    </r>
    <r>
      <rPr>
        <sz val="12"/>
        <color rgb="FF000000"/>
        <rFont val="Arial"/>
        <family val="2"/>
      </rPr>
      <t>No mês de agosto, como foram adquiridas cestas de frutas e hortaliças, a quantidade de alimentos doados é maior que a quantidade de alimentos coletados/arrecadados.</t>
    </r>
  </si>
  <si>
    <t>Ministério das Igrejas das Assembleias de Deus Jardim das Oliveiras</t>
  </si>
  <si>
    <r>
      <t>SUB-TOTAL ARRECADAÇÕES CONCESSIONÁRIOS (KG)</t>
    </r>
    <r>
      <rPr>
        <b/>
        <vertAlign val="superscript"/>
        <sz val="12"/>
        <rFont val="Arial"/>
        <family val="2"/>
      </rPr>
      <t>3</t>
    </r>
  </si>
  <si>
    <r>
      <rPr>
        <b/>
        <vertAlign val="superscript"/>
        <sz val="12"/>
        <color rgb="FF000000"/>
        <rFont val="Calibri"/>
        <family val="2"/>
      </rPr>
      <t xml:space="preserve">3 </t>
    </r>
    <r>
      <rPr>
        <b/>
        <sz val="12"/>
        <color rgb="FF000000"/>
        <rFont val="Arial"/>
        <family val="2"/>
      </rPr>
      <t>RETIFICAÇÃO</t>
    </r>
    <r>
      <rPr>
        <sz val="12"/>
        <color rgb="FF000000"/>
        <rFont val="Arial"/>
        <family val="2"/>
      </rPr>
      <t xml:space="preserve">: Ao fazer a conferência da quantidade em kg de alimentos coletados / arrecadados pelo Banco de Alimentos por Doador Pessoa Jurídica no período vigente do Termo de Fomento nº 001/2019 para consolidação dos dados na coluna JUL/2019 A JUL/2020, verificamos que no Relatório Analítico do mês de junho, houve um equívoco nos lançamentos do mês de maio, o que gerou um quantitativo maior do que o informado no mês correspondente, ou seja, no relatório de maio foram informados 81.853,98 kg de alimentos coletados / arrecados de PJ. Já no mês de junho, os dados referentes a maio, equivocadamente,  vieram registrados como 82.822,50 kg. Diante disso, esclarecemos que </t>
    </r>
    <r>
      <rPr>
        <b/>
        <sz val="12"/>
        <color rgb="FF000000"/>
        <rFont val="Arial"/>
        <family val="2"/>
      </rPr>
      <t>o valor total correto de alimentos arrecados de PJ no período de julho de 2019 a julho de 2020 é de</t>
    </r>
    <r>
      <rPr>
        <sz val="12"/>
        <color rgb="FF000000"/>
        <rFont val="Arial"/>
        <family val="2"/>
      </rPr>
      <t xml:space="preserve"> </t>
    </r>
    <r>
      <rPr>
        <b/>
        <sz val="12"/>
        <color rgb="FF000000"/>
        <rFont val="Arial"/>
        <family val="2"/>
      </rPr>
      <t>1.018.875 kg</t>
    </r>
    <r>
      <rPr>
        <sz val="12"/>
        <color rgb="FF000000"/>
        <rFont val="Arial"/>
        <family val="2"/>
      </rPr>
      <t>, diferente do total informado no Relatório Analítico do mês de julho, 1.019.843,52 kg.</t>
    </r>
  </si>
  <si>
    <r>
      <t xml:space="preserve">7.4 </t>
    </r>
    <r>
      <rPr>
        <sz val="14"/>
        <color rgb="FF000000"/>
        <rFont val="Arial"/>
        <family val="2"/>
      </rPr>
      <t>A busca ativa de entidades sociais para adesão ao PAA objetiva fortalecer uma das principais políticas de apoio e incentivo à agricultura familiar no Brasil, que atende, por meio da doação de alimentos saudáveis em quantidade e qualidade, instituições que atuam em favor dos usuários da Política de Assistência Social.</t>
    </r>
    <r>
      <rPr>
        <b/>
        <sz val="14"/>
        <color rgb="FF000000"/>
        <rFont val="Arial"/>
        <family val="2"/>
      </rPr>
      <t xml:space="preserve"> </t>
    </r>
    <r>
      <rPr>
        <sz val="14"/>
        <color rgb="FF000000"/>
        <rFont val="Arial"/>
        <family val="2"/>
      </rPr>
      <t>O cadastramento dessas entidades foi feito no sistema do Banco de Alimentos e no SisPAA pelas assistentes sociais responsáveis.</t>
    </r>
  </si>
  <si>
    <t>O Banco de Alimentos deu 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t>
  </si>
  <si>
    <r>
      <t xml:space="preserve">7.3 </t>
    </r>
    <r>
      <rPr>
        <sz val="14"/>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demandas.</t>
    </r>
  </si>
  <si>
    <t>Seara de Luz</t>
  </si>
  <si>
    <t>Porangatu</t>
  </si>
  <si>
    <t>São Vicente de Paulo VI</t>
  </si>
  <si>
    <t>Fraternidade Espírita Luz e Caridade</t>
  </si>
  <si>
    <t>Novembro</t>
  </si>
  <si>
    <r>
      <t xml:space="preserve">7.5 </t>
    </r>
    <r>
      <rPr>
        <sz val="14"/>
        <color rgb="FF000000"/>
        <rFont val="Arial"/>
        <family val="2"/>
      </rPr>
      <t>Participação no Projeto Juventude Criativa com doação de alimentos para 50 alunos matriculados na Rede Estadual de Educação.</t>
    </r>
  </si>
  <si>
    <t>Bairro Anhanguera</t>
  </si>
  <si>
    <t>60 bairros</t>
  </si>
  <si>
    <t>12 mun.</t>
  </si>
  <si>
    <t>Diretor Administrativo e Financeiro</t>
  </si>
  <si>
    <t>Adryanna Leonor Melo de Oliveira Caiado</t>
  </si>
  <si>
    <t>Diretora Geral</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</si>
  <si>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</si>
  <si>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</si>
  <si>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MÊS DE REFERÊNCIA: DEZEMBRO / 2020</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</si>
  <si>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</si>
  <si>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</si>
  <si>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</si>
  <si>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</si>
  <si>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</si>
  <si>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</si>
  <si>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</si>
  <si>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</si>
  <si>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</si>
  <si>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</si>
  <si>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</si>
  <si>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</si>
  <si>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</si>
  <si>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</si>
  <si>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</si>
  <si>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</si>
  <si>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Goiânia, dezembro de 2020.</t>
  </si>
  <si>
    <t>Centro Espírita Lar Maria Cecília</t>
  </si>
  <si>
    <r>
      <t xml:space="preserve">7.5 </t>
    </r>
    <r>
      <rPr>
        <sz val="14"/>
        <color rgb="FF000000"/>
        <rFont val="Arial"/>
        <family val="2"/>
      </rPr>
      <t>A OVG/BANCO DE ALIMENTOS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a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serão recebidos por uma assistente social, que vai realizar uma entrevista com o responsável familiar conforme protocolo de cadastramento.</t>
    </r>
  </si>
  <si>
    <t>REFERÊNCIA: DEZEMBRO / 2020</t>
  </si>
  <si>
    <t>FOTOS - DEZEMBRO 2020</t>
  </si>
  <si>
    <t>Associação do Bem Estar de Campestre de Goiás</t>
  </si>
  <si>
    <r>
      <t xml:space="preserve">7.2 </t>
    </r>
    <r>
      <rPr>
        <sz val="14"/>
        <color rgb="FF000000"/>
        <rFont val="Arial"/>
        <family val="2"/>
      </rPr>
      <t xml:space="preserve">Segue o recadastramento das entidades sociais atendidas, por sistema on-line desenvolvido pela Gerência de Tecnologia da Informação da OVG. De acordo com a Resolução OVG n° 002/2019, "as instituições deverão realizar a atualização de cadastro anualmente".                                                                                                         </t>
    </r>
  </si>
  <si>
    <r>
      <t>7.7</t>
    </r>
    <r>
      <rPr>
        <sz val="14"/>
        <rFont val="Arial"/>
        <family val="2"/>
      </rPr>
      <t xml:space="preserve"> Continuação da Pesquisa de Satisfação.</t>
    </r>
  </si>
  <si>
    <r>
      <t xml:space="preserve">7.6 </t>
    </r>
    <r>
      <rPr>
        <sz val="14"/>
        <color rgb="FF000000"/>
        <rFont val="Arial"/>
        <family val="2"/>
      </rPr>
      <t>Por meio do trabalho do Serviço Social na articulação com a rede socioassistencial é possível que as famílias atendidas tenham acesso aos demais serviços setoriais, contribuindo para o usufruto de direitos sociais.</t>
    </r>
    <r>
      <rPr>
        <b/>
        <sz val="14"/>
        <color rgb="FF000000"/>
        <rFont val="Arial"/>
        <family val="2"/>
      </rPr>
      <t xml:space="preserve">  </t>
    </r>
    <r>
      <rPr>
        <sz val="14"/>
        <color rgb="FF000000"/>
        <rFont val="Arial"/>
        <family val="2"/>
      </rPr>
      <t>O trabalho para diminuir as desigualdades sociais e ajudar as populações vulneráveis a buscarem seus direitos têm sido uma busca constante pela equipe de Assistente Social na Organização.</t>
    </r>
  </si>
  <si>
    <t xml:space="preserve"> 4. AÇÕES SOCIAIS</t>
  </si>
  <si>
    <t>3. VOLUME DE DOAÇÕES (KG)/MÊS</t>
  </si>
  <si>
    <t xml:space="preserve"> 2. CADASTRAMENTOS/MÊS</t>
  </si>
  <si>
    <t xml:space="preserve"> 1. ATENDIMENTOS/MÊS</t>
  </si>
  <si>
    <t>PROTEÇÃO SOCIAL ÀS FAMÍLIAS E INDIVÍDUOS EM SITUAÇÃO DE VULNERABILIDADE SOCIAL</t>
  </si>
  <si>
    <r>
      <t xml:space="preserve">7.7 </t>
    </r>
    <r>
      <rPr>
        <sz val="14"/>
        <color rgb="FF000000"/>
        <rFont val="Arial"/>
        <family val="2"/>
      </rPr>
      <t xml:space="preserve">Continuamos com a realização da pesquisa de satisfação com os usuários dos programas e ações da OVG, que irá contribuir com a cadeia de valor descrita na Carta de Serviços ao Cidadão e, em conjunto com a atuação da Gerência Estratégica da Central de Relacionamento e Ouvidoria, proporcionar um processo de melhoria contínua na Organização. A comunicação direta com o usuário é fator-chave para conhecimento e adoção de melhores práticas de gestão. A análise dos indicadores estabelecerá um elo entre os elementos de eficiência e eficácia das ações desenvolvidas na Organização com os valores democráticos de participação dos cidadãos e controle social, além de levantar o grau de confiança e a imagem institucional. </t>
    </r>
  </si>
  <si>
    <r>
      <t>Medidas implementadas/a implementar:</t>
    </r>
    <r>
      <rPr>
        <sz val="12"/>
        <rFont val="Calibri"/>
        <family val="2"/>
        <scheme val="minor"/>
      </rPr>
      <t xml:space="preserve"> Como as famílias e entidades comparecem diariamente ao Banco de Alimentos para coletar os benefícios, optamos por realizar orientações diretas e individuais para famílias e representantes das entidades sociais, em complemento às capacitações on-line, para ter maior alcance e melhor comunicação com o público-alvo. O tema trabalhado foi "Boas Práticas na Prevenção ao Covid-19". Continuamos com o mapeamento das famílias que estavam coletando alimentos nos containers de lixo no interior da CEASA e com a realização de busca ativa para cadastramento de entidades aptas para participar do Programa de Aquisição de Alimentos. A equipe de Assistência Social, por meio de diagnóstico técnico, realizou atendimentos e encaminhamentos de famílias e entidades para serviços da rede socioassistencial.</t>
    </r>
  </si>
  <si>
    <t>Continuidade às capacitações e orientações para entidades sociais e famílias, desenvolvidas de maneira presencial e individual no próprio Banco de Alimentos, em complemento as capacitações on-line. Neste mês, o tema foi "Boas Práticas na Prevenção ao Covid-19", com o objetivo de demonstrar que o reforço das medidas de proteção constitui uma das principais ações para controle e prevenção da disseminação do Coronavírus e outros patógenos.
O cadastramento de famílias tem sido realizado de maneira presencial, diariamente, seguindo os protocolos de segurança. O recadastramento on-line das entidades sociais, por um sistema desenvolvido pela Gerência de Tecnologia da Informação da OVG, também segue acontecendo. Todas as ações buscam apoiar e fortalecer a rede socioassistencial.</t>
  </si>
  <si>
    <t xml:space="preserve">Desde o mês de setembro de 2020 está sendo desenvolvido em Goiás o Programa de Aquisição de Alimentos Estadual (PAA), na modalidade "Compra com Doação Simultânea", que, em conformidade com a Portaria nº 396, de 05/06/2020, do Ministério da Cidadania, permite a aquisição de alimentos in natura ou processados, enriquecendo os cardápios dos beneficiários consumidores. O Banco de Alimentos faz parte da coordenação do Programa. Neste mês, continuamos a busca ativa de entidades que se enquadram no cadastro pelo Ministério da Cidadania, por isso o cadastramento de novas entidades no Banco de Alimentos teve seu aumento direcionado ao PAA. </t>
  </si>
  <si>
    <t>Neste mês, demos continuidade na realização da Pesquisa de Satisfação para avaliar os serviços prestados pela OVG/Banco de Alimentos, mensurando sua qualidade com base nas expectativas dos cidadãos-usuários, por meio de instrumentos quantitativos (questionários).</t>
  </si>
  <si>
    <t>O caminhão do Banco de Alimentos foi adquirido em abril e entregue para uso em junho de 2020, após ajustes para atender as necessidades. Com essa aquisição, foi possível observar que ações foram desenvolvidas com maior agilidade e houve melhora na logística da coleta e distribuição dos alimentos. Como exemplo podemos citar que a coleta realizada no período vespertino teve significativo aumento de doações.</t>
  </si>
  <si>
    <t>Isadora de Fátima Lopes</t>
  </si>
  <si>
    <t xml:space="preserve">Gerente Estratégica de Planejamento e Governança
</t>
  </si>
  <si>
    <r>
      <rPr>
        <b/>
        <sz val="14"/>
        <color rgb="FF000000"/>
        <rFont val="Arial"/>
        <family val="2"/>
      </rPr>
      <t>7.1</t>
    </r>
    <r>
      <rPr>
        <sz val="14"/>
        <color rgb="FF000000"/>
        <rFont val="Arial"/>
        <family val="2"/>
      </rPr>
      <t xml:space="preserve"> Capacitações e orientações de maneira presencial e individual para as entidades sociais e famílias cadastradas no Banco de Alimentos, com o tema "Boas Práticas na Prevenção ao Covid-19". Para complementar as capacitações on-line e como as famílias e representantes de entidades comparecem ao Banco de Alimentos frequentemente para retirada dos produtos, optamos por intensificar as orientações de forma presencial, tomando todos os cuidados necessários em relação às medidas de segurança para prevenção à Covid-19. Com o aumento do número de casos no Brasil e em Goiás, verificamos um cenário que provoca uma série de preocupações sobre possíveis impactos da doença para as famílias e entidades atendidas pelo Programa Banco de Alimentos. Por isso, é importante a comunicação de todas as informações de forma simples, objetiva e direta para cada público atendido. Devemos reforçar ações preventivas diárias que possam auxiliar na prevenção de propagação do vírus:
- Higiene frequente das mãos com água e sabão ou preparação alcoólica;
- Evitar tocar olhos, nariz e boca sem higienização adequada das mãos;
- Evitar contato próximo com pessoas doentes;
- Cobrir boca e nariz ao tossir ou espirrar, com cotovelo flexionado ou utilizando-se de um lenço descartável;
- Ficar em casa e evitar contato com pessoas quando estiver doente;
- Limpar e desinfetar objetos e superfícies tocados com frequência;
- Utilizar máscara;
- Evitar aglomerações;
- Higienizar os alimentos corretamente.</t>
    </r>
  </si>
  <si>
    <r>
      <rPr>
        <b/>
        <sz val="14"/>
        <color rgb="FF000000"/>
        <rFont val="Arial"/>
        <family val="2"/>
      </rPr>
      <t>7.6</t>
    </r>
    <r>
      <rPr>
        <sz val="14"/>
        <color rgb="FF000000"/>
        <rFont val="Arial"/>
        <family val="2"/>
      </rPr>
      <t xml:space="preserve"> O Serviço Social  realizou neste mês:
- 188 atendimentos / assessoria às entidades cadastradas. Os atendimentos aconteceram de forma presencial e contato telefônico;
- 519 atendimentos de famílias cadastradas para retirarem verduras no Banco de Alimentos de forma presencial e contato telefônico;
- 41  novos cadastros de famílias que vieram por busca espontânea e/ou encaminhados de outras entidades para receberem frutas e verduras;
- 2 encaminhamentos de gestantes para receber o kit enxoval da OVG.</t>
    </r>
  </si>
  <si>
    <r>
      <t xml:space="preserve">7.8 </t>
    </r>
    <r>
      <rPr>
        <sz val="14"/>
        <rFont val="Arial"/>
        <family val="2"/>
      </rPr>
      <t xml:space="preserve">Redefinição da logística de coleta de alimentos na CEASA. </t>
    </r>
  </si>
  <si>
    <r>
      <t xml:space="preserve">7.1 </t>
    </r>
    <r>
      <rPr>
        <sz val="14"/>
        <rFont val="Arial"/>
        <family val="2"/>
      </rPr>
      <t>O tema "Boas Práticas na Prevenção ao Covid-19" está sendo divulgado nas ações do Banco de Alimentos por se tratar de uma estratégia eficaz para a promoção e proteção da saúde. Trabalhar o aspecto preventivo da saúde ajuda não somente as entidades e famílias, mas toda a sociedade é impactada positivamente.</t>
    </r>
  </si>
  <si>
    <r>
      <t xml:space="preserve">7.2 </t>
    </r>
    <r>
      <rPr>
        <sz val="14"/>
        <rFont val="Arial"/>
        <family val="2"/>
      </rPr>
      <t>O recadastramento on-line, com a implementação do sistema de gestão, trouxe muitos benefícios para o melhor controle das informações das entidades sociais. Além disso, foi possível reduzir o risco de contaminação ao Covid-19 ao não utilizar papel e por não ser feito de forma presencial.</t>
    </r>
    <r>
      <rPr>
        <b/>
        <sz val="14"/>
        <rFont val="Arial"/>
        <family val="2"/>
      </rPr>
      <t xml:space="preserve"> </t>
    </r>
    <r>
      <rPr>
        <sz val="14"/>
        <rFont val="Arial"/>
        <family val="2"/>
      </rPr>
      <t>Todas as ações buscam apoiar e fortalecer a rede socioassistencial.</t>
    </r>
    <r>
      <rPr>
        <b/>
        <sz val="14"/>
        <rFont val="Arial"/>
        <family val="2"/>
      </rPr>
      <t xml:space="preserve"> </t>
    </r>
    <r>
      <rPr>
        <sz val="14"/>
        <rFont val="Arial"/>
        <family val="2"/>
      </rPr>
      <t>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 pré-determinado (quartas-feiras).</t>
    </r>
  </si>
  <si>
    <r>
      <t xml:space="preserve">7.8 </t>
    </r>
    <r>
      <rPr>
        <sz val="14"/>
        <color rgb="FF000000"/>
        <rFont val="Arial"/>
        <family val="2"/>
      </rPr>
      <t>Com a aquisição do caminhão em 2020 e considerando o período de 2019/2 em relação a 2020/2, percebemos que o volume de alimentos coletados pelo Programa Banco de Alimentos/OVG aumentou de 516.159 kg para 884.002 kg. É importante ressaltar que com a possibilidade de realizar a coleta de alimentos tanto no período matutino como no vespertino, no mês de outubro foi possível alcançar um total de 171.778 kg de alimentos coletados, enquanto no mesmo mês no ano anterior havia sido coletado 80.255 kg. Com isso, está sendo possível manter um volume médio de coletas com números bastante expressivos.
O resultado impactou no atendimento à sociedade, a partir das definições constitucionais em que operam a promoção da saúde, consolidam práticas voltadas para indivíduos e coletividades em uma perspectiva de trabalho multidisciplinar, integrado em redes, de forma a considerar as necessidades em saúde do público atendido em uma ação articulada com diversos atores da Organização.
Neste sentido, é importante destacar que o Programa Banco de Alimentos está em conformidade com as bases da saúde e do bem-estar e estabelece diálogos entre os marcos nacionais propostos pela Lei Orgânica da Assistência Social - LOAS (Lei nº 8.742/1993), no que diz respeito à garantia de mínimos sociais e atendimento das necessidades básicas (Art. 1º). O direito social à alimentação também está previsto no Capítulo II - Dos Direitos Sociais, artigo 6º, da Constituição Federal de 1988.</t>
    </r>
  </si>
  <si>
    <t>O Banco de Alimentos está ampliando suas ações, por meio da cooperação e parceria no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</si>
  <si>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Associação dos Parceiros da Arte Cultural de Barro Alto - APAC</t>
  </si>
  <si>
    <t xml:space="preserve"> Orientação com o tema "Boas Práticas na Prevenção do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</si>
</sst>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b/>
      <vertAlign val="superscript"/>
      <sz val="12"/>
      <color rgb="FF000000"/>
      <name val="Arial"/>
      <family val="2"/>
    </font>
    <font>
      <b/>
      <sz val="12"/>
      <color rgb="FF000000"/>
      <name val="Calibri"/>
      <family val="2"/>
    </font>
    <font>
      <sz val="11"/>
      <color rgb="FFFF0000"/>
      <name val="Arial"/>
      <family val="2"/>
    </font>
    <font>
      <b/>
      <sz val="11"/>
      <color theme="1"/>
      <name val="Arial"/>
      <family val="2"/>
    </font>
    <font>
      <b/>
      <vertAlign val="superscript"/>
      <sz val="12"/>
      <color rgb="FF000000"/>
      <name val="Calibri"/>
      <family val="2"/>
    </font>
    <font>
      <sz val="10"/>
      <color theme="1"/>
      <name val="Tahoma"/>
      <family val="2"/>
    </font>
    <font>
      <sz val="10"/>
      <color rgb="FF000000"/>
      <name val="Arial"/>
      <family val="2"/>
    </font>
    <font>
      <b/>
      <sz val="11"/>
      <name val="Tahoma"/>
      <family val="2"/>
    </font>
    <font>
      <b/>
      <vertAlign val="superscript"/>
      <sz val="12"/>
      <name val="Arial"/>
      <family val="2"/>
    </font>
    <font>
      <sz val="10"/>
      <color theme="1"/>
      <name val="Calibri"/>
      <family val="2"/>
      <scheme val="minor"/>
    </font>
    <font>
      <b/>
      <sz val="18"/>
      <color theme="1"/>
      <name val="Calibri"/>
      <family val="2"/>
      <scheme val="minor"/>
    </font>
    <font>
      <b/>
      <sz val="14"/>
      <color rgb="FFFF0000"/>
      <name val="Arial"/>
      <family val="2"/>
    </font>
    <font>
      <sz val="10"/>
      <color theme="1"/>
      <name val="Arial"/>
      <family val="2"/>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2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style="thin">
        <color auto="1"/>
      </left>
      <right style="medium">
        <color auto="1"/>
      </right>
      <top/>
      <bottom style="thin">
        <color auto="1"/>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right/>
      <top style="thin">
        <color auto="1"/>
      </top>
      <bottom style="medium">
        <color indexed="64"/>
      </bottom>
      <diagonal/>
    </border>
    <border>
      <left/>
      <right style="medium">
        <color indexed="64"/>
      </right>
      <top style="thin">
        <color auto="1"/>
      </top>
      <bottom style="medium">
        <color indexed="64"/>
      </bottom>
      <diagonal/>
    </border>
  </borders>
  <cellStyleXfs count="4">
    <xf numFmtId="0" fontId="0" fillId="0" borderId="0"/>
    <xf numFmtId="0" fontId="3" fillId="0" borderId="0"/>
    <xf numFmtId="0" fontId="2" fillId="0" borderId="0"/>
    <xf numFmtId="0" fontId="4" fillId="0" borderId="0"/>
  </cellStyleXfs>
  <cellXfs count="560">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6" xfId="0" applyFont="1" applyBorder="1" applyAlignment="1">
      <alignment vertical="center"/>
    </xf>
    <xf numFmtId="0" fontId="12" fillId="0" borderId="11" xfId="0" applyFont="1" applyBorder="1" applyAlignment="1">
      <alignment vertical="center"/>
    </xf>
    <xf numFmtId="0" fontId="12" fillId="0" borderId="11" xfId="0" applyFont="1" applyBorder="1" applyAlignment="1">
      <alignment horizontal="left" vertical="center"/>
    </xf>
    <xf numFmtId="0" fontId="12" fillId="0" borderId="48" xfId="0" applyFont="1" applyBorder="1" applyAlignment="1">
      <alignment vertical="center"/>
    </xf>
    <xf numFmtId="0" fontId="12" fillId="0" borderId="11" xfId="3" applyFont="1" applyBorder="1" applyAlignment="1">
      <alignment horizontal="left" vertical="center"/>
    </xf>
    <xf numFmtId="0" fontId="12" fillId="0" borderId="11" xfId="3" applyFont="1" applyFill="1" applyBorder="1" applyAlignment="1">
      <alignment horizontal="left" vertical="center"/>
    </xf>
    <xf numFmtId="0" fontId="26" fillId="0" borderId="11" xfId="0" applyFont="1" applyBorder="1" applyAlignment="1">
      <alignment horizontal="left" vertical="center"/>
    </xf>
    <xf numFmtId="0" fontId="12" fillId="0" borderId="24" xfId="0" applyFont="1" applyBorder="1" applyAlignment="1">
      <alignmen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46" xfId="0" applyFont="1" applyBorder="1" applyAlignment="1">
      <alignment vertical="center"/>
    </xf>
    <xf numFmtId="0" fontId="12" fillId="0" borderId="90" xfId="3" applyFont="1" applyBorder="1" applyAlignment="1">
      <alignment vertical="center"/>
    </xf>
    <xf numFmtId="0" fontId="16" fillId="0" borderId="11" xfId="0" applyFont="1" applyBorder="1" applyAlignment="1">
      <alignment vertical="center"/>
    </xf>
    <xf numFmtId="1" fontId="15" fillId="16" borderId="91" xfId="3" applyNumberFormat="1" applyFont="1" applyFill="1" applyBorder="1" applyAlignment="1">
      <alignment horizontal="center" vertical="center"/>
    </xf>
    <xf numFmtId="1" fontId="13" fillId="3" borderId="20" xfId="3" applyNumberFormat="1" applyFont="1" applyFill="1" applyBorder="1" applyAlignment="1">
      <alignment horizontal="center" vertical="center"/>
    </xf>
    <xf numFmtId="0" fontId="12" fillId="0" borderId="11" xfId="0" applyFont="1" applyFill="1" applyBorder="1" applyAlignment="1">
      <alignment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7"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8"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6" fillId="0" borderId="0" xfId="0" applyFont="1" applyAlignment="1"/>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3" fillId="3" borderId="20" xfId="3" applyNumberFormat="1" applyFont="1" applyFill="1" applyBorder="1" applyAlignment="1">
      <alignment horizontal="center" vertical="center"/>
    </xf>
    <xf numFmtId="4" fontId="13" fillId="3" borderId="44" xfId="3" applyNumberFormat="1" applyFont="1" applyFill="1" applyBorder="1" applyAlignment="1">
      <alignment horizontal="center" vertical="center"/>
    </xf>
    <xf numFmtId="4" fontId="18" fillId="0" borderId="0" xfId="3" applyNumberFormat="1" applyFont="1"/>
    <xf numFmtId="0" fontId="39"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1" fontId="13" fillId="3" borderId="14"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6" fillId="0" borderId="0" xfId="0" applyFont="1" applyAlignment="1">
      <alignment horizontal="center" vertical="center"/>
    </xf>
    <xf numFmtId="4" fontId="13" fillId="17" borderId="17" xfId="3" applyNumberFormat="1" applyFont="1" applyFill="1" applyBorder="1" applyAlignment="1">
      <alignment horizontal="center" vertical="center"/>
    </xf>
    <xf numFmtId="4" fontId="13" fillId="17" borderId="98"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2" fillId="7" borderId="11" xfId="0" applyFont="1" applyFill="1" applyBorder="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99" xfId="0" applyFont="1" applyFill="1" applyBorder="1" applyAlignment="1">
      <alignment horizontal="center" vertical="center" wrapText="1"/>
    </xf>
    <xf numFmtId="0" fontId="12" fillId="0" borderId="98" xfId="0" applyFont="1" applyFill="1" applyBorder="1" applyAlignment="1">
      <alignment horizontal="center" vertical="center" wrapText="1"/>
    </xf>
    <xf numFmtId="0" fontId="16" fillId="0" borderId="98"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4" fontId="15" fillId="7" borderId="105"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42" fillId="0" borderId="0" xfId="3" applyFont="1" applyAlignment="1">
      <alignment wrapText="1"/>
    </xf>
    <xf numFmtId="0" fontId="20" fillId="3" borderId="60" xfId="3" applyFont="1" applyFill="1" applyBorder="1" applyAlignment="1">
      <alignment horizontal="center" vertical="center"/>
    </xf>
    <xf numFmtId="0" fontId="13" fillId="3" borderId="106"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3" fontId="13" fillId="3" borderId="47" xfId="3" applyNumberFormat="1" applyFont="1" applyFill="1" applyBorder="1" applyAlignment="1">
      <alignment horizontal="center" vertical="center"/>
    </xf>
    <xf numFmtId="0" fontId="35" fillId="0" borderId="0" xfId="0" applyFont="1" applyAlignment="1">
      <alignment horizontal="center" vertical="center"/>
    </xf>
    <xf numFmtId="0" fontId="25" fillId="0" borderId="16" xfId="3" applyFont="1" applyBorder="1" applyAlignment="1">
      <alignment horizontal="center" vertical="center" wrapText="1"/>
    </xf>
    <xf numFmtId="0" fontId="43" fillId="10" borderId="61" xfId="0" applyFont="1" applyFill="1" applyBorder="1" applyAlignment="1">
      <alignment horizontal="center" vertical="center"/>
    </xf>
    <xf numFmtId="0" fontId="25" fillId="0" borderId="109" xfId="3" applyFont="1" applyBorder="1" applyAlignment="1">
      <alignment horizontal="center" vertical="center" wrapText="1"/>
    </xf>
    <xf numFmtId="0" fontId="35" fillId="0" borderId="0" xfId="0" applyFont="1" applyAlignment="1">
      <alignment horizontal="center"/>
    </xf>
    <xf numFmtId="0" fontId="45"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100"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3" xfId="3" applyNumberFormat="1" applyFont="1" applyFill="1" applyBorder="1" applyAlignment="1">
      <alignment horizontal="center" vertical="center"/>
    </xf>
    <xf numFmtId="4" fontId="15" fillId="7" borderId="114" xfId="3" applyNumberFormat="1" applyFont="1" applyFill="1" applyBorder="1" applyAlignment="1">
      <alignment horizontal="center" vertical="center"/>
    </xf>
    <xf numFmtId="0" fontId="12" fillId="0" borderId="99"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6" fillId="0" borderId="17" xfId="0" applyFont="1" applyBorder="1" applyAlignment="1">
      <alignment horizontal="center" vertical="center" wrapText="1"/>
    </xf>
    <xf numFmtId="0" fontId="46" fillId="0" borderId="108" xfId="0" applyFont="1" applyBorder="1" applyAlignment="1">
      <alignment horizontal="left" vertical="center" wrapText="1"/>
    </xf>
    <xf numFmtId="0" fontId="46" fillId="0" borderId="108" xfId="0" applyFont="1" applyBorder="1" applyAlignment="1">
      <alignment horizontal="center" vertical="center" wrapText="1"/>
    </xf>
    <xf numFmtId="0" fontId="47"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7" fillId="10" borderId="3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16" xfId="0" applyFont="1" applyBorder="1" applyAlignment="1">
      <alignment horizontal="center"/>
    </xf>
    <xf numFmtId="0" fontId="46" fillId="0" borderId="108" xfId="0" applyFont="1" applyBorder="1"/>
    <xf numFmtId="0" fontId="46" fillId="0" borderId="108" xfId="0" applyFont="1" applyBorder="1" applyAlignment="1">
      <alignment wrapText="1"/>
    </xf>
    <xf numFmtId="0" fontId="24" fillId="0" borderId="16" xfId="0" applyFont="1" applyBorder="1" applyAlignment="1">
      <alignment horizontal="center" vertical="center"/>
    </xf>
    <xf numFmtId="0" fontId="46" fillId="0" borderId="108" xfId="0" applyFont="1" applyBorder="1" applyAlignment="1">
      <alignment vertical="center" wrapText="1"/>
    </xf>
    <xf numFmtId="0" fontId="24" fillId="0" borderId="109" xfId="0" applyFont="1" applyBorder="1" applyAlignment="1">
      <alignment horizontal="center"/>
    </xf>
    <xf numFmtId="0" fontId="46" fillId="0" borderId="13" xfId="0" applyFont="1" applyBorder="1" applyAlignment="1">
      <alignment horizontal="center" vertical="center" wrapText="1"/>
    </xf>
    <xf numFmtId="0" fontId="24" fillId="0" borderId="109" xfId="0" applyFont="1" applyBorder="1" applyAlignment="1">
      <alignment horizontal="center" vertical="center"/>
    </xf>
    <xf numFmtId="0" fontId="46" fillId="0" borderId="108" xfId="0" applyFont="1" applyBorder="1" applyAlignment="1">
      <alignment horizontal="justify" wrapText="1"/>
    </xf>
    <xf numFmtId="1" fontId="13" fillId="3" borderId="107" xfId="3" applyNumberFormat="1" applyFont="1" applyFill="1" applyBorder="1" applyAlignment="1">
      <alignment horizontal="center" vertical="center"/>
    </xf>
    <xf numFmtId="1" fontId="13" fillId="3" borderId="115" xfId="3" applyNumberFormat="1" applyFont="1" applyFill="1" applyBorder="1" applyAlignment="1">
      <alignment horizontal="center" vertical="center"/>
    </xf>
    <xf numFmtId="3" fontId="13" fillId="3" borderId="114"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8" xfId="3" applyNumberFormat="1" applyFont="1" applyFill="1" applyBorder="1" applyAlignment="1">
      <alignment horizontal="center" vertical="center"/>
    </xf>
    <xf numFmtId="4" fontId="15" fillId="0" borderId="29"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2" xfId="3" applyFont="1" applyBorder="1" applyAlignment="1">
      <alignment vertical="center"/>
    </xf>
    <xf numFmtId="0" fontId="13" fillId="5" borderId="116" xfId="3" applyFont="1" applyFill="1" applyBorder="1" applyAlignment="1">
      <alignment horizontal="center" vertical="center"/>
    </xf>
    <xf numFmtId="4" fontId="27" fillId="0" borderId="109"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7" xfId="0" applyFont="1" applyBorder="1" applyAlignment="1">
      <alignment horizontal="center" vertical="center" wrapText="1"/>
    </xf>
    <xf numFmtId="0" fontId="20" fillId="5" borderId="116" xfId="3" applyFont="1" applyFill="1" applyBorder="1" applyAlignment="1">
      <alignment horizontal="center" vertical="center"/>
    </xf>
    <xf numFmtId="2" fontId="13" fillId="4" borderId="96" xfId="3" applyNumberFormat="1" applyFont="1" applyFill="1" applyBorder="1" applyAlignment="1">
      <alignment horizontal="center" vertical="center"/>
    </xf>
    <xf numFmtId="2" fontId="13" fillId="0" borderId="13" xfId="3" applyNumberFormat="1" applyFont="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6" fillId="0" borderId="17" xfId="0" applyFont="1" applyFill="1" applyBorder="1" applyAlignment="1">
      <alignment horizontal="center" vertical="center" wrapText="1"/>
    </xf>
    <xf numFmtId="0" fontId="45" fillId="0" borderId="17" xfId="0" applyFont="1" applyBorder="1" applyAlignment="1">
      <alignment horizontal="center" vertical="center"/>
    </xf>
    <xf numFmtId="0" fontId="12" fillId="0" borderId="58" xfId="0" applyFont="1" applyFill="1" applyBorder="1" applyAlignment="1">
      <alignment horizontal="center" vertical="center" wrapText="1"/>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4" fontId="13" fillId="0" borderId="29" xfId="3" applyNumberFormat="1" applyFont="1" applyFill="1" applyBorder="1" applyAlignment="1">
      <alignment horizontal="center" vertical="center"/>
    </xf>
    <xf numFmtId="0" fontId="16" fillId="0" borderId="93" xfId="3" applyFont="1" applyFill="1" applyBorder="1" applyAlignment="1">
      <alignment horizontal="center" vertical="center" wrapText="1"/>
    </xf>
    <xf numFmtId="0" fontId="16" fillId="0" borderId="30" xfId="3" applyFont="1" applyFill="1" applyBorder="1" applyAlignment="1">
      <alignment horizontal="center" vertical="center" wrapText="1"/>
    </xf>
    <xf numFmtId="4" fontId="15" fillId="0" borderId="104" xfId="3" applyNumberFormat="1" applyFont="1" applyFill="1" applyBorder="1" applyAlignment="1">
      <alignment horizontal="center" vertical="center"/>
    </xf>
    <xf numFmtId="4" fontId="15" fillId="0" borderId="47" xfId="3" applyNumberFormat="1" applyFont="1" applyFill="1" applyBorder="1" applyAlignment="1">
      <alignment horizontal="center" vertical="center"/>
    </xf>
    <xf numFmtId="2" fontId="13" fillId="0" borderId="17" xfId="3" quotePrefix="1"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0" fontId="16" fillId="0" borderId="94" xfId="3" applyFont="1" applyFill="1" applyBorder="1" applyAlignment="1">
      <alignment horizontal="center" vertical="center" wrapText="1"/>
    </xf>
    <xf numFmtId="0" fontId="12" fillId="0" borderId="11" xfId="0" applyFont="1" applyFill="1" applyBorder="1" applyAlignment="1">
      <alignment horizontal="center" vertical="center" wrapText="1"/>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100"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49" fillId="0" borderId="17" xfId="0" applyFont="1" applyBorder="1"/>
    <xf numFmtId="0" fontId="46" fillId="0" borderId="108" xfId="0" applyFont="1" applyFill="1" applyBorder="1"/>
    <xf numFmtId="0" fontId="0" fillId="0" borderId="0" xfId="0" applyAlignment="1">
      <alignment vertical="top"/>
    </xf>
    <xf numFmtId="0" fontId="35" fillId="0" borderId="0" xfId="0" applyFont="1" applyAlignment="1">
      <alignment horizontal="center" vertical="top"/>
    </xf>
    <xf numFmtId="0" fontId="45"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5" fillId="0" borderId="17" xfId="0" applyFont="1" applyBorder="1" applyAlignment="1">
      <alignment horizontal="center"/>
    </xf>
    <xf numFmtId="0" fontId="45" fillId="0" borderId="17" xfId="0" applyFont="1" applyBorder="1" applyAlignment="1">
      <alignment horizontal="center"/>
    </xf>
    <xf numFmtId="4" fontId="13" fillId="17" borderId="31" xfId="3" applyNumberFormat="1" applyFont="1" applyFill="1" applyBorder="1" applyAlignment="1">
      <alignment horizontal="center" vertical="center"/>
    </xf>
    <xf numFmtId="0" fontId="6" fillId="0" borderId="0" xfId="0" applyFont="1" applyAlignment="1" applyProtection="1">
      <protection locked="0"/>
    </xf>
    <xf numFmtId="1" fontId="13" fillId="22" borderId="97" xfId="3" applyNumberFormat="1" applyFont="1" applyFill="1" applyBorder="1" applyAlignment="1">
      <alignment horizontal="center" vertical="center"/>
    </xf>
    <xf numFmtId="4" fontId="13" fillId="22" borderId="16" xfId="3" applyNumberFormat="1" applyFont="1" applyFill="1" applyBorder="1" applyAlignment="1">
      <alignment horizontal="center" vertical="center"/>
    </xf>
    <xf numFmtId="4" fontId="13" fillId="22" borderId="20" xfId="3" applyNumberFormat="1" applyFont="1" applyFill="1" applyBorder="1" applyAlignment="1">
      <alignment horizontal="center" vertical="center"/>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8" xfId="3" applyNumberFormat="1" applyFont="1" applyFill="1" applyBorder="1" applyAlignment="1">
      <alignment horizontal="center" vertical="center"/>
    </xf>
    <xf numFmtId="0" fontId="12" fillId="7" borderId="98" xfId="0" applyFont="1" applyFill="1" applyBorder="1" applyAlignment="1">
      <alignment horizontal="center" vertical="center" wrapText="1"/>
    </xf>
    <xf numFmtId="0" fontId="52" fillId="0" borderId="108" xfId="0" applyFont="1" applyBorder="1"/>
    <xf numFmtId="0" fontId="46" fillId="0" borderId="108" xfId="0" applyFont="1" applyBorder="1" applyAlignment="1">
      <alignment vertic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37" xfId="0" applyFont="1" applyBorder="1" applyAlignment="1">
      <alignment horizontal="center" vertical="top"/>
    </xf>
    <xf numFmtId="0" fontId="10" fillId="0" borderId="38" xfId="0" applyFont="1" applyBorder="1" applyAlignment="1">
      <alignment horizontal="center" vertical="top"/>
    </xf>
    <xf numFmtId="0" fontId="10" fillId="0" borderId="39"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9" fillId="7" borderId="28" xfId="0" applyFont="1" applyFill="1" applyBorder="1" applyAlignment="1" applyProtection="1">
      <alignment horizontal="justify" vertical="center" wrapText="1"/>
      <protection locked="0"/>
    </xf>
    <xf numFmtId="0" fontId="9" fillId="7" borderId="41"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78" xfId="0" applyFont="1" applyFill="1" applyBorder="1" applyAlignment="1" applyProtection="1">
      <alignment horizontal="justify" vertical="center" wrapText="1"/>
      <protection locked="0"/>
    </xf>
    <xf numFmtId="0" fontId="9" fillId="7" borderId="118" xfId="0" applyFont="1" applyFill="1" applyBorder="1" applyAlignment="1" applyProtection="1">
      <alignment horizontal="justify" vertical="center" wrapText="1"/>
      <protection locked="0"/>
    </xf>
    <xf numFmtId="0" fontId="9" fillId="7" borderId="119"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0" borderId="24" xfId="0" applyFont="1" applyFill="1" applyBorder="1" applyAlignment="1" applyProtection="1">
      <alignment horizontal="justify" vertical="center" wrapText="1"/>
      <protection locked="0"/>
    </xf>
    <xf numFmtId="0" fontId="7" fillId="0" borderId="12" xfId="0" applyFont="1" applyFill="1" applyBorder="1" applyAlignment="1" applyProtection="1">
      <alignment horizontal="justify" vertical="center" wrapText="1"/>
      <protection locked="0"/>
    </xf>
    <xf numFmtId="0" fontId="7" fillId="0" borderId="77"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9" fillId="7" borderId="88" xfId="0" applyFont="1" applyFill="1" applyBorder="1" applyAlignment="1" applyProtection="1">
      <alignment horizontal="justify" vertical="center" wrapText="1"/>
      <protection locked="0"/>
    </xf>
    <xf numFmtId="0" fontId="7" fillId="7" borderId="86" xfId="0" applyFont="1" applyFill="1" applyBorder="1" applyAlignment="1" applyProtection="1">
      <alignment horizontal="justify" vertical="center" wrapText="1"/>
      <protection locked="0"/>
    </xf>
    <xf numFmtId="0" fontId="7" fillId="7" borderId="87" xfId="0" applyFont="1" applyFill="1" applyBorder="1" applyAlignment="1" applyProtection="1">
      <alignment horizontal="justify" vertical="center" wrapText="1"/>
      <protection locked="0"/>
    </xf>
    <xf numFmtId="0" fontId="7" fillId="7" borderId="13"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3" fillId="7" borderId="62" xfId="1" applyFont="1" applyFill="1" applyBorder="1" applyAlignment="1" applyProtection="1">
      <alignment horizontal="left" vertical="center"/>
      <protection locked="0"/>
    </xf>
    <xf numFmtId="0" fontId="33" fillId="7" borderId="10" xfId="1" applyFont="1" applyFill="1" applyBorder="1" applyAlignment="1" applyProtection="1">
      <alignment horizontal="left" vertical="center"/>
      <protection locked="0"/>
    </xf>
    <xf numFmtId="0" fontId="33" fillId="7" borderId="40" xfId="1" applyFont="1" applyFill="1" applyBorder="1" applyAlignment="1" applyProtection="1">
      <alignment horizontal="left" vertical="center"/>
      <protection locked="0"/>
    </xf>
    <xf numFmtId="0" fontId="33" fillId="12" borderId="45" xfId="1" applyFont="1" applyFill="1" applyBorder="1" applyAlignment="1" applyProtection="1">
      <alignment horizontal="center"/>
      <protection locked="0"/>
    </xf>
    <xf numFmtId="0" fontId="33" fillId="12" borderId="28" xfId="1" applyFont="1" applyFill="1" applyBorder="1" applyAlignment="1" applyProtection="1">
      <alignment horizontal="center"/>
      <protection locked="0"/>
    </xf>
    <xf numFmtId="0" fontId="33" fillId="12" borderId="41" xfId="1" applyFont="1" applyFill="1" applyBorder="1" applyAlignment="1" applyProtection="1">
      <alignment horizontal="center"/>
      <protection locked="0"/>
    </xf>
    <xf numFmtId="0" fontId="32" fillId="7" borderId="1" xfId="1" applyFont="1" applyFill="1" applyBorder="1" applyAlignment="1" applyProtection="1">
      <alignment horizontal="center" vertical="center"/>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4" fillId="11" borderId="62" xfId="0" quotePrefix="1"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40" xfId="0" quotePrefix="1" applyFont="1" applyFill="1" applyBorder="1" applyAlignment="1" applyProtection="1">
      <alignment horizontal="center" vertical="center" wrapText="1"/>
      <protection locked="0"/>
    </xf>
    <xf numFmtId="0" fontId="33" fillId="7" borderId="4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49" xfId="1" applyFont="1" applyFill="1" applyBorder="1" applyAlignment="1" applyProtection="1">
      <alignment horizontal="left" vertical="center"/>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93" xfId="0" applyFont="1" applyBorder="1" applyAlignment="1">
      <alignment horizontal="center" vertical="center" wrapText="1"/>
    </xf>
    <xf numFmtId="0" fontId="12" fillId="0" borderId="94" xfId="0" applyFont="1" applyBorder="1" applyAlignment="1">
      <alignment horizontal="center" vertical="center"/>
    </xf>
    <xf numFmtId="0" fontId="12" fillId="0" borderId="95" xfId="0" applyFont="1" applyBorder="1" applyAlignment="1">
      <alignment horizontal="center" vertical="center"/>
    </xf>
    <xf numFmtId="0" fontId="12" fillId="0" borderId="93" xfId="0" applyFont="1" applyBorder="1" applyAlignment="1">
      <alignment horizontal="center" vertical="center"/>
    </xf>
    <xf numFmtId="0" fontId="5" fillId="0" borderId="11" xfId="3" applyFont="1" applyFill="1" applyBorder="1" applyAlignment="1">
      <alignment horizontal="justify" vertical="center" wrapText="1"/>
    </xf>
    <xf numFmtId="0" fontId="5" fillId="0" borderId="26" xfId="3" applyFont="1" applyFill="1" applyBorder="1" applyAlignment="1">
      <alignment horizontal="justify" vertical="center" wrapText="1"/>
    </xf>
    <xf numFmtId="0" fontId="5" fillId="0" borderId="36" xfId="3" applyFont="1" applyFill="1" applyBorder="1" applyAlignment="1">
      <alignment horizontal="justify"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0" borderId="94" xfId="3" applyFont="1" applyBorder="1" applyAlignment="1">
      <alignment horizontal="center" vertical="center" wrapText="1"/>
    </xf>
    <xf numFmtId="0" fontId="16" fillId="0" borderId="95" xfId="3" applyFont="1" applyBorder="1" applyAlignment="1">
      <alignment horizontal="center" vertical="center" wrapText="1"/>
    </xf>
    <xf numFmtId="0" fontId="16" fillId="0" borderId="93" xfId="3" applyFont="1" applyBorder="1" applyAlignment="1">
      <alignment horizontal="center"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27" fillId="18" borderId="101" xfId="3" applyFont="1" applyFill="1" applyBorder="1" applyAlignment="1">
      <alignment horizontal="center" vertical="center"/>
    </xf>
    <xf numFmtId="0" fontId="27" fillId="18" borderId="102" xfId="3" applyFont="1" applyFill="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5" fillId="7" borderId="24" xfId="3" applyFont="1" applyFill="1" applyBorder="1" applyAlignment="1">
      <alignment horizontal="center" vertical="center" wrapText="1"/>
    </xf>
    <xf numFmtId="0" fontId="15" fillId="7" borderId="112" xfId="3" applyFont="1" applyFill="1" applyBorder="1" applyAlignment="1">
      <alignment horizontal="center" vertical="center" wrapText="1"/>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100" xfId="0" applyFont="1" applyBorder="1" applyAlignment="1">
      <alignment horizontal="center"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32" fillId="0" borderId="6" xfId="3" applyFont="1" applyBorder="1" applyAlignment="1">
      <alignment horizontal="justify" vertical="center" wrapText="1"/>
    </xf>
    <xf numFmtId="0" fontId="5" fillId="0" borderId="7" xfId="3" applyFont="1" applyBorder="1" applyAlignment="1">
      <alignment horizontal="justify" vertical="center" wrapText="1"/>
    </xf>
    <xf numFmtId="0" fontId="5" fillId="0" borderId="8" xfId="3" applyFont="1" applyBorder="1" applyAlignment="1">
      <alignment horizontal="justify" vertical="center" wrapText="1"/>
    </xf>
    <xf numFmtId="0" fontId="5" fillId="0" borderId="11" xfId="3" applyFont="1" applyBorder="1" applyAlignment="1">
      <alignment horizontal="justify" vertical="center" wrapText="1"/>
    </xf>
    <xf numFmtId="0" fontId="5" fillId="0" borderId="26" xfId="3" applyFont="1" applyBorder="1" applyAlignment="1">
      <alignment horizontal="justify" vertical="center" wrapText="1"/>
    </xf>
    <xf numFmtId="0" fontId="5" fillId="0" borderId="36"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31" fillId="0" borderId="37" xfId="3" applyFont="1" applyBorder="1" applyAlignment="1">
      <alignment horizontal="center" vertical="top"/>
    </xf>
    <xf numFmtId="0" fontId="31" fillId="0" borderId="38" xfId="3" applyFont="1" applyBorder="1" applyAlignment="1">
      <alignment horizontal="center" vertical="top"/>
    </xf>
    <xf numFmtId="0" fontId="31" fillId="0" borderId="39" xfId="3" applyFont="1" applyBorder="1" applyAlignment="1">
      <alignment horizontal="center" vertical="top"/>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32" fillId="0" borderId="62" xfId="3" applyFont="1" applyBorder="1" applyAlignment="1">
      <alignment horizontal="justify" vertical="center" wrapText="1"/>
    </xf>
    <xf numFmtId="0" fontId="32" fillId="0" borderId="10" xfId="3" applyFont="1" applyBorder="1" applyAlignment="1">
      <alignment horizontal="justify" vertical="center" wrapText="1"/>
    </xf>
    <xf numFmtId="0" fontId="32"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2" fillId="0" borderId="26" xfId="3" applyFont="1" applyBorder="1" applyAlignment="1">
      <alignment horizontal="justify" vertical="center" wrapText="1"/>
    </xf>
    <xf numFmtId="0" fontId="32" fillId="0" borderId="36" xfId="3" applyFont="1" applyBorder="1" applyAlignment="1">
      <alignment horizontal="justify" vertical="center" wrapText="1"/>
    </xf>
    <xf numFmtId="0" fontId="5" fillId="0" borderId="3" xfId="3" applyFont="1" applyBorder="1" applyAlignment="1">
      <alignment horizontal="justify" vertical="center" wrapText="1"/>
    </xf>
    <xf numFmtId="0" fontId="5" fillId="0" borderId="4" xfId="3" applyFont="1" applyBorder="1" applyAlignment="1">
      <alignment horizontal="justify" vertical="center" wrapText="1"/>
    </xf>
    <xf numFmtId="0" fontId="5" fillId="0" borderId="5" xfId="3" applyFont="1" applyBorder="1" applyAlignment="1">
      <alignment horizontal="justify" vertical="center" wrapText="1"/>
    </xf>
    <xf numFmtId="0" fontId="23" fillId="0" borderId="6" xfId="3" applyFont="1" applyBorder="1" applyAlignment="1">
      <alignment horizontal="justify" vertical="center" wrapText="1"/>
    </xf>
    <xf numFmtId="0" fontId="23" fillId="0" borderId="7" xfId="3" applyFont="1" applyBorder="1" applyAlignment="1">
      <alignment horizontal="justify" vertical="center" wrapText="1"/>
    </xf>
    <xf numFmtId="0" fontId="23" fillId="0" borderId="8" xfId="3" applyFont="1" applyBorder="1" applyAlignment="1">
      <alignment horizontal="justify" vertical="center" wrapText="1"/>
    </xf>
    <xf numFmtId="0" fontId="5" fillId="0" borderId="1" xfId="3" applyFont="1" applyFill="1" applyBorder="1" applyAlignment="1">
      <alignment horizontal="justify" vertical="center" wrapText="1"/>
    </xf>
    <xf numFmtId="0" fontId="5" fillId="0" borderId="0" xfId="3" applyFont="1" applyFill="1" applyBorder="1" applyAlignment="1">
      <alignment horizontal="justify" vertical="center" wrapText="1"/>
    </xf>
    <xf numFmtId="0" fontId="5" fillId="0" borderId="2" xfId="3" applyFont="1" applyFill="1" applyBorder="1" applyAlignment="1">
      <alignment horizontal="justify" vertical="center" wrapText="1"/>
    </xf>
    <xf numFmtId="0" fontId="5" fillId="0" borderId="24" xfId="3" applyFont="1" applyFill="1" applyBorder="1" applyAlignment="1">
      <alignment horizontal="left" vertical="center" wrapText="1"/>
    </xf>
    <xf numFmtId="0" fontId="5" fillId="0" borderId="12" xfId="3" applyFont="1" applyFill="1" applyBorder="1" applyAlignment="1">
      <alignment horizontal="left" vertical="center" wrapText="1"/>
    </xf>
    <xf numFmtId="0" fontId="5" fillId="0" borderId="77" xfId="3" applyFont="1" applyFill="1" applyBorder="1" applyAlignment="1">
      <alignment horizontal="left" vertical="center" wrapText="1"/>
    </xf>
    <xf numFmtId="0" fontId="23" fillId="0" borderId="11" xfId="3" applyFont="1" applyFill="1" applyBorder="1" applyAlignment="1">
      <alignment horizontal="left" vertical="center" wrapText="1"/>
    </xf>
    <xf numFmtId="0" fontId="51" fillId="0" borderId="26" xfId="3" applyFont="1" applyFill="1" applyBorder="1" applyAlignment="1">
      <alignment horizontal="left" vertical="center" wrapText="1"/>
    </xf>
    <xf numFmtId="0" fontId="51" fillId="0" borderId="36" xfId="3" applyFont="1" applyFill="1" applyBorder="1" applyAlignment="1">
      <alignment horizontal="left" vertical="center" wrapText="1"/>
    </xf>
    <xf numFmtId="0" fontId="32" fillId="0" borderId="11" xfId="3" applyFont="1" applyFill="1" applyBorder="1" applyAlignment="1">
      <alignment horizontal="left" vertical="center" wrapText="1"/>
    </xf>
    <xf numFmtId="0" fontId="32" fillId="0" borderId="26" xfId="3" applyFont="1" applyFill="1" applyBorder="1" applyAlignment="1">
      <alignment horizontal="left" vertical="center" wrapText="1"/>
    </xf>
    <xf numFmtId="0" fontId="32" fillId="0" borderId="36" xfId="3" applyFont="1" applyFill="1" applyBorder="1" applyAlignment="1">
      <alignment horizontal="left" vertical="center" wrapText="1"/>
    </xf>
    <xf numFmtId="0" fontId="23" fillId="0" borderId="3" xfId="3" applyFont="1" applyFill="1" applyBorder="1" applyAlignment="1">
      <alignment horizontal="left" vertical="center" wrapText="1"/>
    </xf>
    <xf numFmtId="0" fontId="23" fillId="0" borderId="4" xfId="3" applyFont="1" applyFill="1" applyBorder="1" applyAlignment="1">
      <alignment horizontal="left" vertical="center" wrapText="1"/>
    </xf>
    <xf numFmtId="0" fontId="23" fillId="0" borderId="5" xfId="3" applyFont="1" applyFill="1" applyBorder="1" applyAlignment="1">
      <alignment horizontal="left" vertical="center" wrapText="1"/>
    </xf>
    <xf numFmtId="0" fontId="35" fillId="0" borderId="94" xfId="0" applyFont="1" applyBorder="1" applyAlignment="1">
      <alignment horizontal="center" vertical="center"/>
    </xf>
    <xf numFmtId="0" fontId="35" fillId="0" borderId="95" xfId="0" applyFont="1" applyBorder="1" applyAlignment="1">
      <alignment horizontal="center" vertical="center"/>
    </xf>
    <xf numFmtId="0" fontId="35" fillId="0" borderId="93" xfId="0"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24" fillId="0" borderId="100" xfId="0"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94" xfId="0" applyFont="1" applyBorder="1" applyAlignment="1">
      <alignment horizontal="center" vertical="center"/>
    </xf>
    <xf numFmtId="0" fontId="20" fillId="0" borderId="107" xfId="3" applyFont="1" applyBorder="1" applyAlignment="1">
      <alignment horizontal="center" vertical="center" wrapText="1"/>
    </xf>
    <xf numFmtId="0" fontId="20" fillId="0" borderId="96" xfId="3" applyFont="1" applyBorder="1" applyAlignment="1">
      <alignment horizontal="center" vertical="center" wrapText="1"/>
    </xf>
    <xf numFmtId="0" fontId="20" fillId="0" borderId="22" xfId="3" applyFont="1" applyBorder="1" applyAlignment="1">
      <alignment horizontal="center" vertical="center" wrapText="1"/>
    </xf>
    <xf numFmtId="0" fontId="46" fillId="0" borderId="107" xfId="0" applyFont="1" applyBorder="1" applyAlignment="1">
      <alignment horizontal="center" vertical="center"/>
    </xf>
    <xf numFmtId="0" fontId="46" fillId="0" borderId="22" xfId="0" applyFont="1" applyBorder="1" applyAlignment="1">
      <alignment horizontal="center" vertical="center"/>
    </xf>
    <xf numFmtId="0" fontId="46" fillId="0" borderId="110" xfId="0" applyFont="1" applyBorder="1" applyAlignment="1">
      <alignment horizontal="center" vertical="center" wrapText="1"/>
    </xf>
    <xf numFmtId="0" fontId="46" fillId="0" borderId="111" xfId="0" applyFont="1" applyBorder="1" applyAlignment="1">
      <alignment horizontal="center" vertical="center" wrapText="1"/>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20" fillId="0" borderId="107" xfId="3" applyFont="1" applyBorder="1" applyAlignment="1">
      <alignment horizontal="center" wrapText="1"/>
    </xf>
    <xf numFmtId="0" fontId="20" fillId="0" borderId="96" xfId="3" applyFont="1" applyBorder="1" applyAlignment="1">
      <alignment horizontal="center" wrapText="1"/>
    </xf>
    <xf numFmtId="0" fontId="20" fillId="0" borderId="22" xfId="3" applyFont="1" applyBorder="1" applyAlignment="1">
      <alignment horizontal="center" wrapText="1"/>
    </xf>
    <xf numFmtId="0" fontId="36" fillId="0" borderId="0" xfId="0" applyFont="1" applyAlignment="1">
      <alignment horizontal="center" vertical="center"/>
    </xf>
    <xf numFmtId="0" fontId="50" fillId="0" borderId="0" xfId="0" applyFont="1" applyAlignment="1">
      <alignment horizontal="center" vertical="center"/>
    </xf>
    <xf numFmtId="0" fontId="0" fillId="0" borderId="0" xfId="0" applyAlignment="1">
      <alignment horizontal="center" vertical="center"/>
    </xf>
  </cellXfs>
  <cellStyles count="4">
    <cellStyle name="Normal" xfId="0" builtinId="0"/>
    <cellStyle name="Normal 2" xfId="3" xr:uid="{BB8E9F22-9F10-4D9D-9B5C-941A6D48AFCA}"/>
    <cellStyle name="Normal 4" xfId="2" xr:uid="{026F969E-CCC2-424B-949C-6C67BB4C556C}"/>
    <cellStyle name="TableStyleLight1 2" xfId="1" xr:uid="{A70F7E09-7AE2-4943-AB8A-F65FFF210B72}"/>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108858</xdr:colOff>
      <xdr:row>0</xdr:row>
      <xdr:rowOff>108856</xdr:rowOff>
    </xdr:from>
    <xdr:to>
      <xdr:col>11</xdr:col>
      <xdr:colOff>483647</xdr:colOff>
      <xdr:row>53</xdr:row>
      <xdr:rowOff>70756</xdr:rowOff>
    </xdr:to>
    <xdr:pic>
      <xdr:nvPicPr>
        <xdr:cNvPr id="3" name="Imagem 2">
          <a:extLst>
            <a:ext uri="{FF2B5EF4-FFF2-40B4-BE49-F238E27FC236}">
              <a16:creationId xmlns:a16="http://schemas.microsoft.com/office/drawing/2014/main" id="{6152259A-F4A1-4C8E-9A5D-13E1B86D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858" y="108856"/>
          <a:ext cx="711032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367904</xdr:colOff>
      <xdr:row>0</xdr:row>
      <xdr:rowOff>196442</xdr:rowOff>
    </xdr:from>
    <xdr:to>
      <xdr:col>11</xdr:col>
      <xdr:colOff>161926</xdr:colOff>
      <xdr:row>3</xdr:row>
      <xdr:rowOff>9525</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0204" y="196442"/>
          <a:ext cx="556022" cy="641758"/>
        </a:xfrm>
        <a:prstGeom prst="rect">
          <a:avLst/>
        </a:prstGeom>
      </xdr:spPr>
    </xdr:pic>
    <xdr:clientData/>
  </xdr:twoCellAnchor>
  <xdr:twoCellAnchor editAs="oneCell">
    <xdr:from>
      <xdr:col>0</xdr:col>
      <xdr:colOff>74614</xdr:colOff>
      <xdr:row>0</xdr:row>
      <xdr:rowOff>219075</xdr:rowOff>
    </xdr:from>
    <xdr:to>
      <xdr:col>1</xdr:col>
      <xdr:colOff>441036</xdr:colOff>
      <xdr:row>3</xdr:row>
      <xdr:rowOff>10654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614" y="219075"/>
          <a:ext cx="871247" cy="6202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8</xdr:col>
      <xdr:colOff>800100</xdr:colOff>
      <xdr:row>0</xdr:row>
      <xdr:rowOff>95961</xdr:rowOff>
    </xdr:from>
    <xdr:to>
      <xdr:col>9</xdr:col>
      <xdr:colOff>711970</xdr:colOff>
      <xdr:row>3</xdr:row>
      <xdr:rowOff>208643</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0300" y="95961"/>
          <a:ext cx="823095" cy="9508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2600325</xdr:colOff>
      <xdr:row>0</xdr:row>
      <xdr:rowOff>219416</xdr:rowOff>
    </xdr:from>
    <xdr:to>
      <xdr:col>4</xdr:col>
      <xdr:colOff>3199779</xdr:colOff>
      <xdr:row>2</xdr:row>
      <xdr:rowOff>297102</xdr:rowOff>
    </xdr:to>
    <xdr:pic>
      <xdr:nvPicPr>
        <xdr:cNvPr id="9" name="Imagem 8">
          <a:extLst>
            <a:ext uri="{FF2B5EF4-FFF2-40B4-BE49-F238E27FC236}">
              <a16:creationId xmlns:a16="http://schemas.microsoft.com/office/drawing/2014/main" id="{0741C7FF-73FF-4C8F-AC29-9E6CF55881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9900" y="219416"/>
          <a:ext cx="599454" cy="687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223545</xdr:colOff>
      <xdr:row>35</xdr:row>
      <xdr:rowOff>29159</xdr:rowOff>
    </xdr:from>
    <xdr:to>
      <xdr:col>12</xdr:col>
      <xdr:colOff>515127</xdr:colOff>
      <xdr:row>49</xdr:row>
      <xdr:rowOff>48599</xdr:rowOff>
    </xdr:to>
    <xdr:pic>
      <xdr:nvPicPr>
        <xdr:cNvPr id="3" name="Imagem 2">
          <a:extLst>
            <a:ext uri="{FF2B5EF4-FFF2-40B4-BE49-F238E27FC236}">
              <a16:creationId xmlns:a16="http://schemas.microsoft.com/office/drawing/2014/main" id="{BE2DA19E-FCDB-4742-BC14-C677D6786F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5152" y="8941838"/>
          <a:ext cx="4577832" cy="4577832"/>
        </a:xfrm>
        <a:prstGeom prst="rect">
          <a:avLst/>
        </a:prstGeom>
      </xdr:spPr>
    </xdr:pic>
    <xdr:clientData/>
  </xdr:twoCellAnchor>
  <xdr:twoCellAnchor editAs="oneCell">
    <xdr:from>
      <xdr:col>2</xdr:col>
      <xdr:colOff>272144</xdr:colOff>
      <xdr:row>1</xdr:row>
      <xdr:rowOff>311022</xdr:rowOff>
    </xdr:from>
    <xdr:to>
      <xdr:col>6</xdr:col>
      <xdr:colOff>144722</xdr:colOff>
      <xdr:row>14</xdr:row>
      <xdr:rowOff>617375</xdr:rowOff>
    </xdr:to>
    <xdr:pic>
      <xdr:nvPicPr>
        <xdr:cNvPr id="6" name="Imagem 5">
          <a:extLst>
            <a:ext uri="{FF2B5EF4-FFF2-40B4-BE49-F238E27FC236}">
              <a16:creationId xmlns:a16="http://schemas.microsoft.com/office/drawing/2014/main" id="{5FB5B6CF-D262-4951-B422-EBB31E4626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6787" y="767833"/>
          <a:ext cx="2321864" cy="30958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204108</xdr:colOff>
      <xdr:row>1</xdr:row>
      <xdr:rowOff>223546</xdr:rowOff>
    </xdr:from>
    <xdr:to>
      <xdr:col>10</xdr:col>
      <xdr:colOff>505408</xdr:colOff>
      <xdr:row>14</xdr:row>
      <xdr:rowOff>717074</xdr:rowOff>
    </xdr:to>
    <xdr:pic>
      <xdr:nvPicPr>
        <xdr:cNvPr id="9" name="Imagem 8">
          <a:extLst>
            <a:ext uri="{FF2B5EF4-FFF2-40B4-BE49-F238E27FC236}">
              <a16:creationId xmlns:a16="http://schemas.microsoft.com/office/drawing/2014/main" id="{D358AB78-39D4-46B3-8626-52B39B03F6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90358" y="680357"/>
          <a:ext cx="2138264" cy="328299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12</xdr:col>
      <xdr:colOff>60747</xdr:colOff>
      <xdr:row>1</xdr:row>
      <xdr:rowOff>301300</xdr:rowOff>
    </xdr:from>
    <xdr:to>
      <xdr:col>15</xdr:col>
      <xdr:colOff>281863</xdr:colOff>
      <xdr:row>14</xdr:row>
      <xdr:rowOff>617374</xdr:rowOff>
    </xdr:to>
    <xdr:pic>
      <xdr:nvPicPr>
        <xdr:cNvPr id="12" name="Imagem 11">
          <a:extLst>
            <a:ext uri="{FF2B5EF4-FFF2-40B4-BE49-F238E27FC236}">
              <a16:creationId xmlns:a16="http://schemas.microsoft.com/office/drawing/2014/main" id="{88E47421-C2BE-40A7-B624-D88093B866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08604" y="758111"/>
          <a:ext cx="2223310" cy="310553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379057</xdr:colOff>
      <xdr:row>18</xdr:row>
      <xdr:rowOff>18012</xdr:rowOff>
    </xdr:from>
    <xdr:to>
      <xdr:col>6</xdr:col>
      <xdr:colOff>136072</xdr:colOff>
      <xdr:row>33</xdr:row>
      <xdr:rowOff>43930</xdr:rowOff>
    </xdr:to>
    <xdr:pic>
      <xdr:nvPicPr>
        <xdr:cNvPr id="15" name="Imagem 14">
          <a:extLst>
            <a:ext uri="{FF2B5EF4-FFF2-40B4-BE49-F238E27FC236}">
              <a16:creationId xmlns:a16="http://schemas.microsoft.com/office/drawing/2014/main" id="{EEE75FB1-2CCE-4E9D-9F0F-8959E70A19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3700" y="4916583"/>
          <a:ext cx="2206301" cy="29417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174949</xdr:colOff>
      <xdr:row>17</xdr:row>
      <xdr:rowOff>155510</xdr:rowOff>
    </xdr:from>
    <xdr:to>
      <xdr:col>11</xdr:col>
      <xdr:colOff>32947</xdr:colOff>
      <xdr:row>33</xdr:row>
      <xdr:rowOff>121685</xdr:rowOff>
    </xdr:to>
    <xdr:pic>
      <xdr:nvPicPr>
        <xdr:cNvPr id="18" name="Imagem 17">
          <a:extLst>
            <a:ext uri="{FF2B5EF4-FFF2-40B4-BE49-F238E27FC236}">
              <a16:creationId xmlns:a16="http://schemas.microsoft.com/office/drawing/2014/main" id="{8004E69D-87E1-435F-A9F3-7F7C712F09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61199" y="4859694"/>
          <a:ext cx="2307284" cy="307637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12</xdr:col>
      <xdr:colOff>165231</xdr:colOff>
      <xdr:row>17</xdr:row>
      <xdr:rowOff>126351</xdr:rowOff>
    </xdr:from>
    <xdr:to>
      <xdr:col>15</xdr:col>
      <xdr:colOff>466532</xdr:colOff>
      <xdr:row>33</xdr:row>
      <xdr:rowOff>87474</xdr:rowOff>
    </xdr:to>
    <xdr:pic>
      <xdr:nvPicPr>
        <xdr:cNvPr id="21" name="Imagem 20">
          <a:extLst>
            <a:ext uri="{FF2B5EF4-FFF2-40B4-BE49-F238E27FC236}">
              <a16:creationId xmlns:a16="http://schemas.microsoft.com/office/drawing/2014/main" id="{4A1A71DB-8087-4478-A9E9-3194A78EAE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13088" y="4830535"/>
          <a:ext cx="2303495" cy="307132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3681-3351-4959-ADE7-07A53BE1B985}">
  <sheetPr>
    <pageSetUpPr fitToPage="1"/>
  </sheetPr>
  <dimension ref="A508:J519"/>
  <sheetViews>
    <sheetView view="pageBreakPreview" topLeftCell="A22" zoomScale="70" zoomScaleNormal="70" zoomScaleSheetLayoutView="70" zoomScalePageLayoutView="60" workbookViewId="0">
      <selection activeCell="Z34" sqref="Z34"/>
    </sheetView>
  </sheetViews>
  <sheetFormatPr defaultRowHeight="15" x14ac:dyDescent="0.25"/>
  <sheetData>
    <row r="508" spans="1:10" ht="354.75" customHeight="1" x14ac:dyDescent="0.25">
      <c r="A508" s="249"/>
      <c r="B508" s="249"/>
      <c r="C508" s="249"/>
      <c r="D508" s="249"/>
      <c r="E508" s="249"/>
      <c r="F508" s="249"/>
      <c r="G508" s="249"/>
      <c r="H508" s="249"/>
      <c r="I508" s="249"/>
      <c r="J508" s="249"/>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9EE5-55BF-4AA0-84E4-D730E7A99914}">
  <dimension ref="A1:X520"/>
  <sheetViews>
    <sheetView topLeftCell="A37" zoomScaleNormal="100" zoomScaleSheetLayoutView="100" zoomScalePageLayoutView="80" workbookViewId="0">
      <selection activeCell="O37" sqref="O37"/>
    </sheetView>
  </sheetViews>
  <sheetFormatPr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24" ht="21.95" customHeight="1" x14ac:dyDescent="0.25">
      <c r="A1" s="329" t="s">
        <v>0</v>
      </c>
      <c r="B1" s="330"/>
      <c r="C1" s="330"/>
      <c r="D1" s="330"/>
      <c r="E1" s="330"/>
      <c r="F1" s="330"/>
      <c r="G1" s="330"/>
      <c r="H1" s="330"/>
      <c r="I1" s="330"/>
      <c r="J1" s="330"/>
      <c r="K1" s="330"/>
      <c r="L1" s="331"/>
    </row>
    <row r="2" spans="1:24" ht="21.95" customHeight="1" x14ac:dyDescent="0.25">
      <c r="A2" s="341" t="s">
        <v>614</v>
      </c>
      <c r="B2" s="342"/>
      <c r="C2" s="342"/>
      <c r="D2" s="342"/>
      <c r="E2" s="342"/>
      <c r="F2" s="342"/>
      <c r="G2" s="342"/>
      <c r="H2" s="342"/>
      <c r="I2" s="342"/>
      <c r="J2" s="342"/>
      <c r="K2" s="342"/>
      <c r="L2" s="343"/>
    </row>
    <row r="3" spans="1:24" ht="21.95" customHeight="1" x14ac:dyDescent="0.25">
      <c r="A3" s="332" t="s">
        <v>1</v>
      </c>
      <c r="B3" s="333"/>
      <c r="C3" s="333"/>
      <c r="D3" s="333"/>
      <c r="E3" s="333"/>
      <c r="F3" s="333"/>
      <c r="G3" s="333"/>
      <c r="H3" s="333"/>
      <c r="I3" s="333"/>
      <c r="J3" s="333"/>
      <c r="K3" s="333"/>
      <c r="L3" s="334"/>
    </row>
    <row r="4" spans="1:24" ht="21.95" customHeight="1" thickBot="1" x14ac:dyDescent="0.3">
      <c r="A4" s="332" t="s">
        <v>2</v>
      </c>
      <c r="B4" s="333"/>
      <c r="C4" s="333"/>
      <c r="D4" s="333"/>
      <c r="E4" s="333"/>
      <c r="F4" s="333"/>
      <c r="G4" s="333"/>
      <c r="H4" s="333"/>
      <c r="I4" s="333"/>
      <c r="J4" s="333"/>
      <c r="K4" s="333"/>
      <c r="L4" s="334"/>
    </row>
    <row r="5" spans="1:24" ht="21.75" customHeight="1" thickTop="1" thickBot="1" x14ac:dyDescent="0.3">
      <c r="A5" s="335" t="s">
        <v>752</v>
      </c>
      <c r="B5" s="336"/>
      <c r="C5" s="336"/>
      <c r="D5" s="336"/>
      <c r="E5" s="336"/>
      <c r="F5" s="336"/>
      <c r="G5" s="336"/>
      <c r="H5" s="336"/>
      <c r="I5" s="336"/>
      <c r="J5" s="336"/>
      <c r="K5" s="336"/>
      <c r="L5" s="337"/>
    </row>
    <row r="6" spans="1:24" ht="18" customHeight="1" thickTop="1" thickBot="1" x14ac:dyDescent="0.3">
      <c r="A6" s="350" t="s">
        <v>722</v>
      </c>
      <c r="B6" s="351"/>
      <c r="C6" s="351"/>
      <c r="D6" s="351"/>
      <c r="E6" s="351"/>
      <c r="F6" s="351"/>
      <c r="G6" s="351"/>
      <c r="H6" s="351"/>
      <c r="I6" s="351"/>
      <c r="J6" s="351"/>
      <c r="K6" s="351"/>
      <c r="L6" s="352"/>
    </row>
    <row r="7" spans="1:24" ht="20.100000000000001" customHeight="1" thickTop="1" thickBot="1" x14ac:dyDescent="0.3">
      <c r="A7" s="338" t="s">
        <v>3</v>
      </c>
      <c r="B7" s="339"/>
      <c r="C7" s="339"/>
      <c r="D7" s="339"/>
      <c r="E7" s="339"/>
      <c r="F7" s="339"/>
      <c r="G7" s="339"/>
      <c r="H7" s="339"/>
      <c r="I7" s="339"/>
      <c r="J7" s="339"/>
      <c r="K7" s="339"/>
      <c r="L7" s="340"/>
    </row>
    <row r="8" spans="1:24" ht="18" customHeight="1" thickTop="1" x14ac:dyDescent="0.25">
      <c r="A8" s="367" t="s">
        <v>4</v>
      </c>
      <c r="B8" s="359"/>
      <c r="C8" s="359"/>
      <c r="D8" s="359"/>
      <c r="E8" s="360"/>
      <c r="F8" s="358" t="s">
        <v>5</v>
      </c>
      <c r="G8" s="359"/>
      <c r="H8" s="359"/>
      <c r="I8" s="360"/>
      <c r="J8" s="353" t="s">
        <v>6</v>
      </c>
      <c r="K8" s="353"/>
      <c r="L8" s="354"/>
    </row>
    <row r="9" spans="1:24" ht="17.100000000000001" customHeight="1" x14ac:dyDescent="0.25">
      <c r="A9" s="368"/>
      <c r="B9" s="369"/>
      <c r="C9" s="369"/>
      <c r="D9" s="369"/>
      <c r="E9" s="370"/>
      <c r="F9" s="361"/>
      <c r="G9" s="362"/>
      <c r="H9" s="362"/>
      <c r="I9" s="363"/>
      <c r="J9" s="355" t="s">
        <v>7</v>
      </c>
      <c r="K9" s="356"/>
      <c r="L9" s="357"/>
    </row>
    <row r="10" spans="1:24" ht="24.95" customHeight="1" x14ac:dyDescent="0.25">
      <c r="A10" s="364" t="s">
        <v>2</v>
      </c>
      <c r="B10" s="365"/>
      <c r="C10" s="365"/>
      <c r="D10" s="365"/>
      <c r="E10" s="366"/>
      <c r="F10" s="322" t="s">
        <v>8</v>
      </c>
      <c r="G10" s="322"/>
      <c r="H10" s="322"/>
      <c r="I10" s="322"/>
      <c r="J10" s="319">
        <v>11</v>
      </c>
      <c r="K10" s="320"/>
      <c r="L10" s="321"/>
    </row>
    <row r="11" spans="1:24" ht="24.95" customHeight="1" x14ac:dyDescent="0.25">
      <c r="A11" s="364"/>
      <c r="B11" s="365"/>
      <c r="C11" s="365"/>
      <c r="D11" s="365"/>
      <c r="E11" s="366"/>
      <c r="F11" s="322" t="s">
        <v>9</v>
      </c>
      <c r="G11" s="322"/>
      <c r="H11" s="322"/>
      <c r="I11" s="322"/>
      <c r="J11" s="375">
        <v>41</v>
      </c>
      <c r="K11" s="376"/>
      <c r="L11" s="377"/>
    </row>
    <row r="12" spans="1:24" ht="24.95" customHeight="1" x14ac:dyDescent="0.25">
      <c r="A12" s="364"/>
      <c r="B12" s="365"/>
      <c r="C12" s="365"/>
      <c r="D12" s="365"/>
      <c r="E12" s="366"/>
      <c r="F12" s="322" t="s">
        <v>10</v>
      </c>
      <c r="G12" s="322"/>
      <c r="H12" s="322"/>
      <c r="I12" s="322"/>
      <c r="J12" s="323">
        <v>123</v>
      </c>
      <c r="K12" s="324"/>
      <c r="L12" s="325"/>
      <c r="M12" s="243"/>
      <c r="N12" s="243"/>
      <c r="O12" s="243"/>
      <c r="P12" s="243"/>
      <c r="Q12" s="243"/>
      <c r="R12" s="243"/>
      <c r="S12" s="243"/>
      <c r="T12" s="243"/>
    </row>
    <row r="13" spans="1:24" ht="24.95" customHeight="1" x14ac:dyDescent="0.25">
      <c r="A13" s="364"/>
      <c r="B13" s="365"/>
      <c r="C13" s="365"/>
      <c r="D13" s="365"/>
      <c r="E13" s="366"/>
      <c r="F13" s="322" t="s">
        <v>11</v>
      </c>
      <c r="G13" s="322"/>
      <c r="H13" s="322"/>
      <c r="I13" s="322"/>
      <c r="J13" s="319">
        <v>460</v>
      </c>
      <c r="K13" s="320"/>
      <c r="L13" s="321"/>
    </row>
    <row r="14" spans="1:24" ht="24.95" customHeight="1" x14ac:dyDescent="0.25">
      <c r="A14" s="364"/>
      <c r="B14" s="365"/>
      <c r="C14" s="365"/>
      <c r="D14" s="365"/>
      <c r="E14" s="366"/>
      <c r="F14" s="322" t="s">
        <v>12</v>
      </c>
      <c r="G14" s="322"/>
      <c r="H14" s="322"/>
      <c r="I14" s="322"/>
      <c r="J14" s="316">
        <v>160448</v>
      </c>
      <c r="K14" s="317"/>
      <c r="L14" s="318"/>
      <c r="M14" s="257"/>
      <c r="N14" s="257"/>
      <c r="O14" s="257"/>
      <c r="P14" s="257"/>
      <c r="Q14" s="257"/>
      <c r="R14" s="257"/>
      <c r="S14" s="257"/>
      <c r="T14" s="257"/>
      <c r="U14" s="257"/>
      <c r="V14" s="257"/>
      <c r="W14" s="257"/>
      <c r="X14" s="257"/>
    </row>
    <row r="15" spans="1:24" ht="24.95" customHeight="1" x14ac:dyDescent="0.25">
      <c r="A15" s="364"/>
      <c r="B15" s="365"/>
      <c r="C15" s="365"/>
      <c r="D15" s="365"/>
      <c r="E15" s="366"/>
      <c r="F15" s="372" t="s">
        <v>13</v>
      </c>
      <c r="G15" s="373"/>
      <c r="H15" s="373"/>
      <c r="I15" s="374"/>
      <c r="J15" s="319">
        <v>0</v>
      </c>
      <c r="K15" s="320"/>
      <c r="L15" s="321"/>
    </row>
    <row r="16" spans="1:24" ht="24.95" customHeight="1" x14ac:dyDescent="0.25">
      <c r="A16" s="364"/>
      <c r="B16" s="365"/>
      <c r="C16" s="365"/>
      <c r="D16" s="365"/>
      <c r="E16" s="366"/>
      <c r="F16" s="322" t="s">
        <v>14</v>
      </c>
      <c r="G16" s="322"/>
      <c r="H16" s="322"/>
      <c r="I16" s="322"/>
      <c r="J16" s="316">
        <v>165343.47</v>
      </c>
      <c r="K16" s="317"/>
      <c r="L16" s="318"/>
    </row>
    <row r="17" spans="1:19" ht="24.95" customHeight="1" x14ac:dyDescent="0.25">
      <c r="A17" s="364"/>
      <c r="B17" s="365"/>
      <c r="C17" s="365"/>
      <c r="D17" s="365"/>
      <c r="E17" s="366"/>
      <c r="F17" s="371" t="s">
        <v>15</v>
      </c>
      <c r="G17" s="371"/>
      <c r="H17" s="371"/>
      <c r="I17" s="371"/>
      <c r="J17" s="323">
        <v>65</v>
      </c>
      <c r="K17" s="324"/>
      <c r="L17" s="325"/>
      <c r="M17" s="243"/>
      <c r="N17" s="243"/>
      <c r="O17" s="243"/>
      <c r="P17" s="243"/>
      <c r="Q17" s="243"/>
      <c r="R17" s="243"/>
      <c r="S17" s="243"/>
    </row>
    <row r="18" spans="1:19" ht="24.95" customHeight="1" x14ac:dyDescent="0.25">
      <c r="A18" s="364"/>
      <c r="B18" s="365"/>
      <c r="C18" s="365"/>
      <c r="D18" s="365"/>
      <c r="E18" s="366"/>
      <c r="F18" s="322" t="s">
        <v>16</v>
      </c>
      <c r="G18" s="322"/>
      <c r="H18" s="322"/>
      <c r="I18" s="322"/>
      <c r="J18" s="319">
        <v>12</v>
      </c>
      <c r="K18" s="320"/>
      <c r="L18" s="321"/>
    </row>
    <row r="19" spans="1:19" ht="33.75" customHeight="1" thickBot="1" x14ac:dyDescent="0.3">
      <c r="A19" s="364"/>
      <c r="B19" s="365"/>
      <c r="C19" s="365"/>
      <c r="D19" s="365"/>
      <c r="E19" s="366"/>
      <c r="F19" s="315" t="s">
        <v>17</v>
      </c>
      <c r="G19" s="315"/>
      <c r="H19" s="315"/>
      <c r="I19" s="315"/>
      <c r="J19" s="326" t="s">
        <v>18</v>
      </c>
      <c r="K19" s="327"/>
      <c r="L19" s="328"/>
    </row>
    <row r="20" spans="1:19" ht="10.5" customHeight="1" thickTop="1" thickBot="1" x14ac:dyDescent="0.3">
      <c r="A20" s="344"/>
      <c r="B20" s="345"/>
      <c r="C20" s="345"/>
      <c r="D20" s="345"/>
      <c r="E20" s="345"/>
      <c r="F20" s="345"/>
      <c r="G20" s="345"/>
      <c r="H20" s="345"/>
      <c r="I20" s="345"/>
      <c r="J20" s="345"/>
      <c r="K20" s="345"/>
      <c r="L20" s="346"/>
    </row>
    <row r="21" spans="1:19" ht="20.100000000000001" customHeight="1" thickTop="1" thickBot="1" x14ac:dyDescent="0.3">
      <c r="A21" s="347" t="s">
        <v>19</v>
      </c>
      <c r="B21" s="348"/>
      <c r="C21" s="348"/>
      <c r="D21" s="348"/>
      <c r="E21" s="348"/>
      <c r="F21" s="348"/>
      <c r="G21" s="348"/>
      <c r="H21" s="348"/>
      <c r="I21" s="348"/>
      <c r="J21" s="348"/>
      <c r="K21" s="348"/>
      <c r="L21" s="349"/>
    </row>
    <row r="22" spans="1:19" ht="21.75" customHeight="1" thickTop="1" x14ac:dyDescent="0.25">
      <c r="A22" s="300" t="s">
        <v>720</v>
      </c>
      <c r="B22" s="301"/>
      <c r="C22" s="301"/>
      <c r="D22" s="301"/>
      <c r="E22" s="301"/>
      <c r="F22" s="301"/>
      <c r="G22" s="301"/>
      <c r="H22" s="301"/>
      <c r="I22" s="301"/>
      <c r="J22" s="301"/>
      <c r="K22" s="301"/>
      <c r="L22" s="302"/>
    </row>
    <row r="23" spans="1:19" ht="112.5" customHeight="1" x14ac:dyDescent="0.25">
      <c r="A23" s="303" t="s">
        <v>754</v>
      </c>
      <c r="B23" s="304"/>
      <c r="C23" s="304"/>
      <c r="D23" s="304"/>
      <c r="E23" s="304"/>
      <c r="F23" s="304"/>
      <c r="G23" s="304"/>
      <c r="H23" s="304"/>
      <c r="I23" s="304"/>
      <c r="J23" s="304"/>
      <c r="K23" s="304"/>
      <c r="L23" s="305"/>
    </row>
    <row r="24" spans="1:19" ht="21" customHeight="1" thickBot="1" x14ac:dyDescent="0.3">
      <c r="A24" s="306" t="s">
        <v>721</v>
      </c>
      <c r="B24" s="307"/>
      <c r="C24" s="307"/>
      <c r="D24" s="307"/>
      <c r="E24" s="307"/>
      <c r="F24" s="307"/>
      <c r="G24" s="307"/>
      <c r="H24" s="307"/>
      <c r="I24" s="307"/>
      <c r="J24" s="307"/>
      <c r="K24" s="307"/>
      <c r="L24" s="308"/>
    </row>
    <row r="25" spans="1:19" ht="19.5" customHeight="1" thickTop="1" thickBot="1" x14ac:dyDescent="0.3">
      <c r="A25" s="309" t="s">
        <v>20</v>
      </c>
      <c r="B25" s="310"/>
      <c r="C25" s="310"/>
      <c r="D25" s="310"/>
      <c r="E25" s="310"/>
      <c r="F25" s="310"/>
      <c r="G25" s="310"/>
      <c r="H25" s="310"/>
      <c r="I25" s="310"/>
      <c r="J25" s="310"/>
      <c r="K25" s="310"/>
      <c r="L25" s="311"/>
    </row>
    <row r="26" spans="1:19" ht="119.25" customHeight="1" thickTop="1" x14ac:dyDescent="0.25">
      <c r="A26" s="273" t="s">
        <v>755</v>
      </c>
      <c r="B26" s="274"/>
      <c r="C26" s="274"/>
      <c r="D26" s="274"/>
      <c r="E26" s="274"/>
      <c r="F26" s="274"/>
      <c r="G26" s="274"/>
      <c r="H26" s="274"/>
      <c r="I26" s="274"/>
      <c r="J26" s="274"/>
      <c r="K26" s="274"/>
      <c r="L26" s="275"/>
    </row>
    <row r="27" spans="1:19" ht="64.5" customHeight="1" x14ac:dyDescent="0.25">
      <c r="A27" s="276" t="s">
        <v>706</v>
      </c>
      <c r="B27" s="277"/>
      <c r="C27" s="277"/>
      <c r="D27" s="277"/>
      <c r="E27" s="277"/>
      <c r="F27" s="277"/>
      <c r="G27" s="277"/>
      <c r="H27" s="277"/>
      <c r="I27" s="277"/>
      <c r="J27" s="277"/>
      <c r="K27" s="277"/>
      <c r="L27" s="278"/>
    </row>
    <row r="28" spans="1:19" ht="94.5" customHeight="1" thickBot="1" x14ac:dyDescent="0.3">
      <c r="A28" s="279" t="s">
        <v>756</v>
      </c>
      <c r="B28" s="280"/>
      <c r="C28" s="280"/>
      <c r="D28" s="280"/>
      <c r="E28" s="280"/>
      <c r="F28" s="280"/>
      <c r="G28" s="280"/>
      <c r="H28" s="280"/>
      <c r="I28" s="280"/>
      <c r="J28" s="280"/>
      <c r="K28" s="280"/>
      <c r="L28" s="281"/>
      <c r="M28" s="7"/>
    </row>
    <row r="29" spans="1:19" ht="86.25" customHeight="1" x14ac:dyDescent="0.25">
      <c r="A29" s="312" t="s">
        <v>767</v>
      </c>
      <c r="B29" s="313"/>
      <c r="C29" s="313"/>
      <c r="D29" s="313"/>
      <c r="E29" s="313"/>
      <c r="F29" s="313"/>
      <c r="G29" s="313"/>
      <c r="H29" s="313"/>
      <c r="I29" s="313"/>
      <c r="J29" s="313"/>
      <c r="K29" s="313"/>
      <c r="L29" s="314"/>
    </row>
    <row r="30" spans="1:19" ht="47.25" customHeight="1" x14ac:dyDescent="0.25">
      <c r="A30" s="276" t="s">
        <v>757</v>
      </c>
      <c r="B30" s="277"/>
      <c r="C30" s="277"/>
      <c r="D30" s="277"/>
      <c r="E30" s="277"/>
      <c r="F30" s="277"/>
      <c r="G30" s="277"/>
      <c r="H30" s="277"/>
      <c r="I30" s="277"/>
      <c r="J30" s="277"/>
      <c r="K30" s="277"/>
      <c r="L30" s="278"/>
    </row>
    <row r="31" spans="1:19" ht="64.5" customHeight="1" thickBot="1" x14ac:dyDescent="0.3">
      <c r="A31" s="297" t="s">
        <v>758</v>
      </c>
      <c r="B31" s="298"/>
      <c r="C31" s="298"/>
      <c r="D31" s="298"/>
      <c r="E31" s="298"/>
      <c r="F31" s="298"/>
      <c r="G31" s="298"/>
      <c r="H31" s="298"/>
      <c r="I31" s="298"/>
      <c r="J31" s="298"/>
      <c r="K31" s="298"/>
      <c r="L31" s="299"/>
    </row>
    <row r="32" spans="1:19" ht="12.75" customHeight="1" thickTop="1" thickBot="1" x14ac:dyDescent="0.3">
      <c r="A32" s="244"/>
      <c r="B32" s="245"/>
      <c r="C32" s="245"/>
      <c r="D32" s="245"/>
      <c r="E32" s="245"/>
      <c r="F32" s="245"/>
      <c r="G32" s="245"/>
      <c r="H32" s="245"/>
      <c r="I32" s="245"/>
      <c r="J32" s="245"/>
      <c r="K32" s="245"/>
      <c r="L32" s="246"/>
    </row>
    <row r="33" spans="1:12" ht="17.25" customHeight="1" thickTop="1" thickBot="1" x14ac:dyDescent="0.3">
      <c r="A33" s="282" t="s">
        <v>739</v>
      </c>
      <c r="B33" s="283"/>
      <c r="C33" s="283"/>
      <c r="D33" s="283"/>
      <c r="E33" s="283"/>
      <c r="F33" s="283"/>
      <c r="G33" s="283"/>
      <c r="H33" s="283"/>
      <c r="I33" s="283"/>
      <c r="J33" s="283"/>
      <c r="K33" s="283"/>
      <c r="L33" s="284"/>
    </row>
    <row r="34" spans="1:12" s="94" customFormat="1" ht="78" customHeight="1" thickTop="1" x14ac:dyDescent="0.25">
      <c r="A34" s="267" t="s">
        <v>639</v>
      </c>
      <c r="B34" s="268"/>
      <c r="C34" s="268"/>
      <c r="D34" s="268"/>
      <c r="E34" s="268"/>
      <c r="F34" s="268"/>
      <c r="G34" s="268"/>
      <c r="H34" s="268" t="s">
        <v>759</v>
      </c>
      <c r="I34" s="268"/>
      <c r="J34" s="268"/>
      <c r="K34" s="268"/>
      <c r="L34" s="269"/>
    </row>
    <row r="35" spans="1:12" s="94" customFormat="1" ht="36.75" customHeight="1" x14ac:dyDescent="0.25">
      <c r="A35" s="285" t="s">
        <v>21</v>
      </c>
      <c r="B35" s="286"/>
      <c r="C35" s="286"/>
      <c r="D35" s="286"/>
      <c r="E35" s="286"/>
      <c r="F35" s="286"/>
      <c r="G35" s="286"/>
      <c r="H35" s="287" t="s">
        <v>760</v>
      </c>
      <c r="I35" s="288"/>
      <c r="J35" s="288"/>
      <c r="K35" s="288"/>
      <c r="L35" s="289"/>
    </row>
    <row r="36" spans="1:12" s="94" customFormat="1" ht="69" customHeight="1" x14ac:dyDescent="0.25">
      <c r="A36" s="290" t="s">
        <v>22</v>
      </c>
      <c r="B36" s="291"/>
      <c r="C36" s="291"/>
      <c r="D36" s="291"/>
      <c r="E36" s="291"/>
      <c r="F36" s="291"/>
      <c r="G36" s="291"/>
      <c r="H36" s="292" t="s">
        <v>23</v>
      </c>
      <c r="I36" s="292"/>
      <c r="J36" s="292"/>
      <c r="K36" s="292"/>
      <c r="L36" s="293"/>
    </row>
    <row r="37" spans="1:12" s="94" customFormat="1" ht="16.5" customHeight="1" x14ac:dyDescent="0.25">
      <c r="A37" s="294" t="s">
        <v>717</v>
      </c>
      <c r="B37" s="295"/>
      <c r="C37" s="295"/>
      <c r="D37" s="295"/>
      <c r="E37" s="295"/>
      <c r="F37" s="295"/>
      <c r="G37" s="295"/>
      <c r="H37" s="295" t="s">
        <v>24</v>
      </c>
      <c r="I37" s="295"/>
      <c r="J37" s="295"/>
      <c r="K37" s="295"/>
      <c r="L37" s="296"/>
    </row>
    <row r="38" spans="1:12" s="94" customFormat="1" ht="75.75" customHeight="1" x14ac:dyDescent="0.25">
      <c r="A38" s="267" t="s">
        <v>718</v>
      </c>
      <c r="B38" s="268"/>
      <c r="C38" s="268"/>
      <c r="D38" s="268"/>
      <c r="E38" s="268"/>
      <c r="F38" s="268"/>
      <c r="G38" s="268"/>
      <c r="H38" s="268"/>
      <c r="I38" s="268"/>
      <c r="J38" s="268"/>
      <c r="K38" s="268"/>
      <c r="L38" s="269"/>
    </row>
    <row r="39" spans="1:12" s="94" customFormat="1" ht="18" customHeight="1" thickBot="1" x14ac:dyDescent="0.3">
      <c r="A39" s="270" t="s">
        <v>719</v>
      </c>
      <c r="B39" s="271"/>
      <c r="C39" s="271"/>
      <c r="D39" s="271"/>
      <c r="E39" s="271"/>
      <c r="F39" s="271"/>
      <c r="G39" s="271"/>
      <c r="H39" s="271"/>
      <c r="I39" s="271"/>
      <c r="J39" s="271"/>
      <c r="K39" s="271"/>
      <c r="L39" s="272"/>
    </row>
    <row r="72" ht="4.5" customHeight="1" x14ac:dyDescent="0.25"/>
    <row r="509" spans="1:10" ht="354.75" customHeight="1" x14ac:dyDescent="0.25">
      <c r="A509" s="252"/>
      <c r="B509" s="252"/>
      <c r="C509" s="252"/>
      <c r="D509" s="252"/>
      <c r="E509" s="252"/>
      <c r="F509" s="252"/>
      <c r="G509" s="252"/>
      <c r="H509" s="252"/>
      <c r="I509" s="252"/>
      <c r="J509" s="252"/>
    </row>
    <row r="510" spans="1:10" ht="42.75" customHeight="1" x14ac:dyDescent="0.25"/>
    <row r="513" ht="30" customHeight="1" x14ac:dyDescent="0.25"/>
    <row r="514" ht="29.25" customHeight="1" x14ac:dyDescent="0.25"/>
    <row r="516" ht="62.25" customHeight="1" x14ac:dyDescent="0.25"/>
    <row r="518" ht="61.5" customHeight="1" x14ac:dyDescent="0.25"/>
    <row r="519" ht="77.25" customHeight="1" x14ac:dyDescent="0.25"/>
    <row r="520" ht="237.75" customHeight="1" x14ac:dyDescent="0.25"/>
  </sheetData>
  <mergeCells count="55">
    <mergeCell ref="F13:I13"/>
    <mergeCell ref="J13:L13"/>
    <mergeCell ref="F10:I10"/>
    <mergeCell ref="F11:I11"/>
    <mergeCell ref="J10:L10"/>
    <mergeCell ref="J11:L11"/>
    <mergeCell ref="A20:L20"/>
    <mergeCell ref="A21:L21"/>
    <mergeCell ref="F16:I16"/>
    <mergeCell ref="A6:L6"/>
    <mergeCell ref="J8:L8"/>
    <mergeCell ref="J9:L9"/>
    <mergeCell ref="F8:I9"/>
    <mergeCell ref="A10:E19"/>
    <mergeCell ref="A8:E9"/>
    <mergeCell ref="J12:L12"/>
    <mergeCell ref="J15:L15"/>
    <mergeCell ref="F17:I17"/>
    <mergeCell ref="F15:I15"/>
    <mergeCell ref="J14:L14"/>
    <mergeCell ref="F14:I14"/>
    <mergeCell ref="F12:I12"/>
    <mergeCell ref="A1:L1"/>
    <mergeCell ref="A3:L3"/>
    <mergeCell ref="A4:L4"/>
    <mergeCell ref="A5:L5"/>
    <mergeCell ref="A7:L7"/>
    <mergeCell ref="A2:L2"/>
    <mergeCell ref="F19:I19"/>
    <mergeCell ref="J16:L16"/>
    <mergeCell ref="J18:L18"/>
    <mergeCell ref="F18:I18"/>
    <mergeCell ref="J17:L17"/>
    <mergeCell ref="J19:L19"/>
    <mergeCell ref="A22:L22"/>
    <mergeCell ref="A23:L23"/>
    <mergeCell ref="A24:L24"/>
    <mergeCell ref="A25:L25"/>
    <mergeCell ref="A29:L29"/>
    <mergeCell ref="A38:L38"/>
    <mergeCell ref="A39:L39"/>
    <mergeCell ref="A26:L26"/>
    <mergeCell ref="A27:L27"/>
    <mergeCell ref="A28:L28"/>
    <mergeCell ref="A33:L33"/>
    <mergeCell ref="A34:G34"/>
    <mergeCell ref="H34:L34"/>
    <mergeCell ref="A35:G35"/>
    <mergeCell ref="H35:L35"/>
    <mergeCell ref="A36:G36"/>
    <mergeCell ref="H36:L36"/>
    <mergeCell ref="A37:G37"/>
    <mergeCell ref="H37:L37"/>
    <mergeCell ref="A30:L30"/>
    <mergeCell ref="A31:L31"/>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28"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AF8A-D886-4BFA-89CA-12FE45DABB35}">
  <sheetPr>
    <tabColor theme="6" tint="-0.499984740745262"/>
  </sheetPr>
  <dimension ref="A1:P529"/>
  <sheetViews>
    <sheetView tabSelected="1" topLeftCell="A524" zoomScale="75" zoomScaleNormal="75" zoomScaleSheetLayoutView="75" zoomScalePageLayoutView="60" workbookViewId="0">
      <selection activeCell="M527" sqref="M527"/>
    </sheetView>
  </sheetViews>
  <sheetFormatPr defaultRowHeight="14.25" x14ac:dyDescent="0.2"/>
  <cols>
    <col min="1" max="1" width="25.7109375" style="6" customWidth="1"/>
    <col min="2" max="2" width="41.28515625" style="38" customWidth="1"/>
    <col min="3" max="3" width="5.5703125" style="6" customWidth="1"/>
    <col min="4" max="4" width="14.7109375" style="6" bestFit="1" customWidth="1"/>
    <col min="5" max="8" width="12.7109375" style="6" bestFit="1" customWidth="1"/>
    <col min="9" max="9" width="13.5703125" style="6" customWidth="1"/>
    <col min="10" max="10" width="16.140625" style="6" customWidth="1"/>
    <col min="11" max="11" width="11.5703125" style="3" bestFit="1" customWidth="1"/>
    <col min="12" max="12" width="13.28515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410" t="s">
        <v>0</v>
      </c>
      <c r="B1" s="411"/>
      <c r="C1" s="411"/>
      <c r="D1" s="411"/>
      <c r="E1" s="411"/>
      <c r="F1" s="411"/>
      <c r="G1" s="411"/>
      <c r="H1" s="411"/>
      <c r="I1" s="411"/>
      <c r="J1" s="412"/>
    </row>
    <row r="2" spans="1:12" s="2" customFormat="1" ht="21.95" customHeight="1" x14ac:dyDescent="0.2">
      <c r="A2" s="413" t="s">
        <v>613</v>
      </c>
      <c r="B2" s="414"/>
      <c r="C2" s="414"/>
      <c r="D2" s="414"/>
      <c r="E2" s="414"/>
      <c r="F2" s="414"/>
      <c r="G2" s="414"/>
      <c r="H2" s="414"/>
      <c r="I2" s="414"/>
      <c r="J2" s="415"/>
    </row>
    <row r="3" spans="1:12" s="2" customFormat="1" ht="21.95" customHeight="1" x14ac:dyDescent="0.2">
      <c r="A3" s="413" t="s">
        <v>641</v>
      </c>
      <c r="B3" s="414"/>
      <c r="C3" s="414"/>
      <c r="D3" s="414"/>
      <c r="E3" s="414"/>
      <c r="F3" s="414"/>
      <c r="G3" s="414"/>
      <c r="H3" s="414"/>
      <c r="I3" s="414"/>
      <c r="J3" s="415"/>
    </row>
    <row r="4" spans="1:12" s="2" customFormat="1" ht="21.95" customHeight="1" thickBot="1" x14ac:dyDescent="0.25">
      <c r="A4" s="416" t="s">
        <v>2</v>
      </c>
      <c r="B4" s="417"/>
      <c r="C4" s="417"/>
      <c r="D4" s="417"/>
      <c r="E4" s="417"/>
      <c r="F4" s="417"/>
      <c r="G4" s="417"/>
      <c r="H4" s="417"/>
      <c r="I4" s="417"/>
      <c r="J4" s="418"/>
    </row>
    <row r="5" spans="1:12" s="2" customFormat="1" ht="24.95" customHeight="1" thickTop="1" x14ac:dyDescent="0.2">
      <c r="A5" s="425" t="s">
        <v>752</v>
      </c>
      <c r="B5" s="426"/>
      <c r="C5" s="426"/>
      <c r="D5" s="426"/>
      <c r="E5" s="426"/>
      <c r="F5" s="426"/>
      <c r="G5" s="426"/>
      <c r="H5" s="426"/>
      <c r="I5" s="426"/>
      <c r="J5" s="427"/>
    </row>
    <row r="6" spans="1:12" s="2" customFormat="1" ht="24.95" customHeight="1" thickBot="1" x14ac:dyDescent="0.25">
      <c r="A6" s="428" t="s">
        <v>742</v>
      </c>
      <c r="B6" s="429"/>
      <c r="C6" s="429"/>
      <c r="D6" s="429"/>
      <c r="E6" s="429"/>
      <c r="F6" s="429"/>
      <c r="G6" s="429"/>
      <c r="H6" s="429"/>
      <c r="I6" s="429"/>
      <c r="J6" s="430"/>
    </row>
    <row r="7" spans="1:12" s="2" customFormat="1" ht="24.75" customHeight="1" thickTop="1" thickBot="1" x14ac:dyDescent="0.25">
      <c r="A7" s="419" t="s">
        <v>25</v>
      </c>
      <c r="B7" s="420"/>
      <c r="C7" s="420"/>
      <c r="D7" s="420"/>
      <c r="E7" s="420"/>
      <c r="F7" s="420"/>
      <c r="G7" s="420"/>
      <c r="H7" s="420"/>
      <c r="I7" s="420"/>
      <c r="J7" s="421"/>
    </row>
    <row r="8" spans="1:12" s="2" customFormat="1" ht="24.75" customHeight="1" thickTop="1" thickBot="1" x14ac:dyDescent="0.25">
      <c r="A8" s="422" t="s">
        <v>26</v>
      </c>
      <c r="B8" s="423"/>
      <c r="C8" s="423"/>
      <c r="D8" s="423"/>
      <c r="E8" s="423"/>
      <c r="F8" s="423"/>
      <c r="G8" s="423"/>
      <c r="H8" s="423"/>
      <c r="I8" s="423"/>
      <c r="J8" s="424"/>
    </row>
    <row r="9" spans="1:12" ht="24.95" customHeight="1" thickTop="1" x14ac:dyDescent="0.2">
      <c r="A9" s="434" t="s">
        <v>605</v>
      </c>
      <c r="B9" s="435"/>
      <c r="C9" s="435"/>
      <c r="D9" s="435"/>
      <c r="E9" s="435"/>
      <c r="F9" s="435"/>
      <c r="G9" s="435"/>
      <c r="H9" s="435"/>
      <c r="I9" s="435"/>
      <c r="J9" s="436"/>
    </row>
    <row r="10" spans="1:12" ht="33" customHeight="1" thickBot="1" x14ac:dyDescent="0.25">
      <c r="A10" s="431" t="s">
        <v>751</v>
      </c>
      <c r="B10" s="432"/>
      <c r="C10" s="433"/>
      <c r="D10" s="104" t="s">
        <v>602</v>
      </c>
      <c r="E10" s="45" t="s">
        <v>27</v>
      </c>
      <c r="F10" s="45" t="s">
        <v>28</v>
      </c>
      <c r="G10" s="45" t="s">
        <v>29</v>
      </c>
      <c r="H10" s="45" t="s">
        <v>30</v>
      </c>
      <c r="I10" s="45" t="s">
        <v>31</v>
      </c>
      <c r="J10" s="84" t="s">
        <v>32</v>
      </c>
    </row>
    <row r="11" spans="1:12" ht="42" customHeight="1" thickTop="1" x14ac:dyDescent="0.2">
      <c r="A11" s="442" t="s">
        <v>604</v>
      </c>
      <c r="B11" s="443"/>
      <c r="C11" s="65" t="s">
        <v>33</v>
      </c>
      <c r="D11" s="111">
        <f t="shared" ref="D11:E11" si="0">D171+D268</f>
        <v>224</v>
      </c>
      <c r="E11" s="111">
        <f t="shared" si="0"/>
        <v>114</v>
      </c>
      <c r="F11" s="111">
        <f>F171+F268</f>
        <v>112</v>
      </c>
      <c r="G11" s="111">
        <f>G171+G268</f>
        <v>127</v>
      </c>
      <c r="H11" s="111">
        <f>H171+H268</f>
        <v>117</v>
      </c>
      <c r="I11" s="258">
        <f>I171+I268</f>
        <v>123</v>
      </c>
      <c r="J11" s="116">
        <v>231</v>
      </c>
    </row>
    <row r="12" spans="1:12" ht="42" customHeight="1" thickBot="1" x14ac:dyDescent="0.25">
      <c r="A12" s="444" t="s">
        <v>11</v>
      </c>
      <c r="B12" s="445"/>
      <c r="C12" s="8" t="s">
        <v>33</v>
      </c>
      <c r="D12" s="112">
        <v>1117</v>
      </c>
      <c r="E12" s="73">
        <f>E272</f>
        <v>423</v>
      </c>
      <c r="F12" s="110">
        <f>F272</f>
        <v>529</v>
      </c>
      <c r="G12" s="110">
        <v>541</v>
      </c>
      <c r="H12" s="110">
        <v>449</v>
      </c>
      <c r="I12" s="110">
        <v>460</v>
      </c>
      <c r="J12" s="116">
        <v>1269</v>
      </c>
      <c r="L12" s="97"/>
    </row>
    <row r="13" spans="1:12" ht="60.75" customHeight="1" thickTop="1" thickBot="1" x14ac:dyDescent="0.25">
      <c r="A13" s="398" t="s">
        <v>607</v>
      </c>
      <c r="B13" s="399"/>
      <c r="C13" s="399"/>
      <c r="D13" s="399"/>
      <c r="E13" s="399"/>
      <c r="F13" s="399"/>
      <c r="G13" s="399"/>
      <c r="H13" s="399"/>
      <c r="I13" s="399"/>
      <c r="J13" s="400"/>
      <c r="L13" s="97"/>
    </row>
    <row r="14" spans="1:12" ht="24.95" customHeight="1" thickTop="1" x14ac:dyDescent="0.2">
      <c r="A14" s="434" t="s">
        <v>631</v>
      </c>
      <c r="B14" s="435"/>
      <c r="C14" s="435"/>
      <c r="D14" s="435"/>
      <c r="E14" s="435"/>
      <c r="F14" s="435"/>
      <c r="G14" s="435"/>
      <c r="H14" s="435"/>
      <c r="I14" s="435"/>
      <c r="J14" s="436"/>
    </row>
    <row r="15" spans="1:12" ht="33" customHeight="1" thickBot="1" x14ac:dyDescent="0.25">
      <c r="A15" s="431" t="s">
        <v>750</v>
      </c>
      <c r="B15" s="432"/>
      <c r="C15" s="433"/>
      <c r="D15" s="104" t="s">
        <v>602</v>
      </c>
      <c r="E15" s="45" t="s">
        <v>27</v>
      </c>
      <c r="F15" s="45" t="s">
        <v>28</v>
      </c>
      <c r="G15" s="45" t="s">
        <v>29</v>
      </c>
      <c r="H15" s="45" t="s">
        <v>30</v>
      </c>
      <c r="I15" s="45" t="s">
        <v>31</v>
      </c>
      <c r="J15" s="84" t="s">
        <v>34</v>
      </c>
    </row>
    <row r="16" spans="1:12" ht="42" customHeight="1" thickTop="1" x14ac:dyDescent="0.2">
      <c r="A16" s="437" t="s">
        <v>699</v>
      </c>
      <c r="B16" s="438"/>
      <c r="C16" s="65" t="s">
        <v>33</v>
      </c>
      <c r="D16" s="195">
        <v>156</v>
      </c>
      <c r="E16" s="195">
        <v>2</v>
      </c>
      <c r="F16" s="195">
        <v>3</v>
      </c>
      <c r="G16" s="195">
        <v>1</v>
      </c>
      <c r="H16" s="195">
        <v>0</v>
      </c>
      <c r="I16" s="196">
        <v>1</v>
      </c>
      <c r="J16" s="197">
        <f>SUM(D16:I16)</f>
        <v>163</v>
      </c>
    </row>
    <row r="17" spans="1:12" ht="42" customHeight="1" x14ac:dyDescent="0.2">
      <c r="A17" s="442" t="s">
        <v>698</v>
      </c>
      <c r="B17" s="443"/>
      <c r="C17" s="65" t="s">
        <v>33</v>
      </c>
      <c r="D17" s="198">
        <v>0</v>
      </c>
      <c r="E17" s="199">
        <v>0</v>
      </c>
      <c r="F17" s="199">
        <v>0</v>
      </c>
      <c r="G17" s="199">
        <v>22</v>
      </c>
      <c r="H17" s="199">
        <v>4</v>
      </c>
      <c r="I17" s="200">
        <v>10</v>
      </c>
      <c r="J17" s="116">
        <f>SUM(D17:I17)</f>
        <v>36</v>
      </c>
    </row>
    <row r="18" spans="1:12" ht="42" customHeight="1" thickBot="1" x14ac:dyDescent="0.25">
      <c r="A18" s="448" t="s">
        <v>632</v>
      </c>
      <c r="B18" s="449"/>
      <c r="C18" s="8" t="s">
        <v>33</v>
      </c>
      <c r="D18" s="112">
        <v>369</v>
      </c>
      <c r="E18" s="110">
        <v>55</v>
      </c>
      <c r="F18" s="110">
        <v>16</v>
      </c>
      <c r="G18" s="110">
        <v>15</v>
      </c>
      <c r="H18" s="110">
        <v>25</v>
      </c>
      <c r="I18" s="110">
        <v>41</v>
      </c>
      <c r="J18" s="150">
        <f>SUM(D18:I18)</f>
        <v>521</v>
      </c>
      <c r="L18" s="97"/>
    </row>
    <row r="19" spans="1:12" ht="24.95" customHeight="1" thickTop="1" x14ac:dyDescent="0.2">
      <c r="A19" s="434" t="s">
        <v>606</v>
      </c>
      <c r="B19" s="435"/>
      <c r="C19" s="435"/>
      <c r="D19" s="435"/>
      <c r="E19" s="435"/>
      <c r="F19" s="435"/>
      <c r="G19" s="435"/>
      <c r="H19" s="435"/>
      <c r="I19" s="435"/>
      <c r="J19" s="436"/>
    </row>
    <row r="20" spans="1:12" ht="30.95" customHeight="1" thickBot="1" x14ac:dyDescent="0.25">
      <c r="A20" s="431" t="s">
        <v>749</v>
      </c>
      <c r="B20" s="432"/>
      <c r="C20" s="433"/>
      <c r="D20" s="104" t="s">
        <v>602</v>
      </c>
      <c r="E20" s="45" t="s">
        <v>640</v>
      </c>
      <c r="F20" s="45" t="s">
        <v>28</v>
      </c>
      <c r="G20" s="45" t="s">
        <v>29</v>
      </c>
      <c r="H20" s="45" t="s">
        <v>30</v>
      </c>
      <c r="I20" s="45" t="s">
        <v>31</v>
      </c>
      <c r="J20" s="46" t="s">
        <v>34</v>
      </c>
      <c r="L20" s="102"/>
    </row>
    <row r="21" spans="1:12" ht="42" customHeight="1" thickTop="1" x14ac:dyDescent="0.2">
      <c r="A21" s="437" t="s">
        <v>615</v>
      </c>
      <c r="B21" s="438"/>
      <c r="C21" s="44" t="s">
        <v>33</v>
      </c>
      <c r="D21" s="82">
        <f>D505</f>
        <v>1298461.5899999999</v>
      </c>
      <c r="E21" s="81">
        <f>E505</f>
        <v>116485.43</v>
      </c>
      <c r="F21" s="81">
        <f t="shared" ref="F21:I21" si="1">F505</f>
        <v>111148.36000000002</v>
      </c>
      <c r="G21" s="81">
        <f t="shared" si="1"/>
        <v>171778</v>
      </c>
      <c r="H21" s="81">
        <f t="shared" si="1"/>
        <v>170498.59999999998</v>
      </c>
      <c r="I21" s="81">
        <f t="shared" si="1"/>
        <v>165343.46999999997</v>
      </c>
      <c r="J21" s="22">
        <f>SUM(D21:I21)</f>
        <v>2033715.45</v>
      </c>
      <c r="K21" s="102"/>
      <c r="L21" s="102"/>
    </row>
    <row r="22" spans="1:12" ht="42" customHeight="1" x14ac:dyDescent="0.2">
      <c r="A22" s="446" t="s">
        <v>700</v>
      </c>
      <c r="B22" s="447"/>
      <c r="C22" s="9" t="s">
        <v>33</v>
      </c>
      <c r="D22" s="82">
        <f t="shared" ref="D22:I22" si="2">D273</f>
        <v>1280779.9500000002</v>
      </c>
      <c r="E22" s="82">
        <f t="shared" si="2"/>
        <v>120675.04000000001</v>
      </c>
      <c r="F22" s="82">
        <f t="shared" si="2"/>
        <v>109824.05999999998</v>
      </c>
      <c r="G22" s="82">
        <f t="shared" si="2"/>
        <v>169844.08000000005</v>
      </c>
      <c r="H22" s="82">
        <f t="shared" si="2"/>
        <v>167272.90000000002</v>
      </c>
      <c r="I22" s="259">
        <f t="shared" si="2"/>
        <v>160447.99999999997</v>
      </c>
      <c r="J22" s="22">
        <f>SUM(D22:I22)</f>
        <v>2008844.0300000003</v>
      </c>
      <c r="K22" s="102"/>
      <c r="L22" s="102"/>
    </row>
    <row r="23" spans="1:12" ht="55.5" customHeight="1" thickBot="1" x14ac:dyDescent="0.25">
      <c r="A23" s="444" t="s">
        <v>35</v>
      </c>
      <c r="B23" s="445"/>
      <c r="C23" s="98" t="s">
        <v>33</v>
      </c>
      <c r="D23" s="99">
        <v>37091.410000000076</v>
      </c>
      <c r="E23" s="100">
        <v>802</v>
      </c>
      <c r="F23" s="100">
        <f>F21-F22</f>
        <v>1324.300000000032</v>
      </c>
      <c r="G23" s="100">
        <f>G21-G22</f>
        <v>1933.9199999999546</v>
      </c>
      <c r="H23" s="100">
        <f>H21-H22</f>
        <v>3225.6999999999534</v>
      </c>
      <c r="I23" s="260">
        <f>(I21-I22)</f>
        <v>4895.4700000000012</v>
      </c>
      <c r="J23" s="101">
        <f>SUM(D23:I23)</f>
        <v>49272.800000000017</v>
      </c>
    </row>
    <row r="24" spans="1:12" ht="39.75" customHeight="1" thickTop="1" thickBot="1" x14ac:dyDescent="0.25">
      <c r="A24" s="398" t="s">
        <v>701</v>
      </c>
      <c r="B24" s="399"/>
      <c r="C24" s="399"/>
      <c r="D24" s="399"/>
      <c r="E24" s="399"/>
      <c r="F24" s="399"/>
      <c r="G24" s="399"/>
      <c r="H24" s="399"/>
      <c r="I24" s="399"/>
      <c r="J24" s="400"/>
    </row>
    <row r="25" spans="1:12" ht="24.95" customHeight="1" thickTop="1" thickBot="1" x14ac:dyDescent="0.25">
      <c r="A25" s="387" t="s">
        <v>616</v>
      </c>
      <c r="B25" s="388"/>
      <c r="C25" s="388"/>
      <c r="D25" s="388"/>
      <c r="E25" s="388"/>
      <c r="F25" s="388"/>
      <c r="G25" s="388"/>
      <c r="H25" s="388"/>
      <c r="I25" s="388"/>
      <c r="J25" s="389"/>
    </row>
    <row r="26" spans="1:12" ht="30.95" customHeight="1" thickTop="1" thickBot="1" x14ac:dyDescent="0.25">
      <c r="A26" s="455" t="s">
        <v>748</v>
      </c>
      <c r="B26" s="456"/>
      <c r="C26" s="457"/>
      <c r="D26" s="104" t="s">
        <v>602</v>
      </c>
      <c r="E26" s="45" t="s">
        <v>27</v>
      </c>
      <c r="F26" s="45" t="s">
        <v>28</v>
      </c>
      <c r="G26" s="45" t="s">
        <v>29</v>
      </c>
      <c r="H26" s="45" t="s">
        <v>30</v>
      </c>
      <c r="I26" s="45" t="s">
        <v>31</v>
      </c>
      <c r="J26" s="17" t="s">
        <v>34</v>
      </c>
    </row>
    <row r="27" spans="1:12" ht="42" customHeight="1" thickTop="1" x14ac:dyDescent="0.2">
      <c r="A27" s="462" t="s">
        <v>36</v>
      </c>
      <c r="B27" s="463"/>
      <c r="C27" s="145" t="s">
        <v>33</v>
      </c>
      <c r="D27" s="146">
        <v>272</v>
      </c>
      <c r="E27" s="146">
        <v>14</v>
      </c>
      <c r="F27" s="146">
        <v>9</v>
      </c>
      <c r="G27" s="146">
        <v>22</v>
      </c>
      <c r="H27" s="146">
        <v>18</v>
      </c>
      <c r="I27" s="146">
        <v>15</v>
      </c>
      <c r="J27" s="147">
        <f>SUM(D27:I27)</f>
        <v>350</v>
      </c>
    </row>
    <row r="28" spans="1:12" ht="42" customHeight="1" thickBot="1" x14ac:dyDescent="0.25">
      <c r="A28" s="464" t="s">
        <v>37</v>
      </c>
      <c r="B28" s="465"/>
      <c r="C28" s="141" t="s">
        <v>33</v>
      </c>
      <c r="D28" s="142">
        <v>104</v>
      </c>
      <c r="E28" s="143">
        <v>0</v>
      </c>
      <c r="F28" s="143">
        <v>0</v>
      </c>
      <c r="G28" s="143">
        <v>0</v>
      </c>
      <c r="H28" s="143">
        <v>90</v>
      </c>
      <c r="I28" s="143">
        <v>63</v>
      </c>
      <c r="J28" s="144">
        <f>SUM(D28:I28)</f>
        <v>257</v>
      </c>
    </row>
    <row r="29" spans="1:12" s="4" customFormat="1" ht="30.95" customHeight="1" thickTop="1" thickBot="1" x14ac:dyDescent="0.3">
      <c r="A29" s="455" t="s">
        <v>633</v>
      </c>
      <c r="B29" s="456"/>
      <c r="C29" s="456"/>
      <c r="D29" s="456"/>
      <c r="E29" s="456"/>
      <c r="F29" s="456"/>
      <c r="G29" s="456"/>
      <c r="H29" s="456"/>
      <c r="I29" s="456"/>
      <c r="J29" s="458"/>
    </row>
    <row r="30" spans="1:12" s="5" customFormat="1" ht="24.95" customHeight="1" thickTop="1" x14ac:dyDescent="0.25">
      <c r="A30" s="450" t="s">
        <v>606</v>
      </c>
      <c r="B30" s="451"/>
      <c r="C30" s="451"/>
      <c r="D30" s="451"/>
      <c r="E30" s="451"/>
      <c r="F30" s="451"/>
      <c r="G30" s="451"/>
      <c r="H30" s="451"/>
      <c r="I30" s="451"/>
      <c r="J30" s="452"/>
    </row>
    <row r="31" spans="1:12" s="5" customFormat="1" ht="41.25" customHeight="1" thickBot="1" x14ac:dyDescent="0.3">
      <c r="A31" s="21" t="s">
        <v>38</v>
      </c>
      <c r="B31" s="470" t="s">
        <v>39</v>
      </c>
      <c r="C31" s="471"/>
      <c r="D31" s="123" t="s">
        <v>602</v>
      </c>
      <c r="E31" s="41" t="s">
        <v>27</v>
      </c>
      <c r="F31" s="41" t="s">
        <v>28</v>
      </c>
      <c r="G31" s="12" t="s">
        <v>29</v>
      </c>
      <c r="H31" s="12" t="s">
        <v>30</v>
      </c>
      <c r="I31" s="41" t="s">
        <v>31</v>
      </c>
      <c r="J31" s="13" t="s">
        <v>34</v>
      </c>
    </row>
    <row r="32" spans="1:12" s="223" customFormat="1" ht="36.75" customHeight="1" thickTop="1" x14ac:dyDescent="0.25">
      <c r="A32" s="218" t="s">
        <v>41</v>
      </c>
      <c r="B32" s="219" t="s">
        <v>42</v>
      </c>
      <c r="C32" s="220" t="s">
        <v>33</v>
      </c>
      <c r="D32" s="201">
        <v>6898.2</v>
      </c>
      <c r="E32" s="221">
        <v>651.1</v>
      </c>
      <c r="F32" s="221">
        <v>417.5</v>
      </c>
      <c r="G32" s="202">
        <v>456.9</v>
      </c>
      <c r="H32" s="202">
        <v>481.4</v>
      </c>
      <c r="I32" s="202">
        <v>964</v>
      </c>
      <c r="J32" s="222">
        <f>SUM(D32:I32)</f>
        <v>9869.1</v>
      </c>
    </row>
    <row r="33" spans="1:10" s="223" customFormat="1" ht="36.75" customHeight="1" x14ac:dyDescent="0.25">
      <c r="A33" s="124" t="s">
        <v>43</v>
      </c>
      <c r="B33" s="125" t="s">
        <v>44</v>
      </c>
      <c r="C33" s="224" t="s">
        <v>33</v>
      </c>
      <c r="D33" s="201">
        <v>12113.46</v>
      </c>
      <c r="E33" s="221">
        <v>1397.6</v>
      </c>
      <c r="F33" s="221">
        <v>889.9</v>
      </c>
      <c r="G33" s="202">
        <v>0</v>
      </c>
      <c r="H33" s="202">
        <v>0</v>
      </c>
      <c r="I33" s="202">
        <v>146</v>
      </c>
      <c r="J33" s="225">
        <f>SUM(D33:I33)</f>
        <v>14546.96</v>
      </c>
    </row>
    <row r="34" spans="1:10" s="223" customFormat="1" ht="36.75" customHeight="1" x14ac:dyDescent="0.25">
      <c r="A34" s="124" t="s">
        <v>45</v>
      </c>
      <c r="B34" s="125" t="s">
        <v>46</v>
      </c>
      <c r="C34" s="224" t="s">
        <v>33</v>
      </c>
      <c r="D34" s="201">
        <v>11488.51</v>
      </c>
      <c r="E34" s="221">
        <v>799.3</v>
      </c>
      <c r="F34" s="221">
        <v>234.3</v>
      </c>
      <c r="G34" s="202">
        <v>468.9</v>
      </c>
      <c r="H34" s="202">
        <v>280.60000000000002</v>
      </c>
      <c r="I34" s="202">
        <v>0</v>
      </c>
      <c r="J34" s="225">
        <f>SUM(D34:I34)</f>
        <v>13271.609999999999</v>
      </c>
    </row>
    <row r="35" spans="1:10" s="223" customFormat="1" ht="36.75" customHeight="1" x14ac:dyDescent="0.25">
      <c r="A35" s="124" t="s">
        <v>47</v>
      </c>
      <c r="B35" s="125" t="s">
        <v>48</v>
      </c>
      <c r="C35" s="224" t="s">
        <v>33</v>
      </c>
      <c r="D35" s="201">
        <v>5269.59</v>
      </c>
      <c r="E35" s="221">
        <v>0</v>
      </c>
      <c r="F35" s="202">
        <v>0</v>
      </c>
      <c r="G35" s="202">
        <v>0</v>
      </c>
      <c r="H35" s="202">
        <v>0</v>
      </c>
      <c r="I35" s="202">
        <v>0</v>
      </c>
      <c r="J35" s="225">
        <f t="shared" ref="J35:J37" si="3">SUM(D35:I35)</f>
        <v>5269.59</v>
      </c>
    </row>
    <row r="36" spans="1:10" s="223" customFormat="1" ht="36.75" customHeight="1" x14ac:dyDescent="0.25">
      <c r="A36" s="124" t="s">
        <v>49</v>
      </c>
      <c r="B36" s="125" t="s">
        <v>50</v>
      </c>
      <c r="C36" s="224" t="s">
        <v>33</v>
      </c>
      <c r="D36" s="201">
        <v>13548.930000000002</v>
      </c>
      <c r="E36" s="221">
        <v>1307.9000000000001</v>
      </c>
      <c r="F36" s="202">
        <v>869.7</v>
      </c>
      <c r="G36" s="202">
        <v>1545.3</v>
      </c>
      <c r="H36" s="202">
        <v>1214.2</v>
      </c>
      <c r="I36" s="202">
        <v>1235.7</v>
      </c>
      <c r="J36" s="225">
        <f t="shared" si="3"/>
        <v>19721.730000000003</v>
      </c>
    </row>
    <row r="37" spans="1:10" s="223" customFormat="1" ht="36.75" customHeight="1" x14ac:dyDescent="0.25">
      <c r="A37" s="124" t="s">
        <v>51</v>
      </c>
      <c r="B37" s="125" t="s">
        <v>52</v>
      </c>
      <c r="C37" s="224" t="s">
        <v>33</v>
      </c>
      <c r="D37" s="201">
        <v>16589.620000000003</v>
      </c>
      <c r="E37" s="221">
        <v>1997.6999999999998</v>
      </c>
      <c r="F37" s="221">
        <v>2545.4</v>
      </c>
      <c r="G37" s="202">
        <v>3351</v>
      </c>
      <c r="H37" s="202">
        <v>3448.5</v>
      </c>
      <c r="I37" s="202">
        <v>3446.1</v>
      </c>
      <c r="J37" s="225">
        <f t="shared" si="3"/>
        <v>31378.320000000003</v>
      </c>
    </row>
    <row r="38" spans="1:10" s="223" customFormat="1" ht="36.75" customHeight="1" x14ac:dyDescent="0.25">
      <c r="A38" s="124" t="s">
        <v>53</v>
      </c>
      <c r="B38" s="125" t="s">
        <v>54</v>
      </c>
      <c r="C38" s="224" t="s">
        <v>33</v>
      </c>
      <c r="D38" s="201">
        <v>13079.489999999998</v>
      </c>
      <c r="E38" s="221">
        <v>1043.1999999999998</v>
      </c>
      <c r="F38" s="221">
        <v>370.6</v>
      </c>
      <c r="G38" s="202">
        <v>1606.7</v>
      </c>
      <c r="H38" s="202">
        <v>1655.4</v>
      </c>
      <c r="I38" s="202">
        <v>0</v>
      </c>
      <c r="J38" s="225">
        <f t="shared" ref="J38:J45" si="4">SUM(D38:I38)</f>
        <v>17755.39</v>
      </c>
    </row>
    <row r="39" spans="1:10" s="223" customFormat="1" ht="48" customHeight="1" x14ac:dyDescent="0.25">
      <c r="A39" s="124" t="s">
        <v>55</v>
      </c>
      <c r="B39" s="125" t="s">
        <v>56</v>
      </c>
      <c r="C39" s="224" t="s">
        <v>33</v>
      </c>
      <c r="D39" s="201">
        <v>8594.76</v>
      </c>
      <c r="E39" s="202">
        <v>827.89999999999986</v>
      </c>
      <c r="F39" s="202">
        <v>516.09999999999991</v>
      </c>
      <c r="G39" s="202">
        <v>699.8</v>
      </c>
      <c r="H39" s="202">
        <v>355.8</v>
      </c>
      <c r="I39" s="202">
        <v>650.6</v>
      </c>
      <c r="J39" s="225">
        <f>SUM(D39:I39)</f>
        <v>11644.96</v>
      </c>
    </row>
    <row r="40" spans="1:10" s="223" customFormat="1" ht="36.75" customHeight="1" x14ac:dyDescent="0.25">
      <c r="A40" s="124" t="s">
        <v>57</v>
      </c>
      <c r="B40" s="125" t="s">
        <v>58</v>
      </c>
      <c r="C40" s="224" t="s">
        <v>33</v>
      </c>
      <c r="D40" s="201">
        <v>12416.52</v>
      </c>
      <c r="E40" s="202">
        <v>2265</v>
      </c>
      <c r="F40" s="202">
        <v>1973.9</v>
      </c>
      <c r="G40" s="202">
        <v>3845.1</v>
      </c>
      <c r="H40" s="202">
        <v>4226</v>
      </c>
      <c r="I40" s="202">
        <v>3416.8</v>
      </c>
      <c r="J40" s="225">
        <f>SUM(D40:I40)</f>
        <v>28143.32</v>
      </c>
    </row>
    <row r="41" spans="1:10" s="223" customFormat="1" ht="36.75" customHeight="1" x14ac:dyDescent="0.25">
      <c r="A41" s="124" t="s">
        <v>610</v>
      </c>
      <c r="B41" s="125" t="s">
        <v>59</v>
      </c>
      <c r="C41" s="224" t="s">
        <v>33</v>
      </c>
      <c r="D41" s="226">
        <v>2628.3400000000006</v>
      </c>
      <c r="E41" s="202">
        <v>0</v>
      </c>
      <c r="F41" s="202">
        <v>0</v>
      </c>
      <c r="G41" s="202">
        <v>0</v>
      </c>
      <c r="H41" s="202">
        <v>0</v>
      </c>
      <c r="I41" s="202">
        <v>0</v>
      </c>
      <c r="J41" s="225">
        <f>SUM(D41:I41)</f>
        <v>2628.3400000000006</v>
      </c>
    </row>
    <row r="42" spans="1:10" s="223" customFormat="1" ht="36.75" customHeight="1" x14ac:dyDescent="0.25">
      <c r="A42" s="124" t="s">
        <v>60</v>
      </c>
      <c r="B42" s="125" t="s">
        <v>61</v>
      </c>
      <c r="C42" s="224" t="s">
        <v>33</v>
      </c>
      <c r="D42" s="201">
        <v>11865.94</v>
      </c>
      <c r="E42" s="221">
        <v>1290.8</v>
      </c>
      <c r="F42" s="202">
        <v>1137.5999999999999</v>
      </c>
      <c r="G42" s="202">
        <v>1927.6</v>
      </c>
      <c r="H42" s="202">
        <v>1194.2</v>
      </c>
      <c r="I42" s="202">
        <v>2260.6</v>
      </c>
      <c r="J42" s="225">
        <f t="shared" si="4"/>
        <v>19676.739999999998</v>
      </c>
    </row>
    <row r="43" spans="1:10" s="223" customFormat="1" ht="36.75" customHeight="1" x14ac:dyDescent="0.25">
      <c r="A43" s="124" t="s">
        <v>62</v>
      </c>
      <c r="B43" s="125" t="s">
        <v>63</v>
      </c>
      <c r="C43" s="224" t="s">
        <v>33</v>
      </c>
      <c r="D43" s="201">
        <v>3605.2000000000003</v>
      </c>
      <c r="E43" s="221">
        <v>281.60000000000002</v>
      </c>
      <c r="F43" s="202">
        <v>388</v>
      </c>
      <c r="G43" s="202">
        <v>190.2</v>
      </c>
      <c r="H43" s="202">
        <v>564.70000000000005</v>
      </c>
      <c r="I43" s="202">
        <v>250.5</v>
      </c>
      <c r="J43" s="225">
        <f t="shared" si="4"/>
        <v>5280.2</v>
      </c>
    </row>
    <row r="44" spans="1:10" s="223" customFormat="1" ht="36.75" customHeight="1" x14ac:dyDescent="0.25">
      <c r="A44" s="124" t="s">
        <v>64</v>
      </c>
      <c r="B44" s="125" t="s">
        <v>65</v>
      </c>
      <c r="C44" s="224" t="s">
        <v>33</v>
      </c>
      <c r="D44" s="201">
        <v>686.8</v>
      </c>
      <c r="E44" s="221">
        <v>0</v>
      </c>
      <c r="F44" s="202">
        <v>0</v>
      </c>
      <c r="G44" s="202">
        <v>0</v>
      </c>
      <c r="H44" s="202">
        <v>0</v>
      </c>
      <c r="I44" s="202">
        <v>0</v>
      </c>
      <c r="J44" s="225">
        <f t="shared" si="4"/>
        <v>686.8</v>
      </c>
    </row>
    <row r="45" spans="1:10" s="223" customFormat="1" ht="36.75" customHeight="1" x14ac:dyDescent="0.25">
      <c r="A45" s="124" t="s">
        <v>66</v>
      </c>
      <c r="B45" s="125" t="s">
        <v>67</v>
      </c>
      <c r="C45" s="224" t="s">
        <v>33</v>
      </c>
      <c r="D45" s="201">
        <v>11995.06</v>
      </c>
      <c r="E45" s="221">
        <v>1326.4000000000003</v>
      </c>
      <c r="F45" s="202">
        <v>187.3</v>
      </c>
      <c r="G45" s="202">
        <v>601.79999999999995</v>
      </c>
      <c r="H45" s="202">
        <v>1324.1</v>
      </c>
      <c r="I45" s="202">
        <v>745.6</v>
      </c>
      <c r="J45" s="225">
        <f t="shared" si="4"/>
        <v>16180.259999999998</v>
      </c>
    </row>
    <row r="46" spans="1:10" s="223" customFormat="1" ht="36.75" customHeight="1" x14ac:dyDescent="0.25">
      <c r="A46" s="124" t="s">
        <v>68</v>
      </c>
      <c r="B46" s="125" t="s">
        <v>69</v>
      </c>
      <c r="C46" s="224" t="s">
        <v>33</v>
      </c>
      <c r="D46" s="201">
        <v>11956.630000000001</v>
      </c>
      <c r="E46" s="221">
        <v>1012.8000000000002</v>
      </c>
      <c r="F46" s="202">
        <v>1205.5</v>
      </c>
      <c r="G46" s="202">
        <v>1251</v>
      </c>
      <c r="H46" s="202">
        <v>852.3</v>
      </c>
      <c r="I46" s="202">
        <v>1505.3</v>
      </c>
      <c r="J46" s="225">
        <f t="shared" ref="J46:J56" si="5">SUM(D46:I46)</f>
        <v>17783.53</v>
      </c>
    </row>
    <row r="47" spans="1:10" s="223" customFormat="1" ht="36.75" customHeight="1" x14ac:dyDescent="0.25">
      <c r="A47" s="124" t="s">
        <v>70</v>
      </c>
      <c r="B47" s="125" t="s">
        <v>71</v>
      </c>
      <c r="C47" s="224" t="s">
        <v>33</v>
      </c>
      <c r="D47" s="201">
        <v>10722.13</v>
      </c>
      <c r="E47" s="221">
        <v>1242.0999999999999</v>
      </c>
      <c r="F47" s="202">
        <v>1452.4</v>
      </c>
      <c r="G47" s="202">
        <v>1387</v>
      </c>
      <c r="H47" s="202">
        <v>837.4</v>
      </c>
      <c r="I47" s="202">
        <v>1849.5</v>
      </c>
      <c r="J47" s="225">
        <f t="shared" si="5"/>
        <v>17490.53</v>
      </c>
    </row>
    <row r="48" spans="1:10" s="223" customFormat="1" ht="30" x14ac:dyDescent="0.25">
      <c r="A48" s="124" t="s">
        <v>72</v>
      </c>
      <c r="B48" s="125" t="s">
        <v>73</v>
      </c>
      <c r="C48" s="224" t="s">
        <v>33</v>
      </c>
      <c r="D48" s="201">
        <v>4024.4</v>
      </c>
      <c r="E48" s="221">
        <v>0</v>
      </c>
      <c r="F48" s="202">
        <v>0</v>
      </c>
      <c r="G48" s="202">
        <v>0</v>
      </c>
      <c r="H48" s="202">
        <v>0</v>
      </c>
      <c r="I48" s="202">
        <v>0</v>
      </c>
      <c r="J48" s="225">
        <f t="shared" si="5"/>
        <v>4024.4</v>
      </c>
    </row>
    <row r="49" spans="1:10" s="223" customFormat="1" ht="36.75" customHeight="1" x14ac:dyDescent="0.25">
      <c r="A49" s="124" t="s">
        <v>74</v>
      </c>
      <c r="B49" s="125" t="s">
        <v>75</v>
      </c>
      <c r="C49" s="224" t="s">
        <v>33</v>
      </c>
      <c r="D49" s="201">
        <v>8464.32</v>
      </c>
      <c r="E49" s="221">
        <v>757.4</v>
      </c>
      <c r="F49" s="202">
        <v>771.9</v>
      </c>
      <c r="G49" s="202">
        <v>1306</v>
      </c>
      <c r="H49" s="202">
        <v>652.45000000000005</v>
      </c>
      <c r="I49" s="202">
        <v>703.4</v>
      </c>
      <c r="J49" s="225">
        <f t="shared" si="5"/>
        <v>12655.47</v>
      </c>
    </row>
    <row r="50" spans="1:10" s="223" customFormat="1" ht="36.75" customHeight="1" x14ac:dyDescent="0.25">
      <c r="A50" s="124" t="s">
        <v>76</v>
      </c>
      <c r="B50" s="125" t="s">
        <v>77</v>
      </c>
      <c r="C50" s="224" t="s">
        <v>33</v>
      </c>
      <c r="D50" s="201">
        <v>7992.44</v>
      </c>
      <c r="E50" s="221">
        <v>0</v>
      </c>
      <c r="F50" s="202">
        <v>0</v>
      </c>
      <c r="G50" s="202">
        <v>0</v>
      </c>
      <c r="H50" s="202">
        <v>0</v>
      </c>
      <c r="I50" s="202">
        <v>0</v>
      </c>
      <c r="J50" s="225">
        <f t="shared" si="5"/>
        <v>7992.44</v>
      </c>
    </row>
    <row r="51" spans="1:10" s="223" customFormat="1" ht="36.75" customHeight="1" x14ac:dyDescent="0.25">
      <c r="A51" s="124" t="s">
        <v>612</v>
      </c>
      <c r="B51" s="125" t="s">
        <v>617</v>
      </c>
      <c r="C51" s="224" t="s">
        <v>33</v>
      </c>
      <c r="D51" s="226">
        <v>168.4</v>
      </c>
      <c r="E51" s="221">
        <v>0</v>
      </c>
      <c r="F51" s="202">
        <v>0</v>
      </c>
      <c r="G51" s="202">
        <v>0</v>
      </c>
      <c r="H51" s="202">
        <v>0</v>
      </c>
      <c r="I51" s="202">
        <v>0</v>
      </c>
      <c r="J51" s="225">
        <f t="shared" si="5"/>
        <v>168.4</v>
      </c>
    </row>
    <row r="52" spans="1:10" s="223" customFormat="1" ht="36.75" customHeight="1" x14ac:dyDescent="0.25">
      <c r="A52" s="124" t="s">
        <v>78</v>
      </c>
      <c r="B52" s="125" t="s">
        <v>79</v>
      </c>
      <c r="C52" s="224" t="s">
        <v>33</v>
      </c>
      <c r="D52" s="201">
        <v>10141.700000000001</v>
      </c>
      <c r="E52" s="221">
        <v>1012.5</v>
      </c>
      <c r="F52" s="202">
        <v>537.4</v>
      </c>
      <c r="G52" s="202">
        <v>1228.42</v>
      </c>
      <c r="H52" s="202">
        <v>1411.6</v>
      </c>
      <c r="I52" s="202">
        <v>793</v>
      </c>
      <c r="J52" s="225">
        <f t="shared" si="5"/>
        <v>15124.62</v>
      </c>
    </row>
    <row r="53" spans="1:10" s="223" customFormat="1" ht="36.75" customHeight="1" x14ac:dyDescent="0.25">
      <c r="A53" s="124" t="s">
        <v>80</v>
      </c>
      <c r="B53" s="125" t="s">
        <v>81</v>
      </c>
      <c r="C53" s="224" t="s">
        <v>33</v>
      </c>
      <c r="D53" s="201">
        <v>10780.890000000001</v>
      </c>
      <c r="E53" s="221">
        <v>1497.1</v>
      </c>
      <c r="F53" s="202">
        <v>628</v>
      </c>
      <c r="G53" s="202">
        <v>1856</v>
      </c>
      <c r="H53" s="202">
        <v>1650.7</v>
      </c>
      <c r="I53" s="202">
        <v>1892.15</v>
      </c>
      <c r="J53" s="225">
        <f t="shared" si="5"/>
        <v>18304.840000000004</v>
      </c>
    </row>
    <row r="54" spans="1:10" s="223" customFormat="1" ht="36.75" customHeight="1" x14ac:dyDescent="0.25">
      <c r="A54" s="124" t="s">
        <v>82</v>
      </c>
      <c r="B54" s="125" t="s">
        <v>83</v>
      </c>
      <c r="C54" s="224" t="s">
        <v>33</v>
      </c>
      <c r="D54" s="201">
        <v>4904.6900000000005</v>
      </c>
      <c r="E54" s="221">
        <v>0</v>
      </c>
      <c r="F54" s="202">
        <v>0</v>
      </c>
      <c r="G54" s="202">
        <v>0</v>
      </c>
      <c r="H54" s="202">
        <v>0</v>
      </c>
      <c r="I54" s="202">
        <v>0</v>
      </c>
      <c r="J54" s="225">
        <f t="shared" si="5"/>
        <v>4904.6900000000005</v>
      </c>
    </row>
    <row r="55" spans="1:10" s="223" customFormat="1" ht="45.75" customHeight="1" x14ac:dyDescent="0.25">
      <c r="A55" s="124" t="s">
        <v>84</v>
      </c>
      <c r="B55" s="125" t="s">
        <v>85</v>
      </c>
      <c r="C55" s="224" t="s">
        <v>33</v>
      </c>
      <c r="D55" s="201">
        <v>2937.77</v>
      </c>
      <c r="E55" s="221">
        <v>0</v>
      </c>
      <c r="F55" s="202">
        <v>0</v>
      </c>
      <c r="G55" s="202">
        <v>0</v>
      </c>
      <c r="H55" s="202">
        <v>0</v>
      </c>
      <c r="I55" s="202">
        <v>0</v>
      </c>
      <c r="J55" s="225">
        <f t="shared" si="5"/>
        <v>2937.77</v>
      </c>
    </row>
    <row r="56" spans="1:10" s="223" customFormat="1" ht="36.75" customHeight="1" x14ac:dyDescent="0.25">
      <c r="A56" s="124" t="s">
        <v>86</v>
      </c>
      <c r="B56" s="125" t="s">
        <v>87</v>
      </c>
      <c r="C56" s="224" t="s">
        <v>33</v>
      </c>
      <c r="D56" s="201">
        <v>5685.56</v>
      </c>
      <c r="E56" s="221">
        <v>152.1</v>
      </c>
      <c r="F56" s="202">
        <v>174.2</v>
      </c>
      <c r="G56" s="202">
        <v>346.8</v>
      </c>
      <c r="H56" s="202">
        <v>761.1</v>
      </c>
      <c r="I56" s="202">
        <v>760.1</v>
      </c>
      <c r="J56" s="225">
        <f t="shared" si="5"/>
        <v>7879.8600000000015</v>
      </c>
    </row>
    <row r="57" spans="1:10" s="223" customFormat="1" ht="36.75" customHeight="1" x14ac:dyDescent="0.25">
      <c r="A57" s="124" t="s">
        <v>88</v>
      </c>
      <c r="B57" s="125" t="s">
        <v>89</v>
      </c>
      <c r="C57" s="224" t="s">
        <v>33</v>
      </c>
      <c r="D57" s="201">
        <v>4082.04</v>
      </c>
      <c r="E57" s="221">
        <v>0</v>
      </c>
      <c r="F57" s="202">
        <v>0</v>
      </c>
      <c r="G57" s="202">
        <v>0</v>
      </c>
      <c r="H57" s="202">
        <v>0</v>
      </c>
      <c r="I57" s="202">
        <v>0</v>
      </c>
      <c r="J57" s="225">
        <f t="shared" ref="J57:J88" si="6">SUM(D57:I57)</f>
        <v>4082.04</v>
      </c>
    </row>
    <row r="58" spans="1:10" s="223" customFormat="1" ht="36.75" customHeight="1" x14ac:dyDescent="0.25">
      <c r="A58" s="124" t="s">
        <v>55</v>
      </c>
      <c r="B58" s="125" t="s">
        <v>90</v>
      </c>
      <c r="C58" s="224" t="s">
        <v>33</v>
      </c>
      <c r="D58" s="201">
        <v>2390.64</v>
      </c>
      <c r="E58" s="221">
        <v>0</v>
      </c>
      <c r="F58" s="202">
        <v>0</v>
      </c>
      <c r="G58" s="202">
        <v>0</v>
      </c>
      <c r="H58" s="202">
        <v>0</v>
      </c>
      <c r="I58" s="202">
        <v>0</v>
      </c>
      <c r="J58" s="225">
        <f t="shared" si="6"/>
        <v>2390.64</v>
      </c>
    </row>
    <row r="59" spans="1:10" s="223" customFormat="1" ht="36.75" customHeight="1" x14ac:dyDescent="0.25">
      <c r="A59" s="124" t="s">
        <v>91</v>
      </c>
      <c r="B59" s="125" t="s">
        <v>92</v>
      </c>
      <c r="C59" s="224" t="s">
        <v>33</v>
      </c>
      <c r="D59" s="201">
        <v>3701.74</v>
      </c>
      <c r="E59" s="221">
        <v>0</v>
      </c>
      <c r="F59" s="202">
        <v>0</v>
      </c>
      <c r="G59" s="202">
        <v>0</v>
      </c>
      <c r="H59" s="202">
        <v>0</v>
      </c>
      <c r="I59" s="202">
        <v>0</v>
      </c>
      <c r="J59" s="225">
        <f t="shared" si="6"/>
        <v>3701.74</v>
      </c>
    </row>
    <row r="60" spans="1:10" s="223" customFormat="1" ht="36.75" customHeight="1" x14ac:dyDescent="0.25">
      <c r="A60" s="124" t="s">
        <v>93</v>
      </c>
      <c r="B60" s="125" t="s">
        <v>94</v>
      </c>
      <c r="C60" s="224" t="s">
        <v>33</v>
      </c>
      <c r="D60" s="201">
        <v>4797.37</v>
      </c>
      <c r="E60" s="221">
        <v>0</v>
      </c>
      <c r="F60" s="202">
        <v>0</v>
      </c>
      <c r="G60" s="202">
        <v>0</v>
      </c>
      <c r="H60" s="202">
        <v>0</v>
      </c>
      <c r="I60" s="202">
        <v>0</v>
      </c>
      <c r="J60" s="225">
        <f t="shared" si="6"/>
        <v>4797.37</v>
      </c>
    </row>
    <row r="61" spans="1:10" s="223" customFormat="1" ht="36.75" customHeight="1" x14ac:dyDescent="0.25">
      <c r="A61" s="124" t="s">
        <v>95</v>
      </c>
      <c r="B61" s="125" t="s">
        <v>96</v>
      </c>
      <c r="C61" s="224" t="s">
        <v>33</v>
      </c>
      <c r="D61" s="201">
        <v>7720.9999999999991</v>
      </c>
      <c r="E61" s="221">
        <v>0</v>
      </c>
      <c r="F61" s="202">
        <v>0</v>
      </c>
      <c r="G61" s="202">
        <v>0</v>
      </c>
      <c r="H61" s="202">
        <v>460</v>
      </c>
      <c r="I61" s="202">
        <v>287.10000000000002</v>
      </c>
      <c r="J61" s="225">
        <f t="shared" si="6"/>
        <v>8468.0999999999985</v>
      </c>
    </row>
    <row r="62" spans="1:10" s="223" customFormat="1" ht="36.75" customHeight="1" x14ac:dyDescent="0.25">
      <c r="A62" s="124" t="s">
        <v>88</v>
      </c>
      <c r="B62" s="125" t="s">
        <v>97</v>
      </c>
      <c r="C62" s="224" t="s">
        <v>33</v>
      </c>
      <c r="D62" s="201">
        <v>11626.38</v>
      </c>
      <c r="E62" s="221">
        <v>1049.95</v>
      </c>
      <c r="F62" s="202">
        <v>1061</v>
      </c>
      <c r="G62" s="202">
        <v>1489.3</v>
      </c>
      <c r="H62" s="202">
        <v>1356</v>
      </c>
      <c r="I62" s="202">
        <v>1464.2</v>
      </c>
      <c r="J62" s="225">
        <f t="shared" si="6"/>
        <v>18046.829999999998</v>
      </c>
    </row>
    <row r="63" spans="1:10" s="223" customFormat="1" ht="36.75" customHeight="1" x14ac:dyDescent="0.25">
      <c r="A63" s="124" t="s">
        <v>98</v>
      </c>
      <c r="B63" s="125" t="s">
        <v>99</v>
      </c>
      <c r="C63" s="224" t="s">
        <v>33</v>
      </c>
      <c r="D63" s="201">
        <v>3573.79</v>
      </c>
      <c r="E63" s="221">
        <v>0</v>
      </c>
      <c r="F63" s="202">
        <v>0</v>
      </c>
      <c r="G63" s="202">
        <v>0</v>
      </c>
      <c r="H63" s="202">
        <v>0</v>
      </c>
      <c r="I63" s="202">
        <v>0</v>
      </c>
      <c r="J63" s="225">
        <f t="shared" si="6"/>
        <v>3573.79</v>
      </c>
    </row>
    <row r="64" spans="1:10" s="223" customFormat="1" ht="37.5" customHeight="1" x14ac:dyDescent="0.25">
      <c r="A64" s="124" t="s">
        <v>100</v>
      </c>
      <c r="B64" s="125" t="s">
        <v>101</v>
      </c>
      <c r="C64" s="224" t="s">
        <v>33</v>
      </c>
      <c r="D64" s="201">
        <v>10737.4</v>
      </c>
      <c r="E64" s="221">
        <v>490.09999999999997</v>
      </c>
      <c r="F64" s="202">
        <v>511.3</v>
      </c>
      <c r="G64" s="202">
        <v>0</v>
      </c>
      <c r="H64" s="202">
        <v>0</v>
      </c>
      <c r="I64" s="202">
        <v>2336.1</v>
      </c>
      <c r="J64" s="225">
        <f t="shared" si="6"/>
        <v>14074.9</v>
      </c>
    </row>
    <row r="65" spans="1:10" s="223" customFormat="1" ht="36.75" customHeight="1" x14ac:dyDescent="0.25">
      <c r="A65" s="124" t="s">
        <v>102</v>
      </c>
      <c r="B65" s="125" t="s">
        <v>103</v>
      </c>
      <c r="C65" s="224" t="s">
        <v>33</v>
      </c>
      <c r="D65" s="201">
        <v>9933.74</v>
      </c>
      <c r="E65" s="221">
        <v>1101.71</v>
      </c>
      <c r="F65" s="202">
        <v>966.3</v>
      </c>
      <c r="G65" s="202">
        <v>1451.36</v>
      </c>
      <c r="H65" s="202">
        <v>1035.4000000000001</v>
      </c>
      <c r="I65" s="202">
        <v>0</v>
      </c>
      <c r="J65" s="225">
        <f t="shared" si="6"/>
        <v>14488.51</v>
      </c>
    </row>
    <row r="66" spans="1:10" s="223" customFormat="1" ht="36.75" customHeight="1" x14ac:dyDescent="0.25">
      <c r="A66" s="124" t="s">
        <v>104</v>
      </c>
      <c r="B66" s="125" t="s">
        <v>105</v>
      </c>
      <c r="C66" s="224" t="s">
        <v>33</v>
      </c>
      <c r="D66" s="201">
        <v>8683.8019999999997</v>
      </c>
      <c r="E66" s="221">
        <v>817.80000000000007</v>
      </c>
      <c r="F66" s="221">
        <v>674.69999999999993</v>
      </c>
      <c r="G66" s="202">
        <v>1294.5999999999999</v>
      </c>
      <c r="H66" s="202">
        <v>0</v>
      </c>
      <c r="I66" s="202">
        <v>927.5</v>
      </c>
      <c r="J66" s="225">
        <f t="shared" si="6"/>
        <v>12398.402</v>
      </c>
    </row>
    <row r="67" spans="1:10" s="223" customFormat="1" ht="36.75" customHeight="1" x14ac:dyDescent="0.25">
      <c r="A67" s="124" t="s">
        <v>49</v>
      </c>
      <c r="B67" s="125" t="s">
        <v>106</v>
      </c>
      <c r="C67" s="224" t="s">
        <v>33</v>
      </c>
      <c r="D67" s="201">
        <v>10510.64</v>
      </c>
      <c r="E67" s="221">
        <v>684.3</v>
      </c>
      <c r="F67" s="221">
        <v>644.1</v>
      </c>
      <c r="G67" s="202">
        <v>571.70000000000005</v>
      </c>
      <c r="H67" s="202">
        <v>0</v>
      </c>
      <c r="I67" s="202">
        <v>0</v>
      </c>
      <c r="J67" s="225">
        <f t="shared" si="6"/>
        <v>12410.74</v>
      </c>
    </row>
    <row r="68" spans="1:10" s="223" customFormat="1" ht="36.75" customHeight="1" x14ac:dyDescent="0.25">
      <c r="A68" s="124" t="s">
        <v>107</v>
      </c>
      <c r="B68" s="125" t="s">
        <v>108</v>
      </c>
      <c r="C68" s="224" t="s">
        <v>33</v>
      </c>
      <c r="D68" s="201">
        <v>14049.61</v>
      </c>
      <c r="E68" s="221">
        <v>1261.3</v>
      </c>
      <c r="F68" s="221">
        <v>1331.6</v>
      </c>
      <c r="G68" s="202">
        <v>0</v>
      </c>
      <c r="H68" s="202">
        <v>2657.4</v>
      </c>
      <c r="I68" s="202">
        <v>4624</v>
      </c>
      <c r="J68" s="225">
        <f t="shared" si="6"/>
        <v>23923.91</v>
      </c>
    </row>
    <row r="69" spans="1:10" s="223" customFormat="1" ht="42.75" customHeight="1" x14ac:dyDescent="0.25">
      <c r="A69" s="124" t="s">
        <v>109</v>
      </c>
      <c r="B69" s="125" t="s">
        <v>110</v>
      </c>
      <c r="C69" s="224" t="s">
        <v>33</v>
      </c>
      <c r="D69" s="201">
        <v>11867.61</v>
      </c>
      <c r="E69" s="221">
        <v>1258.4000000000001</v>
      </c>
      <c r="F69" s="221">
        <v>719.6</v>
      </c>
      <c r="G69" s="202">
        <v>1236.8</v>
      </c>
      <c r="H69" s="202">
        <v>530.5</v>
      </c>
      <c r="I69" s="202">
        <v>1150.58</v>
      </c>
      <c r="J69" s="225">
        <f t="shared" si="6"/>
        <v>16763.489999999998</v>
      </c>
    </row>
    <row r="70" spans="1:10" s="223" customFormat="1" ht="36.75" customHeight="1" x14ac:dyDescent="0.25">
      <c r="A70" s="124" t="s">
        <v>111</v>
      </c>
      <c r="B70" s="125" t="s">
        <v>112</v>
      </c>
      <c r="C70" s="224" t="s">
        <v>33</v>
      </c>
      <c r="D70" s="201">
        <v>10066.650000000001</v>
      </c>
      <c r="E70" s="221">
        <v>1246</v>
      </c>
      <c r="F70" s="221">
        <v>1182</v>
      </c>
      <c r="G70" s="202">
        <v>1212.9000000000001</v>
      </c>
      <c r="H70" s="202">
        <v>738.3</v>
      </c>
      <c r="I70" s="202">
        <v>855.8</v>
      </c>
      <c r="J70" s="225">
        <f t="shared" si="6"/>
        <v>15301.65</v>
      </c>
    </row>
    <row r="71" spans="1:10" s="223" customFormat="1" ht="36.75" customHeight="1" x14ac:dyDescent="0.25">
      <c r="A71" s="124" t="s">
        <v>113</v>
      </c>
      <c r="B71" s="125" t="s">
        <v>114</v>
      </c>
      <c r="C71" s="224" t="s">
        <v>33</v>
      </c>
      <c r="D71" s="201">
        <v>8560.3900000000012</v>
      </c>
      <c r="E71" s="221">
        <v>679.1</v>
      </c>
      <c r="F71" s="202">
        <v>0</v>
      </c>
      <c r="G71" s="202">
        <v>0</v>
      </c>
      <c r="H71" s="202">
        <v>0</v>
      </c>
      <c r="I71" s="202">
        <v>0</v>
      </c>
      <c r="J71" s="225">
        <f t="shared" si="6"/>
        <v>9239.4900000000016</v>
      </c>
    </row>
    <row r="72" spans="1:10" s="223" customFormat="1" ht="36.75" customHeight="1" x14ac:dyDescent="0.25">
      <c r="A72" s="124" t="s">
        <v>115</v>
      </c>
      <c r="B72" s="125" t="s">
        <v>116</v>
      </c>
      <c r="C72" s="224" t="s">
        <v>33</v>
      </c>
      <c r="D72" s="201">
        <v>10567.64</v>
      </c>
      <c r="E72" s="221">
        <v>1506.8000000000002</v>
      </c>
      <c r="F72" s="221">
        <v>1161.7</v>
      </c>
      <c r="G72" s="202">
        <v>1143.8</v>
      </c>
      <c r="H72" s="202">
        <v>883.7</v>
      </c>
      <c r="I72" s="202">
        <v>714.8</v>
      </c>
      <c r="J72" s="225">
        <f t="shared" si="6"/>
        <v>15978.439999999999</v>
      </c>
    </row>
    <row r="73" spans="1:10" s="223" customFormat="1" ht="36.75" customHeight="1" x14ac:dyDescent="0.25">
      <c r="A73" s="124" t="s">
        <v>117</v>
      </c>
      <c r="B73" s="125" t="s">
        <v>118</v>
      </c>
      <c r="C73" s="224" t="s">
        <v>33</v>
      </c>
      <c r="D73" s="201">
        <v>11418.736000000001</v>
      </c>
      <c r="E73" s="221">
        <v>1066.8</v>
      </c>
      <c r="F73" s="221">
        <v>1076</v>
      </c>
      <c r="G73" s="202">
        <v>1309.5999999999999</v>
      </c>
      <c r="H73" s="202">
        <v>1437.9</v>
      </c>
      <c r="I73" s="202">
        <v>1426.1</v>
      </c>
      <c r="J73" s="225">
        <f t="shared" si="6"/>
        <v>17735.135999999999</v>
      </c>
    </row>
    <row r="74" spans="1:10" s="223" customFormat="1" ht="36.75" customHeight="1" x14ac:dyDescent="0.25">
      <c r="A74" s="124" t="s">
        <v>119</v>
      </c>
      <c r="B74" s="125" t="s">
        <v>120</v>
      </c>
      <c r="C74" s="224" t="s">
        <v>33</v>
      </c>
      <c r="D74" s="201">
        <v>14902.315999999999</v>
      </c>
      <c r="E74" s="221">
        <v>947</v>
      </c>
      <c r="F74" s="221">
        <v>1409.6999999999998</v>
      </c>
      <c r="G74" s="202">
        <v>2700.6</v>
      </c>
      <c r="H74" s="202">
        <v>3059.8</v>
      </c>
      <c r="I74" s="202">
        <v>2359.9</v>
      </c>
      <c r="J74" s="225">
        <f t="shared" si="6"/>
        <v>25379.315999999999</v>
      </c>
    </row>
    <row r="75" spans="1:10" s="223" customFormat="1" ht="41.25" customHeight="1" x14ac:dyDescent="0.25">
      <c r="A75" s="124" t="s">
        <v>121</v>
      </c>
      <c r="B75" s="125" t="s">
        <v>122</v>
      </c>
      <c r="C75" s="224" t="s">
        <v>33</v>
      </c>
      <c r="D75" s="201">
        <v>13884.569999999998</v>
      </c>
      <c r="E75" s="202">
        <v>1484.3</v>
      </c>
      <c r="F75" s="202">
        <v>1626.4</v>
      </c>
      <c r="G75" s="202">
        <v>2458.5</v>
      </c>
      <c r="H75" s="202">
        <v>3035.7</v>
      </c>
      <c r="I75" s="202">
        <v>2105.1999999999998</v>
      </c>
      <c r="J75" s="225">
        <f t="shared" si="6"/>
        <v>24594.67</v>
      </c>
    </row>
    <row r="76" spans="1:10" s="223" customFormat="1" ht="36.75" customHeight="1" x14ac:dyDescent="0.25">
      <c r="A76" s="124" t="s">
        <v>618</v>
      </c>
      <c r="B76" s="125" t="s">
        <v>123</v>
      </c>
      <c r="C76" s="224" t="s">
        <v>33</v>
      </c>
      <c r="D76" s="201">
        <v>2691.28</v>
      </c>
      <c r="E76" s="202">
        <v>0</v>
      </c>
      <c r="F76" s="202">
        <v>0</v>
      </c>
      <c r="G76" s="202">
        <v>0</v>
      </c>
      <c r="H76" s="202">
        <v>0</v>
      </c>
      <c r="I76" s="202">
        <v>0</v>
      </c>
      <c r="J76" s="225">
        <f t="shared" si="6"/>
        <v>2691.28</v>
      </c>
    </row>
    <row r="77" spans="1:10" s="223" customFormat="1" ht="42.75" customHeight="1" x14ac:dyDescent="0.25">
      <c r="A77" s="124" t="s">
        <v>647</v>
      </c>
      <c r="B77" s="125" t="s">
        <v>702</v>
      </c>
      <c r="C77" s="224" t="s">
        <v>33</v>
      </c>
      <c r="D77" s="201">
        <v>0</v>
      </c>
      <c r="E77" s="202">
        <v>0</v>
      </c>
      <c r="F77" s="202">
        <v>0</v>
      </c>
      <c r="G77" s="202">
        <v>461.4</v>
      </c>
      <c r="H77" s="202">
        <v>0</v>
      </c>
      <c r="I77" s="202">
        <v>0</v>
      </c>
      <c r="J77" s="225">
        <f t="shared" si="6"/>
        <v>461.4</v>
      </c>
    </row>
    <row r="78" spans="1:10" s="223" customFormat="1" ht="36.75" customHeight="1" x14ac:dyDescent="0.25">
      <c r="A78" s="124" t="s">
        <v>124</v>
      </c>
      <c r="B78" s="125" t="s">
        <v>125</v>
      </c>
      <c r="C78" s="224" t="s">
        <v>33</v>
      </c>
      <c r="D78" s="201">
        <v>10246.970000000001</v>
      </c>
      <c r="E78" s="202">
        <v>1035.0999999999999</v>
      </c>
      <c r="F78" s="202">
        <v>657.40000000000009</v>
      </c>
      <c r="G78" s="202">
        <v>673.2</v>
      </c>
      <c r="H78" s="202">
        <v>1008.3</v>
      </c>
      <c r="I78" s="202">
        <v>1099.4000000000001</v>
      </c>
      <c r="J78" s="225">
        <f t="shared" si="6"/>
        <v>14720.37</v>
      </c>
    </row>
    <row r="79" spans="1:10" s="223" customFormat="1" ht="47.25" customHeight="1" x14ac:dyDescent="0.25">
      <c r="A79" s="124" t="s">
        <v>126</v>
      </c>
      <c r="B79" s="125" t="s">
        <v>127</v>
      </c>
      <c r="C79" s="224" t="s">
        <v>33</v>
      </c>
      <c r="D79" s="201">
        <v>3940.6499999999996</v>
      </c>
      <c r="E79" s="221">
        <v>0</v>
      </c>
      <c r="F79" s="202">
        <v>0</v>
      </c>
      <c r="G79" s="202">
        <v>0</v>
      </c>
      <c r="H79" s="202">
        <v>0</v>
      </c>
      <c r="I79" s="202">
        <v>0</v>
      </c>
      <c r="J79" s="225">
        <f t="shared" si="6"/>
        <v>3940.6499999999996</v>
      </c>
    </row>
    <row r="80" spans="1:10" s="223" customFormat="1" ht="45.75" customHeight="1" x14ac:dyDescent="0.25">
      <c r="A80" s="124" t="s">
        <v>128</v>
      </c>
      <c r="B80" s="125" t="s">
        <v>129</v>
      </c>
      <c r="C80" s="224" t="s">
        <v>33</v>
      </c>
      <c r="D80" s="201">
        <v>15972.81</v>
      </c>
      <c r="E80" s="221">
        <v>1620.8</v>
      </c>
      <c r="F80" s="221">
        <v>1324.5</v>
      </c>
      <c r="G80" s="202">
        <v>970.8</v>
      </c>
      <c r="H80" s="202">
        <v>1324.9</v>
      </c>
      <c r="I80" s="202">
        <v>1187.5999999999999</v>
      </c>
      <c r="J80" s="225">
        <f t="shared" si="6"/>
        <v>22401.41</v>
      </c>
    </row>
    <row r="81" spans="1:10" s="223" customFormat="1" ht="42.75" customHeight="1" x14ac:dyDescent="0.25">
      <c r="A81" s="124" t="s">
        <v>130</v>
      </c>
      <c r="B81" s="125" t="s">
        <v>131</v>
      </c>
      <c r="C81" s="224" t="s">
        <v>33</v>
      </c>
      <c r="D81" s="201">
        <v>9823.09</v>
      </c>
      <c r="E81" s="221">
        <v>833.60000000000014</v>
      </c>
      <c r="F81" s="221">
        <v>526.80000000000007</v>
      </c>
      <c r="G81" s="202">
        <v>1094.6199999999999</v>
      </c>
      <c r="H81" s="202">
        <v>769.3</v>
      </c>
      <c r="I81" s="202">
        <v>918.2</v>
      </c>
      <c r="J81" s="225">
        <f t="shared" si="6"/>
        <v>13965.61</v>
      </c>
    </row>
    <row r="82" spans="1:10" s="223" customFormat="1" ht="36.75" customHeight="1" x14ac:dyDescent="0.25">
      <c r="A82" s="124" t="s">
        <v>132</v>
      </c>
      <c r="B82" s="125" t="s">
        <v>133</v>
      </c>
      <c r="C82" s="224" t="s">
        <v>33</v>
      </c>
      <c r="D82" s="201">
        <v>15279.72</v>
      </c>
      <c r="E82" s="221">
        <v>2122.1999999999998</v>
      </c>
      <c r="F82" s="221">
        <v>1858.85</v>
      </c>
      <c r="G82" s="202">
        <v>3714.55</v>
      </c>
      <c r="H82" s="202">
        <v>2796.3</v>
      </c>
      <c r="I82" s="202">
        <v>2154.3000000000002</v>
      </c>
      <c r="J82" s="225">
        <f t="shared" si="6"/>
        <v>27925.919999999995</v>
      </c>
    </row>
    <row r="83" spans="1:10" s="223" customFormat="1" ht="36.75" customHeight="1" x14ac:dyDescent="0.25">
      <c r="A83" s="124" t="s">
        <v>134</v>
      </c>
      <c r="B83" s="125" t="s">
        <v>135</v>
      </c>
      <c r="C83" s="224" t="s">
        <v>33</v>
      </c>
      <c r="D83" s="201">
        <v>9227.7200000000012</v>
      </c>
      <c r="E83" s="221">
        <v>997.2</v>
      </c>
      <c r="F83" s="221">
        <v>524</v>
      </c>
      <c r="G83" s="202">
        <v>1174.9000000000001</v>
      </c>
      <c r="H83" s="202">
        <v>1433</v>
      </c>
      <c r="I83" s="202">
        <v>264.2</v>
      </c>
      <c r="J83" s="225">
        <f t="shared" si="6"/>
        <v>13621.020000000002</v>
      </c>
    </row>
    <row r="84" spans="1:10" s="223" customFormat="1" ht="36.75" customHeight="1" x14ac:dyDescent="0.25">
      <c r="A84" s="124" t="s">
        <v>136</v>
      </c>
      <c r="B84" s="125" t="s">
        <v>137</v>
      </c>
      <c r="C84" s="224" t="s">
        <v>33</v>
      </c>
      <c r="D84" s="201">
        <v>6164.57</v>
      </c>
      <c r="E84" s="221">
        <v>0</v>
      </c>
      <c r="F84" s="202">
        <v>0</v>
      </c>
      <c r="G84" s="202">
        <v>0</v>
      </c>
      <c r="H84" s="202">
        <v>0</v>
      </c>
      <c r="I84" s="202">
        <v>0</v>
      </c>
      <c r="J84" s="225">
        <f t="shared" si="6"/>
        <v>6164.57</v>
      </c>
    </row>
    <row r="85" spans="1:10" s="223" customFormat="1" ht="36.75" customHeight="1" x14ac:dyDescent="0.25">
      <c r="A85" s="227" t="s">
        <v>119</v>
      </c>
      <c r="B85" s="125" t="s">
        <v>138</v>
      </c>
      <c r="C85" s="224" t="s">
        <v>33</v>
      </c>
      <c r="D85" s="201">
        <v>1882.9</v>
      </c>
      <c r="E85" s="221">
        <v>0</v>
      </c>
      <c r="F85" s="202">
        <v>0</v>
      </c>
      <c r="G85" s="202">
        <v>0</v>
      </c>
      <c r="H85" s="202">
        <v>0</v>
      </c>
      <c r="I85" s="202">
        <v>0</v>
      </c>
      <c r="J85" s="225">
        <f t="shared" si="6"/>
        <v>1882.9</v>
      </c>
    </row>
    <row r="86" spans="1:10" s="223" customFormat="1" ht="36.75" customHeight="1" x14ac:dyDescent="0.25">
      <c r="A86" s="228" t="s">
        <v>139</v>
      </c>
      <c r="B86" s="125" t="s">
        <v>140</v>
      </c>
      <c r="C86" s="224" t="s">
        <v>33</v>
      </c>
      <c r="D86" s="201">
        <v>9159.7000000000007</v>
      </c>
      <c r="E86" s="221">
        <v>874.4</v>
      </c>
      <c r="F86" s="221">
        <v>674.30000000000007</v>
      </c>
      <c r="G86" s="202">
        <v>1371.4</v>
      </c>
      <c r="H86" s="202">
        <v>1222.4000000000001</v>
      </c>
      <c r="I86" s="202">
        <v>1027.7</v>
      </c>
      <c r="J86" s="225">
        <f t="shared" si="6"/>
        <v>14329.9</v>
      </c>
    </row>
    <row r="87" spans="1:10" s="223" customFormat="1" ht="42.75" customHeight="1" x14ac:dyDescent="0.25">
      <c r="A87" s="228" t="s">
        <v>141</v>
      </c>
      <c r="B87" s="125" t="s">
        <v>142</v>
      </c>
      <c r="C87" s="224" t="s">
        <v>33</v>
      </c>
      <c r="D87" s="201">
        <v>12546.32</v>
      </c>
      <c r="E87" s="221">
        <v>891.1</v>
      </c>
      <c r="F87" s="221">
        <v>956.19999999999993</v>
      </c>
      <c r="G87" s="202">
        <v>2263.8000000000002</v>
      </c>
      <c r="H87" s="202">
        <v>2018.4</v>
      </c>
      <c r="I87" s="202">
        <v>3138.7</v>
      </c>
      <c r="J87" s="225">
        <f t="shared" si="6"/>
        <v>21814.520000000004</v>
      </c>
    </row>
    <row r="88" spans="1:10" s="223" customFormat="1" ht="36.75" customHeight="1" x14ac:dyDescent="0.25">
      <c r="A88" s="228" t="s">
        <v>143</v>
      </c>
      <c r="B88" s="125" t="s">
        <v>144</v>
      </c>
      <c r="C88" s="224" t="s">
        <v>33</v>
      </c>
      <c r="D88" s="201">
        <v>13492.876</v>
      </c>
      <c r="E88" s="221">
        <v>1397.9</v>
      </c>
      <c r="F88" s="221">
        <v>1631.5000000000002</v>
      </c>
      <c r="G88" s="202">
        <v>2398.1</v>
      </c>
      <c r="H88" s="202">
        <v>2188.6</v>
      </c>
      <c r="I88" s="202">
        <v>2723.3</v>
      </c>
      <c r="J88" s="225">
        <f t="shared" si="6"/>
        <v>23832.275999999998</v>
      </c>
    </row>
    <row r="89" spans="1:10" s="223" customFormat="1" ht="36.75" customHeight="1" x14ac:dyDescent="0.25">
      <c r="A89" s="228" t="s">
        <v>145</v>
      </c>
      <c r="B89" s="125" t="s">
        <v>146</v>
      </c>
      <c r="C89" s="224" t="s">
        <v>33</v>
      </c>
      <c r="D89" s="201">
        <v>12418.27</v>
      </c>
      <c r="E89" s="221">
        <v>875</v>
      </c>
      <c r="F89" s="221">
        <v>844.5</v>
      </c>
      <c r="G89" s="202">
        <v>1330.5</v>
      </c>
      <c r="H89" s="202">
        <v>1329.4</v>
      </c>
      <c r="I89" s="202">
        <v>1295.7</v>
      </c>
      <c r="J89" s="225">
        <f t="shared" ref="J89:J120" si="7">SUM(D89:I89)</f>
        <v>18093.370000000003</v>
      </c>
    </row>
    <row r="90" spans="1:10" s="223" customFormat="1" ht="36.75" customHeight="1" x14ac:dyDescent="0.25">
      <c r="A90" s="228" t="s">
        <v>147</v>
      </c>
      <c r="B90" s="125" t="s">
        <v>148</v>
      </c>
      <c r="C90" s="224" t="s">
        <v>33</v>
      </c>
      <c r="D90" s="201">
        <v>9235.92</v>
      </c>
      <c r="E90" s="221">
        <v>1045.9000000000001</v>
      </c>
      <c r="F90" s="221">
        <v>635.80000000000007</v>
      </c>
      <c r="G90" s="202">
        <v>747.1</v>
      </c>
      <c r="H90" s="202">
        <v>1149.9000000000001</v>
      </c>
      <c r="I90" s="202">
        <v>774.3</v>
      </c>
      <c r="J90" s="225">
        <f t="shared" si="7"/>
        <v>13588.919999999998</v>
      </c>
    </row>
    <row r="91" spans="1:10" s="223" customFormat="1" ht="36.75" customHeight="1" x14ac:dyDescent="0.25">
      <c r="A91" s="228" t="s">
        <v>60</v>
      </c>
      <c r="B91" s="125" t="s">
        <v>149</v>
      </c>
      <c r="C91" s="224" t="s">
        <v>33</v>
      </c>
      <c r="D91" s="201">
        <v>19029.86</v>
      </c>
      <c r="E91" s="221">
        <v>3818.3</v>
      </c>
      <c r="F91" s="221">
        <v>2609.1999999999998</v>
      </c>
      <c r="G91" s="202">
        <v>5740.8</v>
      </c>
      <c r="H91" s="202">
        <v>3992.9</v>
      </c>
      <c r="I91" s="202">
        <v>3491</v>
      </c>
      <c r="J91" s="225">
        <f t="shared" si="7"/>
        <v>38682.06</v>
      </c>
    </row>
    <row r="92" spans="1:10" s="223" customFormat="1" ht="36.75" customHeight="1" x14ac:dyDescent="0.25">
      <c r="A92" s="228" t="s">
        <v>126</v>
      </c>
      <c r="B92" s="125" t="s">
        <v>150</v>
      </c>
      <c r="C92" s="224" t="s">
        <v>33</v>
      </c>
      <c r="D92" s="201">
        <v>8135.3200000000006</v>
      </c>
      <c r="E92" s="221">
        <v>1009.2</v>
      </c>
      <c r="F92" s="221">
        <v>1135.7</v>
      </c>
      <c r="G92" s="202">
        <v>1032</v>
      </c>
      <c r="H92" s="202">
        <v>1024.3</v>
      </c>
      <c r="I92" s="202">
        <v>1238.3</v>
      </c>
      <c r="J92" s="225">
        <f t="shared" si="7"/>
        <v>13574.82</v>
      </c>
    </row>
    <row r="93" spans="1:10" s="223" customFormat="1" ht="36.75" customHeight="1" x14ac:dyDescent="0.25">
      <c r="A93" s="228" t="s">
        <v>151</v>
      </c>
      <c r="B93" s="125" t="s">
        <v>152</v>
      </c>
      <c r="C93" s="224" t="s">
        <v>33</v>
      </c>
      <c r="D93" s="201">
        <v>10651.74</v>
      </c>
      <c r="E93" s="221">
        <v>1437.8</v>
      </c>
      <c r="F93" s="202">
        <v>1147.9000000000001</v>
      </c>
      <c r="G93" s="202">
        <v>1547</v>
      </c>
      <c r="H93" s="202">
        <v>3203</v>
      </c>
      <c r="I93" s="202">
        <v>1102.4000000000001</v>
      </c>
      <c r="J93" s="225">
        <f t="shared" si="7"/>
        <v>19089.84</v>
      </c>
    </row>
    <row r="94" spans="1:10" s="223" customFormat="1" ht="36.75" customHeight="1" x14ac:dyDescent="0.25">
      <c r="A94" s="228" t="s">
        <v>153</v>
      </c>
      <c r="B94" s="125" t="s">
        <v>154</v>
      </c>
      <c r="C94" s="224" t="s">
        <v>33</v>
      </c>
      <c r="D94" s="201">
        <v>4985.7799999999988</v>
      </c>
      <c r="E94" s="221">
        <v>1380.2999999999997</v>
      </c>
      <c r="F94" s="202">
        <v>835.1</v>
      </c>
      <c r="G94" s="202">
        <v>713.9</v>
      </c>
      <c r="H94" s="202">
        <v>792.9</v>
      </c>
      <c r="I94" s="202">
        <v>496</v>
      </c>
      <c r="J94" s="225">
        <f t="shared" si="7"/>
        <v>9203.9799999999977</v>
      </c>
    </row>
    <row r="95" spans="1:10" s="223" customFormat="1" ht="42.75" customHeight="1" x14ac:dyDescent="0.25">
      <c r="A95" s="228" t="s">
        <v>109</v>
      </c>
      <c r="B95" s="125" t="s">
        <v>642</v>
      </c>
      <c r="C95" s="224" t="s">
        <v>33</v>
      </c>
      <c r="D95" s="201">
        <v>0</v>
      </c>
      <c r="E95" s="221">
        <v>0</v>
      </c>
      <c r="F95" s="202">
        <v>156.9</v>
      </c>
      <c r="G95" s="202">
        <v>198.5</v>
      </c>
      <c r="H95" s="202">
        <v>872.3</v>
      </c>
      <c r="I95" s="202">
        <v>678</v>
      </c>
      <c r="J95" s="225">
        <f t="shared" si="7"/>
        <v>1905.6999999999998</v>
      </c>
    </row>
    <row r="96" spans="1:10" s="223" customFormat="1" ht="36.75" customHeight="1" x14ac:dyDescent="0.25">
      <c r="A96" s="228" t="s">
        <v>155</v>
      </c>
      <c r="B96" s="125" t="s">
        <v>156</v>
      </c>
      <c r="C96" s="224" t="s">
        <v>33</v>
      </c>
      <c r="D96" s="201">
        <v>6227.01</v>
      </c>
      <c r="E96" s="221">
        <v>0</v>
      </c>
      <c r="F96" s="202">
        <v>0</v>
      </c>
      <c r="G96" s="202">
        <v>0</v>
      </c>
      <c r="H96" s="202">
        <v>0</v>
      </c>
      <c r="I96" s="202">
        <v>0</v>
      </c>
      <c r="J96" s="225">
        <f t="shared" si="7"/>
        <v>6227.01</v>
      </c>
    </row>
    <row r="97" spans="1:10" s="223" customFormat="1" ht="36.75" customHeight="1" x14ac:dyDescent="0.25">
      <c r="A97" s="228" t="s">
        <v>157</v>
      </c>
      <c r="B97" s="125" t="s">
        <v>158</v>
      </c>
      <c r="C97" s="224" t="s">
        <v>33</v>
      </c>
      <c r="D97" s="201">
        <v>9575.0099999999984</v>
      </c>
      <c r="E97" s="221">
        <v>2195.3000000000002</v>
      </c>
      <c r="F97" s="202">
        <v>831.9</v>
      </c>
      <c r="G97" s="202">
        <v>1941.8</v>
      </c>
      <c r="H97" s="202">
        <v>2335.9</v>
      </c>
      <c r="I97" s="202">
        <v>1987.56</v>
      </c>
      <c r="J97" s="225">
        <f t="shared" si="7"/>
        <v>18867.469999999998</v>
      </c>
    </row>
    <row r="98" spans="1:10" s="223" customFormat="1" ht="36.75" customHeight="1" x14ac:dyDescent="0.25">
      <c r="A98" s="228" t="s">
        <v>159</v>
      </c>
      <c r="B98" s="125" t="s">
        <v>160</v>
      </c>
      <c r="C98" s="224" t="s">
        <v>33</v>
      </c>
      <c r="D98" s="201">
        <v>3846.98</v>
      </c>
      <c r="E98" s="221">
        <v>0</v>
      </c>
      <c r="F98" s="202">
        <v>0</v>
      </c>
      <c r="G98" s="202">
        <v>0</v>
      </c>
      <c r="H98" s="202">
        <v>0</v>
      </c>
      <c r="I98" s="202">
        <v>0</v>
      </c>
      <c r="J98" s="225">
        <f t="shared" si="7"/>
        <v>3846.98</v>
      </c>
    </row>
    <row r="99" spans="1:10" s="223" customFormat="1" ht="36.75" customHeight="1" x14ac:dyDescent="0.25">
      <c r="A99" s="227" t="s">
        <v>161</v>
      </c>
      <c r="B99" s="125" t="s">
        <v>162</v>
      </c>
      <c r="C99" s="224" t="s">
        <v>33</v>
      </c>
      <c r="D99" s="201">
        <v>580.9</v>
      </c>
      <c r="E99" s="221">
        <v>0</v>
      </c>
      <c r="F99" s="202">
        <v>0</v>
      </c>
      <c r="G99" s="202">
        <v>310.89999999999998</v>
      </c>
      <c r="H99" s="202">
        <v>119.6</v>
      </c>
      <c r="I99" s="202">
        <v>371.85</v>
      </c>
      <c r="J99" s="225">
        <f t="shared" si="7"/>
        <v>1383.25</v>
      </c>
    </row>
    <row r="100" spans="1:10" s="223" customFormat="1" ht="36.75" customHeight="1" x14ac:dyDescent="0.25">
      <c r="A100" s="228" t="s">
        <v>119</v>
      </c>
      <c r="B100" s="125" t="s">
        <v>163</v>
      </c>
      <c r="C100" s="224" t="s">
        <v>33</v>
      </c>
      <c r="D100" s="201">
        <v>2850.52</v>
      </c>
      <c r="E100" s="221">
        <v>0</v>
      </c>
      <c r="F100" s="202">
        <v>452.2</v>
      </c>
      <c r="G100" s="202">
        <v>842.7</v>
      </c>
      <c r="H100" s="202">
        <v>0</v>
      </c>
      <c r="I100" s="202">
        <v>407.1</v>
      </c>
      <c r="J100" s="225">
        <f t="shared" si="7"/>
        <v>4552.5200000000004</v>
      </c>
    </row>
    <row r="101" spans="1:10" s="223" customFormat="1" ht="42.75" customHeight="1" x14ac:dyDescent="0.25">
      <c r="A101" s="227" t="s">
        <v>164</v>
      </c>
      <c r="B101" s="125" t="s">
        <v>619</v>
      </c>
      <c r="C101" s="224" t="s">
        <v>33</v>
      </c>
      <c r="D101" s="201">
        <v>239.5</v>
      </c>
      <c r="E101" s="221">
        <v>0</v>
      </c>
      <c r="F101" s="202">
        <v>0</v>
      </c>
      <c r="G101" s="202">
        <v>0</v>
      </c>
      <c r="H101" s="202">
        <v>0</v>
      </c>
      <c r="I101" s="202">
        <v>0</v>
      </c>
      <c r="J101" s="225">
        <f t="shared" si="7"/>
        <v>239.5</v>
      </c>
    </row>
    <row r="102" spans="1:10" s="223" customFormat="1" ht="36.75" customHeight="1" x14ac:dyDescent="0.25">
      <c r="A102" s="227" t="s">
        <v>165</v>
      </c>
      <c r="B102" s="125" t="s">
        <v>166</v>
      </c>
      <c r="C102" s="224" t="s">
        <v>33</v>
      </c>
      <c r="D102" s="201">
        <v>5528.9</v>
      </c>
      <c r="E102" s="221">
        <v>190.1</v>
      </c>
      <c r="F102" s="202">
        <v>476.4</v>
      </c>
      <c r="G102" s="202">
        <v>444.4</v>
      </c>
      <c r="H102" s="202">
        <v>682.05</v>
      </c>
      <c r="I102" s="202">
        <v>262.3</v>
      </c>
      <c r="J102" s="225">
        <f t="shared" si="7"/>
        <v>7584.15</v>
      </c>
    </row>
    <row r="103" spans="1:10" s="223" customFormat="1" ht="36.75" customHeight="1" x14ac:dyDescent="0.25">
      <c r="A103" s="228" t="s">
        <v>167</v>
      </c>
      <c r="B103" s="125" t="s">
        <v>168</v>
      </c>
      <c r="C103" s="224" t="s">
        <v>33</v>
      </c>
      <c r="D103" s="201">
        <v>247.1</v>
      </c>
      <c r="E103" s="221">
        <v>0</v>
      </c>
      <c r="F103" s="202">
        <v>0</v>
      </c>
      <c r="G103" s="202">
        <v>0</v>
      </c>
      <c r="H103" s="202">
        <v>0</v>
      </c>
      <c r="I103" s="202">
        <v>0</v>
      </c>
      <c r="J103" s="225">
        <f t="shared" si="7"/>
        <v>247.1</v>
      </c>
    </row>
    <row r="104" spans="1:10" s="223" customFormat="1" ht="36.75" customHeight="1" x14ac:dyDescent="0.25">
      <c r="A104" s="228" t="s">
        <v>169</v>
      </c>
      <c r="B104" s="125" t="s">
        <v>170</v>
      </c>
      <c r="C104" s="224" t="s">
        <v>33</v>
      </c>
      <c r="D104" s="201">
        <v>2786.2000000000003</v>
      </c>
      <c r="E104" s="221">
        <v>0</v>
      </c>
      <c r="F104" s="202">
        <v>0</v>
      </c>
      <c r="G104" s="202">
        <v>926.8</v>
      </c>
      <c r="H104" s="202">
        <v>1537.9</v>
      </c>
      <c r="I104" s="202">
        <v>1561.8</v>
      </c>
      <c r="J104" s="225">
        <f t="shared" si="7"/>
        <v>6812.7</v>
      </c>
    </row>
    <row r="105" spans="1:10" s="223" customFormat="1" ht="36.75" customHeight="1" x14ac:dyDescent="0.25">
      <c r="A105" s="228" t="s">
        <v>171</v>
      </c>
      <c r="B105" s="125" t="s">
        <v>172</v>
      </c>
      <c r="C105" s="224" t="s">
        <v>33</v>
      </c>
      <c r="D105" s="201">
        <v>2648.7</v>
      </c>
      <c r="E105" s="221">
        <v>0</v>
      </c>
      <c r="F105" s="202">
        <v>0</v>
      </c>
      <c r="G105" s="202">
        <v>0</v>
      </c>
      <c r="H105" s="202">
        <v>0</v>
      </c>
      <c r="I105" s="202">
        <v>0</v>
      </c>
      <c r="J105" s="225">
        <f t="shared" si="7"/>
        <v>2648.7</v>
      </c>
    </row>
    <row r="106" spans="1:10" s="223" customFormat="1" ht="36.75" customHeight="1" x14ac:dyDescent="0.25">
      <c r="A106" s="228" t="s">
        <v>173</v>
      </c>
      <c r="B106" s="125" t="s">
        <v>174</v>
      </c>
      <c r="C106" s="224" t="s">
        <v>33</v>
      </c>
      <c r="D106" s="201">
        <v>2458.8999999999996</v>
      </c>
      <c r="E106" s="221">
        <v>319.7</v>
      </c>
      <c r="F106" s="202">
        <v>0</v>
      </c>
      <c r="G106" s="202">
        <v>0</v>
      </c>
      <c r="H106" s="202">
        <v>0</v>
      </c>
      <c r="I106" s="202">
        <v>0</v>
      </c>
      <c r="J106" s="225">
        <f t="shared" si="7"/>
        <v>2778.5999999999995</v>
      </c>
    </row>
    <row r="107" spans="1:10" s="223" customFormat="1" ht="36.75" customHeight="1" x14ac:dyDescent="0.25">
      <c r="A107" s="228" t="s">
        <v>175</v>
      </c>
      <c r="B107" s="125" t="s">
        <v>176</v>
      </c>
      <c r="C107" s="224" t="s">
        <v>33</v>
      </c>
      <c r="D107" s="201">
        <v>267.60000000000002</v>
      </c>
      <c r="E107" s="221">
        <v>261.60000000000002</v>
      </c>
      <c r="F107" s="202">
        <v>0</v>
      </c>
      <c r="G107" s="202">
        <v>631.1</v>
      </c>
      <c r="H107" s="202">
        <v>0</v>
      </c>
      <c r="I107" s="202">
        <v>378.9</v>
      </c>
      <c r="J107" s="225">
        <f t="shared" si="7"/>
        <v>1539.2000000000003</v>
      </c>
    </row>
    <row r="108" spans="1:10" s="223" customFormat="1" ht="36.75" customHeight="1" x14ac:dyDescent="0.25">
      <c r="A108" s="228" t="s">
        <v>177</v>
      </c>
      <c r="B108" s="125" t="s">
        <v>178</v>
      </c>
      <c r="C108" s="224" t="s">
        <v>33</v>
      </c>
      <c r="D108" s="201">
        <v>3346.42</v>
      </c>
      <c r="E108" s="221">
        <v>514.6</v>
      </c>
      <c r="F108" s="202">
        <v>176.7</v>
      </c>
      <c r="G108" s="202">
        <v>1314.8</v>
      </c>
      <c r="H108" s="202">
        <v>439.9</v>
      </c>
      <c r="I108" s="202">
        <v>642.79999999999995</v>
      </c>
      <c r="J108" s="225">
        <f t="shared" si="7"/>
        <v>6435.2199999999993</v>
      </c>
    </row>
    <row r="109" spans="1:10" s="223" customFormat="1" ht="36.75" customHeight="1" x14ac:dyDescent="0.25">
      <c r="A109" s="228" t="s">
        <v>91</v>
      </c>
      <c r="B109" s="125" t="s">
        <v>179</v>
      </c>
      <c r="C109" s="224" t="s">
        <v>33</v>
      </c>
      <c r="D109" s="201">
        <v>1547.35</v>
      </c>
      <c r="E109" s="221">
        <v>221.25</v>
      </c>
      <c r="F109" s="202">
        <v>149.80000000000001</v>
      </c>
      <c r="G109" s="202">
        <v>701.9</v>
      </c>
      <c r="H109" s="202">
        <v>351.3</v>
      </c>
      <c r="I109" s="202">
        <v>795.23</v>
      </c>
      <c r="J109" s="225">
        <f t="shared" si="7"/>
        <v>3766.83</v>
      </c>
    </row>
    <row r="110" spans="1:10" s="223" customFormat="1" ht="36.75" customHeight="1" x14ac:dyDescent="0.25">
      <c r="A110" s="228" t="s">
        <v>180</v>
      </c>
      <c r="B110" s="125" t="s">
        <v>181</v>
      </c>
      <c r="C110" s="224" t="s">
        <v>33</v>
      </c>
      <c r="D110" s="201">
        <v>115.5</v>
      </c>
      <c r="E110" s="221">
        <v>0</v>
      </c>
      <c r="F110" s="202">
        <v>0</v>
      </c>
      <c r="G110" s="202">
        <v>0</v>
      </c>
      <c r="H110" s="202">
        <v>0</v>
      </c>
      <c r="I110" s="202">
        <v>0</v>
      </c>
      <c r="J110" s="225">
        <f t="shared" si="7"/>
        <v>115.5</v>
      </c>
    </row>
    <row r="111" spans="1:10" s="223" customFormat="1" ht="36.75" customHeight="1" x14ac:dyDescent="0.25">
      <c r="A111" s="228" t="s">
        <v>182</v>
      </c>
      <c r="B111" s="125" t="s">
        <v>183</v>
      </c>
      <c r="C111" s="224" t="s">
        <v>33</v>
      </c>
      <c r="D111" s="201">
        <v>193.64</v>
      </c>
      <c r="E111" s="202">
        <v>0</v>
      </c>
      <c r="F111" s="202">
        <v>0</v>
      </c>
      <c r="G111" s="202">
        <v>0</v>
      </c>
      <c r="H111" s="202">
        <v>0</v>
      </c>
      <c r="I111" s="202">
        <v>0</v>
      </c>
      <c r="J111" s="225">
        <f t="shared" si="7"/>
        <v>193.64</v>
      </c>
    </row>
    <row r="112" spans="1:10" s="223" customFormat="1" ht="36.75" customHeight="1" x14ac:dyDescent="0.25">
      <c r="A112" s="228" t="s">
        <v>184</v>
      </c>
      <c r="B112" s="125" t="s">
        <v>185</v>
      </c>
      <c r="C112" s="224" t="s">
        <v>33</v>
      </c>
      <c r="D112" s="201">
        <v>467.20000000000005</v>
      </c>
      <c r="E112" s="202">
        <v>0</v>
      </c>
      <c r="F112" s="202">
        <v>0</v>
      </c>
      <c r="G112" s="202">
        <v>0</v>
      </c>
      <c r="H112" s="202">
        <v>0</v>
      </c>
      <c r="I112" s="202">
        <v>0</v>
      </c>
      <c r="J112" s="225">
        <f t="shared" si="7"/>
        <v>467.20000000000005</v>
      </c>
    </row>
    <row r="113" spans="1:10" s="223" customFormat="1" ht="36.75" customHeight="1" x14ac:dyDescent="0.25">
      <c r="A113" s="227" t="s">
        <v>186</v>
      </c>
      <c r="B113" s="219" t="s">
        <v>187</v>
      </c>
      <c r="C113" s="220" t="s">
        <v>33</v>
      </c>
      <c r="D113" s="229">
        <v>1078.1000000000001</v>
      </c>
      <c r="E113" s="221">
        <v>0</v>
      </c>
      <c r="F113" s="221">
        <v>0</v>
      </c>
      <c r="G113" s="221">
        <v>230.1</v>
      </c>
      <c r="H113" s="221">
        <v>0</v>
      </c>
      <c r="I113" s="221">
        <v>0</v>
      </c>
      <c r="J113" s="230">
        <f t="shared" si="7"/>
        <v>1308.2</v>
      </c>
    </row>
    <row r="114" spans="1:10" s="223" customFormat="1" ht="36.75" customHeight="1" x14ac:dyDescent="0.25">
      <c r="A114" s="228" t="s">
        <v>64</v>
      </c>
      <c r="B114" s="125" t="s">
        <v>188</v>
      </c>
      <c r="C114" s="224" t="s">
        <v>33</v>
      </c>
      <c r="D114" s="201">
        <v>165.8</v>
      </c>
      <c r="E114" s="202">
        <v>0</v>
      </c>
      <c r="F114" s="202">
        <v>0</v>
      </c>
      <c r="G114" s="202">
        <v>0</v>
      </c>
      <c r="H114" s="202">
        <v>0</v>
      </c>
      <c r="I114" s="202">
        <v>0</v>
      </c>
      <c r="J114" s="225">
        <f t="shared" si="7"/>
        <v>165.8</v>
      </c>
    </row>
    <row r="115" spans="1:10" s="223" customFormat="1" ht="36.75" customHeight="1" x14ac:dyDescent="0.25">
      <c r="A115" s="228" t="s">
        <v>189</v>
      </c>
      <c r="B115" s="125" t="s">
        <v>603</v>
      </c>
      <c r="C115" s="224" t="s">
        <v>33</v>
      </c>
      <c r="D115" s="201">
        <v>196.2</v>
      </c>
      <c r="E115" s="202">
        <v>0</v>
      </c>
      <c r="F115" s="202">
        <v>0</v>
      </c>
      <c r="G115" s="202">
        <v>0</v>
      </c>
      <c r="H115" s="202">
        <v>94.1</v>
      </c>
      <c r="I115" s="202">
        <v>163.4</v>
      </c>
      <c r="J115" s="225">
        <f t="shared" si="7"/>
        <v>453.69999999999993</v>
      </c>
    </row>
    <row r="116" spans="1:10" s="223" customFormat="1" ht="36.75" customHeight="1" x14ac:dyDescent="0.25">
      <c r="A116" s="228" t="s">
        <v>119</v>
      </c>
      <c r="B116" s="125" t="s">
        <v>190</v>
      </c>
      <c r="C116" s="224" t="s">
        <v>33</v>
      </c>
      <c r="D116" s="201">
        <v>396.6</v>
      </c>
      <c r="E116" s="221">
        <v>0</v>
      </c>
      <c r="F116" s="202">
        <v>0</v>
      </c>
      <c r="G116" s="202">
        <v>292.10000000000002</v>
      </c>
      <c r="H116" s="202">
        <v>0</v>
      </c>
      <c r="I116" s="202">
        <v>0</v>
      </c>
      <c r="J116" s="225">
        <f t="shared" si="7"/>
        <v>688.7</v>
      </c>
    </row>
    <row r="117" spans="1:10" s="223" customFormat="1" ht="36.75" customHeight="1" x14ac:dyDescent="0.25">
      <c r="A117" s="228" t="s">
        <v>191</v>
      </c>
      <c r="B117" s="125" t="s">
        <v>192</v>
      </c>
      <c r="C117" s="224" t="s">
        <v>33</v>
      </c>
      <c r="D117" s="201">
        <v>5755.83</v>
      </c>
      <c r="E117" s="221">
        <v>580.09999999999991</v>
      </c>
      <c r="F117" s="202">
        <v>473.2</v>
      </c>
      <c r="G117" s="202">
        <v>936.2</v>
      </c>
      <c r="H117" s="202">
        <v>675.4</v>
      </c>
      <c r="I117" s="202">
        <v>344.4</v>
      </c>
      <c r="J117" s="225">
        <f t="shared" si="7"/>
        <v>8765.1299999999992</v>
      </c>
    </row>
    <row r="118" spans="1:10" s="223" customFormat="1" ht="36.75" customHeight="1" x14ac:dyDescent="0.25">
      <c r="A118" s="228" t="s">
        <v>93</v>
      </c>
      <c r="B118" s="125" t="s">
        <v>193</v>
      </c>
      <c r="C118" s="224" t="s">
        <v>33</v>
      </c>
      <c r="D118" s="201">
        <v>2488.3999999999996</v>
      </c>
      <c r="E118" s="221">
        <v>347.5</v>
      </c>
      <c r="F118" s="202">
        <v>0</v>
      </c>
      <c r="G118" s="202">
        <v>755.1</v>
      </c>
      <c r="H118" s="202">
        <v>472.32</v>
      </c>
      <c r="I118" s="202">
        <v>741.9</v>
      </c>
      <c r="J118" s="225">
        <f t="shared" si="7"/>
        <v>4805.2199999999993</v>
      </c>
    </row>
    <row r="119" spans="1:10" s="223" customFormat="1" ht="36.75" customHeight="1" x14ac:dyDescent="0.25">
      <c r="A119" s="228" t="s">
        <v>194</v>
      </c>
      <c r="B119" s="125" t="s">
        <v>195</v>
      </c>
      <c r="C119" s="224" t="s">
        <v>33</v>
      </c>
      <c r="D119" s="201">
        <v>212.9</v>
      </c>
      <c r="E119" s="221">
        <v>0</v>
      </c>
      <c r="F119" s="202">
        <v>0</v>
      </c>
      <c r="G119" s="202">
        <v>0</v>
      </c>
      <c r="H119" s="202">
        <v>0</v>
      </c>
      <c r="I119" s="202">
        <v>0</v>
      </c>
      <c r="J119" s="225">
        <f t="shared" si="7"/>
        <v>212.9</v>
      </c>
    </row>
    <row r="120" spans="1:10" s="223" customFormat="1" ht="36.75" customHeight="1" x14ac:dyDescent="0.25">
      <c r="A120" s="228" t="s">
        <v>196</v>
      </c>
      <c r="B120" s="125" t="s">
        <v>197</v>
      </c>
      <c r="C120" s="224" t="s">
        <v>33</v>
      </c>
      <c r="D120" s="201">
        <v>253.1</v>
      </c>
      <c r="E120" s="221">
        <v>0</v>
      </c>
      <c r="F120" s="202">
        <v>106.4</v>
      </c>
      <c r="G120" s="202">
        <v>457.5</v>
      </c>
      <c r="H120" s="202">
        <v>439.2</v>
      </c>
      <c r="I120" s="202">
        <v>276.5</v>
      </c>
      <c r="J120" s="225">
        <f t="shared" si="7"/>
        <v>1532.7</v>
      </c>
    </row>
    <row r="121" spans="1:10" s="223" customFormat="1" ht="42.75" customHeight="1" x14ac:dyDescent="0.25">
      <c r="A121" s="228" t="s">
        <v>198</v>
      </c>
      <c r="B121" s="125" t="s">
        <v>199</v>
      </c>
      <c r="C121" s="224" t="s">
        <v>33</v>
      </c>
      <c r="D121" s="201">
        <v>9341.68</v>
      </c>
      <c r="E121" s="221">
        <v>962.8</v>
      </c>
      <c r="F121" s="202">
        <v>945.7</v>
      </c>
      <c r="G121" s="202">
        <v>4904.7</v>
      </c>
      <c r="H121" s="202">
        <v>3717.6</v>
      </c>
      <c r="I121" s="202">
        <v>1789.2</v>
      </c>
      <c r="J121" s="225">
        <f t="shared" ref="J121:J152" si="8">SUM(D121:I121)</f>
        <v>21661.68</v>
      </c>
    </row>
    <row r="122" spans="1:10" s="223" customFormat="1" ht="36.75" customHeight="1" x14ac:dyDescent="0.25">
      <c r="A122" s="228" t="s">
        <v>109</v>
      </c>
      <c r="B122" s="125" t="s">
        <v>200</v>
      </c>
      <c r="C122" s="224" t="s">
        <v>33</v>
      </c>
      <c r="D122" s="201">
        <v>5356.09</v>
      </c>
      <c r="E122" s="221">
        <v>361.9</v>
      </c>
      <c r="F122" s="202">
        <v>795.5</v>
      </c>
      <c r="G122" s="202">
        <v>1506.3</v>
      </c>
      <c r="H122" s="202">
        <v>2176.8000000000002</v>
      </c>
      <c r="I122" s="202">
        <v>1307.5</v>
      </c>
      <c r="J122" s="225">
        <f t="shared" si="8"/>
        <v>11504.09</v>
      </c>
    </row>
    <row r="123" spans="1:10" s="223" customFormat="1" ht="36.75" customHeight="1" x14ac:dyDescent="0.25">
      <c r="A123" s="228" t="s">
        <v>201</v>
      </c>
      <c r="B123" s="125" t="s">
        <v>202</v>
      </c>
      <c r="C123" s="224" t="s">
        <v>33</v>
      </c>
      <c r="D123" s="201">
        <v>708.4</v>
      </c>
      <c r="E123" s="221">
        <v>0</v>
      </c>
      <c r="F123" s="202">
        <v>0</v>
      </c>
      <c r="G123" s="202">
        <v>0</v>
      </c>
      <c r="H123" s="202">
        <v>0</v>
      </c>
      <c r="I123" s="202">
        <v>0</v>
      </c>
      <c r="J123" s="225">
        <f t="shared" si="8"/>
        <v>708.4</v>
      </c>
    </row>
    <row r="124" spans="1:10" s="223" customFormat="1" ht="36.75" customHeight="1" x14ac:dyDescent="0.25">
      <c r="A124" s="228" t="s">
        <v>203</v>
      </c>
      <c r="B124" s="125" t="s">
        <v>204</v>
      </c>
      <c r="C124" s="224" t="s">
        <v>33</v>
      </c>
      <c r="D124" s="201">
        <v>2649.11</v>
      </c>
      <c r="E124" s="221">
        <v>0</v>
      </c>
      <c r="F124" s="202">
        <v>0</v>
      </c>
      <c r="G124" s="202">
        <v>0</v>
      </c>
      <c r="H124" s="202">
        <v>0</v>
      </c>
      <c r="I124" s="202">
        <v>0</v>
      </c>
      <c r="J124" s="225">
        <f t="shared" si="8"/>
        <v>2649.11</v>
      </c>
    </row>
    <row r="125" spans="1:10" s="223" customFormat="1" ht="36.75" customHeight="1" x14ac:dyDescent="0.25">
      <c r="A125" s="228" t="s">
        <v>205</v>
      </c>
      <c r="B125" s="125" t="s">
        <v>206</v>
      </c>
      <c r="C125" s="224" t="s">
        <v>33</v>
      </c>
      <c r="D125" s="201">
        <v>974.90000000000009</v>
      </c>
      <c r="E125" s="221">
        <v>0</v>
      </c>
      <c r="F125" s="202">
        <v>0</v>
      </c>
      <c r="G125" s="202">
        <v>251.5</v>
      </c>
      <c r="H125" s="202">
        <v>635.1</v>
      </c>
      <c r="I125" s="202">
        <v>327.5</v>
      </c>
      <c r="J125" s="225">
        <f t="shared" si="8"/>
        <v>2189</v>
      </c>
    </row>
    <row r="126" spans="1:10" s="223" customFormat="1" ht="36.75" customHeight="1" x14ac:dyDescent="0.25">
      <c r="A126" s="228" t="s">
        <v>145</v>
      </c>
      <c r="B126" s="125" t="s">
        <v>207</v>
      </c>
      <c r="C126" s="224" t="s">
        <v>33</v>
      </c>
      <c r="D126" s="201">
        <v>2454.1999999999998</v>
      </c>
      <c r="E126" s="221">
        <v>0</v>
      </c>
      <c r="F126" s="202">
        <v>0</v>
      </c>
      <c r="G126" s="202">
        <v>0</v>
      </c>
      <c r="H126" s="202">
        <v>0</v>
      </c>
      <c r="I126" s="202">
        <v>0</v>
      </c>
      <c r="J126" s="225">
        <f t="shared" si="8"/>
        <v>2454.1999999999998</v>
      </c>
    </row>
    <row r="127" spans="1:10" s="223" customFormat="1" ht="36.75" customHeight="1" x14ac:dyDescent="0.25">
      <c r="A127" s="228" t="s">
        <v>145</v>
      </c>
      <c r="B127" s="125" t="s">
        <v>620</v>
      </c>
      <c r="C127" s="224" t="s">
        <v>33</v>
      </c>
      <c r="D127" s="201">
        <v>831.9</v>
      </c>
      <c r="E127" s="221">
        <v>177.7</v>
      </c>
      <c r="F127" s="202">
        <v>0</v>
      </c>
      <c r="G127" s="202">
        <v>456.5</v>
      </c>
      <c r="H127" s="202">
        <v>138.80000000000001</v>
      </c>
      <c r="I127" s="202">
        <v>474</v>
      </c>
      <c r="J127" s="225">
        <f t="shared" si="8"/>
        <v>2078.8999999999996</v>
      </c>
    </row>
    <row r="128" spans="1:10" s="223" customFormat="1" ht="36.75" customHeight="1" x14ac:dyDescent="0.25">
      <c r="A128" s="228" t="s">
        <v>66</v>
      </c>
      <c r="B128" s="125" t="s">
        <v>208</v>
      </c>
      <c r="C128" s="224" t="s">
        <v>33</v>
      </c>
      <c r="D128" s="201">
        <v>643.20000000000005</v>
      </c>
      <c r="E128" s="221">
        <v>456.8</v>
      </c>
      <c r="F128" s="202">
        <v>938.2</v>
      </c>
      <c r="G128" s="202">
        <v>2112.1999999999998</v>
      </c>
      <c r="H128" s="202">
        <v>596.54</v>
      </c>
      <c r="I128" s="202">
        <v>848</v>
      </c>
      <c r="J128" s="225">
        <f t="shared" si="8"/>
        <v>5594.94</v>
      </c>
    </row>
    <row r="129" spans="1:10" s="223" customFormat="1" ht="36.75" customHeight="1" x14ac:dyDescent="0.25">
      <c r="A129" s="228" t="s">
        <v>209</v>
      </c>
      <c r="B129" s="125" t="s">
        <v>210</v>
      </c>
      <c r="C129" s="224" t="s">
        <v>33</v>
      </c>
      <c r="D129" s="201">
        <v>782.8</v>
      </c>
      <c r="E129" s="221">
        <v>0</v>
      </c>
      <c r="F129" s="202">
        <v>0</v>
      </c>
      <c r="G129" s="202">
        <v>355.5</v>
      </c>
      <c r="H129" s="202">
        <v>0</v>
      </c>
      <c r="I129" s="202">
        <v>413.9</v>
      </c>
      <c r="J129" s="225">
        <f t="shared" si="8"/>
        <v>1552.1999999999998</v>
      </c>
    </row>
    <row r="130" spans="1:10" s="223" customFormat="1" ht="36.75" customHeight="1" x14ac:dyDescent="0.25">
      <c r="A130" s="228" t="s">
        <v>621</v>
      </c>
      <c r="B130" s="125" t="s">
        <v>211</v>
      </c>
      <c r="C130" s="224" t="s">
        <v>33</v>
      </c>
      <c r="D130" s="201">
        <v>3844.7799999999997</v>
      </c>
      <c r="E130" s="221">
        <v>1031.1999999999998</v>
      </c>
      <c r="F130" s="202">
        <v>738.2</v>
      </c>
      <c r="G130" s="202">
        <v>808.1</v>
      </c>
      <c r="H130" s="202">
        <v>836.5</v>
      </c>
      <c r="I130" s="202">
        <v>1089.1500000000001</v>
      </c>
      <c r="J130" s="225">
        <f t="shared" si="8"/>
        <v>8347.93</v>
      </c>
    </row>
    <row r="131" spans="1:10" s="223" customFormat="1" ht="42.75" customHeight="1" x14ac:dyDescent="0.25">
      <c r="A131" s="228" t="s">
        <v>212</v>
      </c>
      <c r="B131" s="125" t="s">
        <v>213</v>
      </c>
      <c r="C131" s="224" t="s">
        <v>33</v>
      </c>
      <c r="D131" s="201">
        <v>3900.5199999999995</v>
      </c>
      <c r="E131" s="221">
        <v>0</v>
      </c>
      <c r="F131" s="202">
        <v>367.1</v>
      </c>
      <c r="G131" s="202">
        <v>170.8</v>
      </c>
      <c r="H131" s="202">
        <v>1003.7</v>
      </c>
      <c r="I131" s="202">
        <v>277.10000000000002</v>
      </c>
      <c r="J131" s="225">
        <f t="shared" si="8"/>
        <v>5719.22</v>
      </c>
    </row>
    <row r="132" spans="1:10" s="223" customFormat="1" ht="36.75" customHeight="1" x14ac:dyDescent="0.25">
      <c r="A132" s="228" t="s">
        <v>119</v>
      </c>
      <c r="B132" s="125" t="s">
        <v>214</v>
      </c>
      <c r="C132" s="224" t="s">
        <v>33</v>
      </c>
      <c r="D132" s="201">
        <v>504.5</v>
      </c>
      <c r="E132" s="221">
        <v>0</v>
      </c>
      <c r="F132" s="202">
        <v>0</v>
      </c>
      <c r="G132" s="202">
        <v>0</v>
      </c>
      <c r="H132" s="202">
        <v>0</v>
      </c>
      <c r="I132" s="202">
        <v>0</v>
      </c>
      <c r="J132" s="225">
        <f t="shared" si="8"/>
        <v>504.5</v>
      </c>
    </row>
    <row r="133" spans="1:10" s="223" customFormat="1" ht="36.75" customHeight="1" x14ac:dyDescent="0.25">
      <c r="A133" s="228" t="s">
        <v>215</v>
      </c>
      <c r="B133" s="125" t="s">
        <v>216</v>
      </c>
      <c r="C133" s="224" t="s">
        <v>33</v>
      </c>
      <c r="D133" s="201">
        <v>2236.6999999999998</v>
      </c>
      <c r="E133" s="221">
        <v>435.6</v>
      </c>
      <c r="F133" s="202">
        <v>253.7</v>
      </c>
      <c r="G133" s="202">
        <v>399</v>
      </c>
      <c r="H133" s="202">
        <v>0</v>
      </c>
      <c r="I133" s="202">
        <v>256.60000000000002</v>
      </c>
      <c r="J133" s="225">
        <f t="shared" si="8"/>
        <v>3581.5999999999995</v>
      </c>
    </row>
    <row r="134" spans="1:10" s="223" customFormat="1" ht="36.75" customHeight="1" x14ac:dyDescent="0.25">
      <c r="A134" s="228" t="s">
        <v>217</v>
      </c>
      <c r="B134" s="125" t="s">
        <v>622</v>
      </c>
      <c r="C134" s="224" t="s">
        <v>33</v>
      </c>
      <c r="D134" s="201">
        <v>640</v>
      </c>
      <c r="E134" s="221">
        <v>233.3</v>
      </c>
      <c r="F134" s="202">
        <v>0</v>
      </c>
      <c r="G134" s="202">
        <v>943.6</v>
      </c>
      <c r="H134" s="202">
        <v>882.8</v>
      </c>
      <c r="I134" s="202">
        <v>737.75</v>
      </c>
      <c r="J134" s="225">
        <f t="shared" si="8"/>
        <v>3437.45</v>
      </c>
    </row>
    <row r="135" spans="1:10" s="223" customFormat="1" ht="36.75" customHeight="1" x14ac:dyDescent="0.25">
      <c r="A135" s="228" t="s">
        <v>80</v>
      </c>
      <c r="B135" s="125" t="s">
        <v>218</v>
      </c>
      <c r="C135" s="224" t="s">
        <v>33</v>
      </c>
      <c r="D135" s="201">
        <v>8377.4000000000015</v>
      </c>
      <c r="E135" s="221">
        <v>0</v>
      </c>
      <c r="F135" s="202">
        <v>1700.7</v>
      </c>
      <c r="G135" s="202">
        <v>0</v>
      </c>
      <c r="H135" s="202">
        <v>0</v>
      </c>
      <c r="I135" s="202">
        <v>0</v>
      </c>
      <c r="J135" s="225">
        <f t="shared" si="8"/>
        <v>10078.100000000002</v>
      </c>
    </row>
    <row r="136" spans="1:10" s="223" customFormat="1" ht="36.75" customHeight="1" x14ac:dyDescent="0.25">
      <c r="A136" s="228" t="s">
        <v>60</v>
      </c>
      <c r="B136" s="125" t="s">
        <v>219</v>
      </c>
      <c r="C136" s="224" t="s">
        <v>33</v>
      </c>
      <c r="D136" s="201">
        <v>3857.9199999999992</v>
      </c>
      <c r="E136" s="221">
        <v>178</v>
      </c>
      <c r="F136" s="202">
        <v>175.4</v>
      </c>
      <c r="G136" s="202">
        <v>797.4</v>
      </c>
      <c r="H136" s="202">
        <v>850.02</v>
      </c>
      <c r="I136" s="202">
        <v>589.6</v>
      </c>
      <c r="J136" s="225">
        <f t="shared" si="8"/>
        <v>6448.3399999999983</v>
      </c>
    </row>
    <row r="137" spans="1:10" s="223" customFormat="1" ht="36.75" customHeight="1" x14ac:dyDescent="0.25">
      <c r="A137" s="228" t="s">
        <v>220</v>
      </c>
      <c r="B137" s="125" t="s">
        <v>221</v>
      </c>
      <c r="C137" s="224" t="s">
        <v>33</v>
      </c>
      <c r="D137" s="201">
        <v>149.1</v>
      </c>
      <c r="E137" s="221">
        <v>0</v>
      </c>
      <c r="F137" s="202">
        <v>0</v>
      </c>
      <c r="G137" s="202">
        <v>0</v>
      </c>
      <c r="H137" s="202">
        <v>0</v>
      </c>
      <c r="I137" s="202">
        <v>0</v>
      </c>
      <c r="J137" s="225">
        <f t="shared" si="8"/>
        <v>149.1</v>
      </c>
    </row>
    <row r="138" spans="1:10" s="223" customFormat="1" ht="36.75" customHeight="1" x14ac:dyDescent="0.25">
      <c r="A138" s="228" t="s">
        <v>64</v>
      </c>
      <c r="B138" s="125" t="s">
        <v>623</v>
      </c>
      <c r="C138" s="224" t="s">
        <v>33</v>
      </c>
      <c r="D138" s="201">
        <v>368.82</v>
      </c>
      <c r="E138" s="221">
        <v>191.9</v>
      </c>
      <c r="F138" s="202">
        <v>226.2</v>
      </c>
      <c r="G138" s="202">
        <v>568.29999999999995</v>
      </c>
      <c r="H138" s="202">
        <v>563.79999999999995</v>
      </c>
      <c r="I138" s="202">
        <v>665.1</v>
      </c>
      <c r="J138" s="225">
        <f t="shared" si="8"/>
        <v>2584.12</v>
      </c>
    </row>
    <row r="139" spans="1:10" s="223" customFormat="1" ht="36.75" customHeight="1" x14ac:dyDescent="0.25">
      <c r="A139" s="228" t="s">
        <v>222</v>
      </c>
      <c r="B139" s="125" t="s">
        <v>223</v>
      </c>
      <c r="C139" s="224" t="s">
        <v>33</v>
      </c>
      <c r="D139" s="201">
        <v>3848.3399999999997</v>
      </c>
      <c r="E139" s="221">
        <v>1125.5</v>
      </c>
      <c r="F139" s="202">
        <v>776.6</v>
      </c>
      <c r="G139" s="202">
        <v>1085</v>
      </c>
      <c r="H139" s="202">
        <v>996</v>
      </c>
      <c r="I139" s="202">
        <v>1141.9000000000001</v>
      </c>
      <c r="J139" s="225">
        <f t="shared" si="8"/>
        <v>8973.34</v>
      </c>
    </row>
    <row r="140" spans="1:10" s="223" customFormat="1" ht="36.75" customHeight="1" x14ac:dyDescent="0.25">
      <c r="A140" s="228" t="s">
        <v>64</v>
      </c>
      <c r="B140" s="125" t="s">
        <v>224</v>
      </c>
      <c r="C140" s="224" t="s">
        <v>33</v>
      </c>
      <c r="D140" s="201">
        <v>922.2</v>
      </c>
      <c r="E140" s="221">
        <v>0</v>
      </c>
      <c r="F140" s="202">
        <v>0</v>
      </c>
      <c r="G140" s="202">
        <v>0</v>
      </c>
      <c r="H140" s="202">
        <v>0</v>
      </c>
      <c r="I140" s="202">
        <v>0</v>
      </c>
      <c r="J140" s="225">
        <f t="shared" si="8"/>
        <v>922.2</v>
      </c>
    </row>
    <row r="141" spans="1:10" s="223" customFormat="1" ht="36.75" customHeight="1" x14ac:dyDescent="0.25">
      <c r="A141" s="228" t="s">
        <v>225</v>
      </c>
      <c r="B141" s="125" t="s">
        <v>226</v>
      </c>
      <c r="C141" s="224" t="s">
        <v>33</v>
      </c>
      <c r="D141" s="201">
        <v>4578.62</v>
      </c>
      <c r="E141" s="221">
        <v>121.6</v>
      </c>
      <c r="F141" s="202">
        <v>552.5</v>
      </c>
      <c r="G141" s="202">
        <v>645.29999999999995</v>
      </c>
      <c r="H141" s="202">
        <v>307.89999999999998</v>
      </c>
      <c r="I141" s="202">
        <v>507.6</v>
      </c>
      <c r="J141" s="225">
        <f t="shared" si="8"/>
        <v>6713.52</v>
      </c>
    </row>
    <row r="142" spans="1:10" s="223" customFormat="1" ht="36.75" customHeight="1" x14ac:dyDescent="0.25">
      <c r="A142" s="228" t="s">
        <v>227</v>
      </c>
      <c r="B142" s="125" t="s">
        <v>228</v>
      </c>
      <c r="C142" s="224" t="s">
        <v>33</v>
      </c>
      <c r="D142" s="201">
        <v>444.5</v>
      </c>
      <c r="E142" s="221">
        <v>0</v>
      </c>
      <c r="F142" s="202">
        <v>0</v>
      </c>
      <c r="G142" s="202">
        <v>0</v>
      </c>
      <c r="H142" s="202">
        <v>0</v>
      </c>
      <c r="I142" s="202">
        <v>0</v>
      </c>
      <c r="J142" s="225">
        <f t="shared" si="8"/>
        <v>444.5</v>
      </c>
    </row>
    <row r="143" spans="1:10" s="223" customFormat="1" ht="36.75" customHeight="1" x14ac:dyDescent="0.25">
      <c r="A143" s="228" t="s">
        <v>53</v>
      </c>
      <c r="B143" s="125" t="s">
        <v>229</v>
      </c>
      <c r="C143" s="224" t="s">
        <v>33</v>
      </c>
      <c r="D143" s="201">
        <v>502.9</v>
      </c>
      <c r="E143" s="221">
        <v>0</v>
      </c>
      <c r="F143" s="202">
        <v>0</v>
      </c>
      <c r="G143" s="202">
        <v>0</v>
      </c>
      <c r="H143" s="202">
        <v>0</v>
      </c>
      <c r="I143" s="202">
        <v>113.4</v>
      </c>
      <c r="J143" s="225">
        <f t="shared" si="8"/>
        <v>616.29999999999995</v>
      </c>
    </row>
    <row r="144" spans="1:10" s="223" customFormat="1" ht="36.75" customHeight="1" x14ac:dyDescent="0.25">
      <c r="A144" s="228" t="s">
        <v>230</v>
      </c>
      <c r="B144" s="125" t="s">
        <v>231</v>
      </c>
      <c r="C144" s="224" t="s">
        <v>33</v>
      </c>
      <c r="D144" s="201">
        <v>403.2</v>
      </c>
      <c r="E144" s="221">
        <v>0</v>
      </c>
      <c r="F144" s="202">
        <v>0</v>
      </c>
      <c r="G144" s="202">
        <v>0</v>
      </c>
      <c r="H144" s="202">
        <v>0</v>
      </c>
      <c r="I144" s="202">
        <v>0</v>
      </c>
      <c r="J144" s="225">
        <f t="shared" si="8"/>
        <v>403.2</v>
      </c>
    </row>
    <row r="145" spans="1:10" s="223" customFormat="1" ht="36.75" customHeight="1" x14ac:dyDescent="0.25">
      <c r="A145" s="228" t="s">
        <v>232</v>
      </c>
      <c r="B145" s="125" t="s">
        <v>233</v>
      </c>
      <c r="C145" s="224" t="s">
        <v>33</v>
      </c>
      <c r="D145" s="201">
        <v>2129</v>
      </c>
      <c r="E145" s="221">
        <v>0</v>
      </c>
      <c r="F145" s="202">
        <v>0</v>
      </c>
      <c r="G145" s="202">
        <v>0</v>
      </c>
      <c r="H145" s="202">
        <v>0</v>
      </c>
      <c r="I145" s="202">
        <v>0</v>
      </c>
      <c r="J145" s="225">
        <f t="shared" si="8"/>
        <v>2129</v>
      </c>
    </row>
    <row r="146" spans="1:10" s="223" customFormat="1" ht="36.75" customHeight="1" x14ac:dyDescent="0.25">
      <c r="A146" s="228" t="s">
        <v>234</v>
      </c>
      <c r="B146" s="125" t="s">
        <v>235</v>
      </c>
      <c r="C146" s="224" t="s">
        <v>33</v>
      </c>
      <c r="D146" s="201">
        <v>774.4</v>
      </c>
      <c r="E146" s="221">
        <v>0</v>
      </c>
      <c r="F146" s="202">
        <v>317</v>
      </c>
      <c r="G146" s="202">
        <v>1179.0999999999999</v>
      </c>
      <c r="H146" s="202">
        <v>805.14</v>
      </c>
      <c r="I146" s="202">
        <v>693.4</v>
      </c>
      <c r="J146" s="225">
        <f t="shared" si="8"/>
        <v>3769.04</v>
      </c>
    </row>
    <row r="147" spans="1:10" s="223" customFormat="1" ht="36.75" customHeight="1" x14ac:dyDescent="0.25">
      <c r="A147" s="228" t="s">
        <v>236</v>
      </c>
      <c r="B147" s="125" t="s">
        <v>237</v>
      </c>
      <c r="C147" s="224" t="s">
        <v>33</v>
      </c>
      <c r="D147" s="201">
        <v>5095.0200000000004</v>
      </c>
      <c r="E147" s="231">
        <v>415.3</v>
      </c>
      <c r="F147" s="202">
        <v>526.9</v>
      </c>
      <c r="G147" s="202">
        <v>801.7</v>
      </c>
      <c r="H147" s="202">
        <v>1113.7</v>
      </c>
      <c r="I147" s="202">
        <v>1324</v>
      </c>
      <c r="J147" s="225">
        <f t="shared" si="8"/>
        <v>9276.619999999999</v>
      </c>
    </row>
    <row r="148" spans="1:10" s="223" customFormat="1" ht="36.75" customHeight="1" x14ac:dyDescent="0.25">
      <c r="A148" s="228" t="s">
        <v>238</v>
      </c>
      <c r="B148" s="125" t="s">
        <v>239</v>
      </c>
      <c r="C148" s="224" t="s">
        <v>33</v>
      </c>
      <c r="D148" s="201">
        <v>566.6</v>
      </c>
      <c r="E148" s="202">
        <v>0</v>
      </c>
      <c r="F148" s="202">
        <v>0</v>
      </c>
      <c r="G148" s="202">
        <v>0</v>
      </c>
      <c r="H148" s="202">
        <v>0</v>
      </c>
      <c r="I148" s="202">
        <v>584.23</v>
      </c>
      <c r="J148" s="225">
        <f t="shared" si="8"/>
        <v>1150.83</v>
      </c>
    </row>
    <row r="149" spans="1:10" s="223" customFormat="1" ht="36.75" customHeight="1" x14ac:dyDescent="0.25">
      <c r="A149" s="227" t="s">
        <v>240</v>
      </c>
      <c r="B149" s="219" t="s">
        <v>241</v>
      </c>
      <c r="C149" s="220" t="s">
        <v>33</v>
      </c>
      <c r="D149" s="229">
        <v>2089</v>
      </c>
      <c r="E149" s="221">
        <v>0</v>
      </c>
      <c r="F149" s="221">
        <v>652.9</v>
      </c>
      <c r="G149" s="221">
        <v>968.7</v>
      </c>
      <c r="H149" s="221">
        <v>1255.7</v>
      </c>
      <c r="I149" s="221">
        <v>816.9</v>
      </c>
      <c r="J149" s="230">
        <f t="shared" si="8"/>
        <v>5783.2</v>
      </c>
    </row>
    <row r="150" spans="1:10" s="223" customFormat="1" ht="36.75" customHeight="1" x14ac:dyDescent="0.25">
      <c r="A150" s="228" t="s">
        <v>242</v>
      </c>
      <c r="B150" s="125" t="s">
        <v>243</v>
      </c>
      <c r="C150" s="224" t="s">
        <v>33</v>
      </c>
      <c r="D150" s="201">
        <v>100.9</v>
      </c>
      <c r="E150" s="221">
        <v>0</v>
      </c>
      <c r="F150" s="202">
        <v>0</v>
      </c>
      <c r="G150" s="202">
        <v>0</v>
      </c>
      <c r="H150" s="202">
        <v>0</v>
      </c>
      <c r="I150" s="202">
        <v>0</v>
      </c>
      <c r="J150" s="225">
        <f t="shared" si="8"/>
        <v>100.9</v>
      </c>
    </row>
    <row r="151" spans="1:10" s="223" customFormat="1" ht="36.75" customHeight="1" x14ac:dyDescent="0.25">
      <c r="A151" s="228" t="s">
        <v>244</v>
      </c>
      <c r="B151" s="125" t="s">
        <v>245</v>
      </c>
      <c r="C151" s="224" t="s">
        <v>33</v>
      </c>
      <c r="D151" s="201">
        <v>2115.4</v>
      </c>
      <c r="E151" s="202">
        <v>213.3</v>
      </c>
      <c r="F151" s="202">
        <v>282.10000000000002</v>
      </c>
      <c r="G151" s="202">
        <v>677.7</v>
      </c>
      <c r="H151" s="202">
        <v>805.54</v>
      </c>
      <c r="I151" s="202">
        <v>265</v>
      </c>
      <c r="J151" s="225">
        <f t="shared" si="8"/>
        <v>4359.04</v>
      </c>
    </row>
    <row r="152" spans="1:10" s="223" customFormat="1" ht="36.75" customHeight="1" x14ac:dyDescent="0.25">
      <c r="A152" s="228" t="s">
        <v>246</v>
      </c>
      <c r="B152" s="125" t="s">
        <v>247</v>
      </c>
      <c r="C152" s="224" t="s">
        <v>33</v>
      </c>
      <c r="D152" s="201">
        <v>396.7</v>
      </c>
      <c r="E152" s="202">
        <v>0</v>
      </c>
      <c r="F152" s="202">
        <v>0</v>
      </c>
      <c r="G152" s="202">
        <v>0</v>
      </c>
      <c r="H152" s="202">
        <v>0</v>
      </c>
      <c r="I152" s="202">
        <v>0</v>
      </c>
      <c r="J152" s="225">
        <f t="shared" si="8"/>
        <v>396.7</v>
      </c>
    </row>
    <row r="153" spans="1:10" s="223" customFormat="1" ht="36.75" customHeight="1" x14ac:dyDescent="0.25">
      <c r="A153" s="228" t="s">
        <v>248</v>
      </c>
      <c r="B153" s="125" t="s">
        <v>249</v>
      </c>
      <c r="C153" s="224" t="s">
        <v>33</v>
      </c>
      <c r="D153" s="201">
        <v>3782.4800000000005</v>
      </c>
      <c r="E153" s="221">
        <v>678.3</v>
      </c>
      <c r="F153" s="202">
        <v>889.2</v>
      </c>
      <c r="G153" s="202">
        <v>1010.1</v>
      </c>
      <c r="H153" s="202">
        <v>554.9</v>
      </c>
      <c r="I153" s="202">
        <v>512.6</v>
      </c>
      <c r="J153" s="225">
        <f t="shared" ref="J153" si="9">SUM(D153:I153)</f>
        <v>7427.5800000000008</v>
      </c>
    </row>
    <row r="154" spans="1:10" s="223" customFormat="1" ht="36.75" customHeight="1" x14ac:dyDescent="0.25">
      <c r="A154" s="228" t="s">
        <v>232</v>
      </c>
      <c r="B154" s="125" t="s">
        <v>250</v>
      </c>
      <c r="C154" s="224" t="s">
        <v>33</v>
      </c>
      <c r="D154" s="232">
        <v>876.09</v>
      </c>
      <c r="E154" s="221">
        <v>0</v>
      </c>
      <c r="F154" s="202">
        <v>0</v>
      </c>
      <c r="G154" s="202">
        <v>0</v>
      </c>
      <c r="H154" s="202">
        <v>0</v>
      </c>
      <c r="I154" s="202">
        <v>0</v>
      </c>
      <c r="J154" s="225">
        <f t="shared" ref="J154:J156" si="10">SUM(D154:I154)</f>
        <v>876.09</v>
      </c>
    </row>
    <row r="155" spans="1:10" s="223" customFormat="1" ht="36.75" customHeight="1" x14ac:dyDescent="0.25">
      <c r="A155" s="228" t="s">
        <v>251</v>
      </c>
      <c r="B155" s="125" t="s">
        <v>624</v>
      </c>
      <c r="C155" s="224" t="s">
        <v>33</v>
      </c>
      <c r="D155" s="232">
        <v>320.8</v>
      </c>
      <c r="E155" s="221">
        <v>0</v>
      </c>
      <c r="F155" s="202">
        <v>0</v>
      </c>
      <c r="G155" s="202">
        <v>0</v>
      </c>
      <c r="H155" s="202">
        <v>0</v>
      </c>
      <c r="I155" s="202">
        <v>0</v>
      </c>
      <c r="J155" s="225">
        <f t="shared" si="10"/>
        <v>320.8</v>
      </c>
    </row>
    <row r="156" spans="1:10" s="223" customFormat="1" ht="36.75" customHeight="1" x14ac:dyDescent="0.25">
      <c r="A156" s="228" t="s">
        <v>191</v>
      </c>
      <c r="B156" s="125" t="s">
        <v>252</v>
      </c>
      <c r="C156" s="224" t="s">
        <v>33</v>
      </c>
      <c r="D156" s="232">
        <v>189.9</v>
      </c>
      <c r="E156" s="221">
        <v>0</v>
      </c>
      <c r="F156" s="202">
        <v>0</v>
      </c>
      <c r="G156" s="202">
        <v>0</v>
      </c>
      <c r="H156" s="202">
        <v>0</v>
      </c>
      <c r="I156" s="202">
        <v>0</v>
      </c>
      <c r="J156" s="225">
        <f t="shared" si="10"/>
        <v>189.9</v>
      </c>
    </row>
    <row r="157" spans="1:10" s="223" customFormat="1" ht="36.75" customHeight="1" x14ac:dyDescent="0.25">
      <c r="A157" s="228" t="s">
        <v>66</v>
      </c>
      <c r="B157" s="125" t="s">
        <v>253</v>
      </c>
      <c r="C157" s="224" t="s">
        <v>33</v>
      </c>
      <c r="D157" s="232">
        <v>4652.47</v>
      </c>
      <c r="E157" s="221">
        <v>1345.8000000000002</v>
      </c>
      <c r="F157" s="202">
        <v>1043.5999999999999</v>
      </c>
      <c r="G157" s="202">
        <v>1484.5</v>
      </c>
      <c r="H157" s="202">
        <v>1366.9</v>
      </c>
      <c r="I157" s="202">
        <v>1942.8</v>
      </c>
      <c r="J157" s="225">
        <f t="shared" ref="J157:J168" si="11">SUM(D157:I157)</f>
        <v>11836.07</v>
      </c>
    </row>
    <row r="158" spans="1:10" s="223" customFormat="1" ht="36.75" customHeight="1" x14ac:dyDescent="0.25">
      <c r="A158" s="228" t="s">
        <v>254</v>
      </c>
      <c r="B158" s="125" t="s">
        <v>255</v>
      </c>
      <c r="C158" s="224" t="s">
        <v>33</v>
      </c>
      <c r="D158" s="232">
        <v>1490.6</v>
      </c>
      <c r="E158" s="221">
        <v>0</v>
      </c>
      <c r="F158" s="202">
        <v>0</v>
      </c>
      <c r="G158" s="202">
        <v>0</v>
      </c>
      <c r="H158" s="202">
        <v>0</v>
      </c>
      <c r="I158" s="202">
        <v>408.8</v>
      </c>
      <c r="J158" s="225">
        <f t="shared" si="11"/>
        <v>1899.3999999999999</v>
      </c>
    </row>
    <row r="159" spans="1:10" s="223" customFormat="1" ht="36.75" customHeight="1" x14ac:dyDescent="0.25">
      <c r="A159" s="228" t="s">
        <v>256</v>
      </c>
      <c r="B159" s="125" t="s">
        <v>257</v>
      </c>
      <c r="C159" s="224" t="s">
        <v>33</v>
      </c>
      <c r="D159" s="232">
        <v>476.5</v>
      </c>
      <c r="E159" s="221">
        <v>0</v>
      </c>
      <c r="F159" s="202">
        <v>0</v>
      </c>
      <c r="G159" s="202">
        <v>0</v>
      </c>
      <c r="H159" s="202">
        <v>0</v>
      </c>
      <c r="I159" s="202">
        <v>0</v>
      </c>
      <c r="J159" s="225">
        <f t="shared" si="11"/>
        <v>476.5</v>
      </c>
    </row>
    <row r="160" spans="1:10" s="223" customFormat="1" ht="36.75" customHeight="1" x14ac:dyDescent="0.25">
      <c r="A160" s="228" t="s">
        <v>194</v>
      </c>
      <c r="B160" s="125" t="s">
        <v>258</v>
      </c>
      <c r="C160" s="224" t="s">
        <v>33</v>
      </c>
      <c r="D160" s="232">
        <v>592.91999999999996</v>
      </c>
      <c r="E160" s="221">
        <v>0</v>
      </c>
      <c r="F160" s="202">
        <v>0</v>
      </c>
      <c r="G160" s="202">
        <v>0</v>
      </c>
      <c r="H160" s="202">
        <v>0</v>
      </c>
      <c r="I160" s="202">
        <v>0</v>
      </c>
      <c r="J160" s="225">
        <f t="shared" si="11"/>
        <v>592.91999999999996</v>
      </c>
    </row>
    <row r="161" spans="1:10" s="223" customFormat="1" ht="36.75" customHeight="1" x14ac:dyDescent="0.25">
      <c r="A161" s="228" t="s">
        <v>136</v>
      </c>
      <c r="B161" s="125" t="s">
        <v>625</v>
      </c>
      <c r="C161" s="224" t="s">
        <v>33</v>
      </c>
      <c r="D161" s="232">
        <v>619.9</v>
      </c>
      <c r="E161" s="221">
        <v>0</v>
      </c>
      <c r="F161" s="202">
        <v>0</v>
      </c>
      <c r="G161" s="202">
        <v>0</v>
      </c>
      <c r="H161" s="202">
        <v>0</v>
      </c>
      <c r="I161" s="202">
        <v>0</v>
      </c>
      <c r="J161" s="225">
        <f t="shared" si="11"/>
        <v>619.9</v>
      </c>
    </row>
    <row r="162" spans="1:10" s="223" customFormat="1" ht="36.75" customHeight="1" x14ac:dyDescent="0.25">
      <c r="A162" s="228" t="s">
        <v>64</v>
      </c>
      <c r="B162" s="125" t="s">
        <v>259</v>
      </c>
      <c r="C162" s="224" t="s">
        <v>33</v>
      </c>
      <c r="D162" s="232">
        <v>228.5</v>
      </c>
      <c r="E162" s="221">
        <v>0</v>
      </c>
      <c r="F162" s="202">
        <v>0</v>
      </c>
      <c r="G162" s="202">
        <v>0</v>
      </c>
      <c r="H162" s="202">
        <v>0</v>
      </c>
      <c r="I162" s="202">
        <v>160.69999999999999</v>
      </c>
      <c r="J162" s="225">
        <f t="shared" si="11"/>
        <v>389.2</v>
      </c>
    </row>
    <row r="163" spans="1:10" s="223" customFormat="1" ht="36.75" customHeight="1" x14ac:dyDescent="0.25">
      <c r="A163" s="233" t="s">
        <v>260</v>
      </c>
      <c r="B163" s="125" t="s">
        <v>261</v>
      </c>
      <c r="C163" s="224" t="s">
        <v>33</v>
      </c>
      <c r="D163" s="232">
        <v>906.5</v>
      </c>
      <c r="E163" s="221">
        <v>0</v>
      </c>
      <c r="F163" s="202">
        <v>0</v>
      </c>
      <c r="G163" s="202">
        <v>413.2</v>
      </c>
      <c r="H163" s="202">
        <v>1491.2</v>
      </c>
      <c r="I163" s="202">
        <v>204.2</v>
      </c>
      <c r="J163" s="225">
        <f t="shared" si="11"/>
        <v>3015.1</v>
      </c>
    </row>
    <row r="164" spans="1:10" s="223" customFormat="1" ht="36.75" customHeight="1" x14ac:dyDescent="0.25">
      <c r="A164" s="233" t="s">
        <v>238</v>
      </c>
      <c r="B164" s="125" t="s">
        <v>262</v>
      </c>
      <c r="C164" s="224" t="s">
        <v>33</v>
      </c>
      <c r="D164" s="232">
        <v>19252.91</v>
      </c>
      <c r="E164" s="221">
        <v>302.39999999999998</v>
      </c>
      <c r="F164" s="202">
        <v>387.7</v>
      </c>
      <c r="G164" s="202">
        <v>605.29999999999995</v>
      </c>
      <c r="H164" s="202">
        <v>320</v>
      </c>
      <c r="I164" s="202">
        <v>414.8</v>
      </c>
      <c r="J164" s="225">
        <f t="shared" si="11"/>
        <v>21283.11</v>
      </c>
    </row>
    <row r="165" spans="1:10" s="223" customFormat="1" ht="36.75" customHeight="1" x14ac:dyDescent="0.25">
      <c r="A165" s="233" t="s">
        <v>57</v>
      </c>
      <c r="B165" s="125" t="s">
        <v>263</v>
      </c>
      <c r="C165" s="224" t="s">
        <v>33</v>
      </c>
      <c r="D165" s="232">
        <v>3594.3</v>
      </c>
      <c r="E165" s="221">
        <v>360.7</v>
      </c>
      <c r="F165" s="202">
        <v>740.8</v>
      </c>
      <c r="G165" s="202">
        <v>464.4</v>
      </c>
      <c r="H165" s="202">
        <v>2016.9</v>
      </c>
      <c r="I165" s="202">
        <v>0</v>
      </c>
      <c r="J165" s="225">
        <f t="shared" si="11"/>
        <v>7177.1</v>
      </c>
    </row>
    <row r="166" spans="1:10" s="223" customFormat="1" ht="36.75" customHeight="1" x14ac:dyDescent="0.25">
      <c r="A166" s="233" t="s">
        <v>161</v>
      </c>
      <c r="B166" s="125" t="s">
        <v>264</v>
      </c>
      <c r="C166" s="224" t="s">
        <v>33</v>
      </c>
      <c r="D166" s="232">
        <v>2161</v>
      </c>
      <c r="E166" s="221">
        <v>306.39999999999998</v>
      </c>
      <c r="F166" s="202">
        <v>0</v>
      </c>
      <c r="G166" s="202">
        <v>551.20000000000005</v>
      </c>
      <c r="H166" s="202">
        <v>0</v>
      </c>
      <c r="I166" s="202">
        <v>213.2</v>
      </c>
      <c r="J166" s="225">
        <f t="shared" si="11"/>
        <v>3231.8</v>
      </c>
    </row>
    <row r="167" spans="1:10" s="223" customFormat="1" ht="36.75" customHeight="1" x14ac:dyDescent="0.25">
      <c r="A167" s="233" t="s">
        <v>109</v>
      </c>
      <c r="B167" s="125" t="s">
        <v>265</v>
      </c>
      <c r="C167" s="224" t="s">
        <v>33</v>
      </c>
      <c r="D167" s="232">
        <v>19587.14</v>
      </c>
      <c r="E167" s="221">
        <v>0</v>
      </c>
      <c r="F167" s="202">
        <v>0</v>
      </c>
      <c r="G167" s="202">
        <v>0</v>
      </c>
      <c r="H167" s="202">
        <v>0</v>
      </c>
      <c r="I167" s="202">
        <v>0</v>
      </c>
      <c r="J167" s="225">
        <f t="shared" si="11"/>
        <v>19587.14</v>
      </c>
    </row>
    <row r="168" spans="1:10" s="223" customFormat="1" ht="36.75" customHeight="1" x14ac:dyDescent="0.25">
      <c r="A168" s="233" t="s">
        <v>53</v>
      </c>
      <c r="B168" s="125" t="s">
        <v>266</v>
      </c>
      <c r="C168" s="224" t="s">
        <v>33</v>
      </c>
      <c r="D168" s="232">
        <v>1418.8</v>
      </c>
      <c r="E168" s="221">
        <v>0</v>
      </c>
      <c r="F168" s="202">
        <v>0</v>
      </c>
      <c r="G168" s="202">
        <v>146.5</v>
      </c>
      <c r="H168" s="202">
        <v>574.1</v>
      </c>
      <c r="I168" s="202">
        <v>166.9</v>
      </c>
      <c r="J168" s="225">
        <f t="shared" si="11"/>
        <v>2306.3000000000002</v>
      </c>
    </row>
    <row r="169" spans="1:10" s="223" customFormat="1" ht="36.75" customHeight="1" x14ac:dyDescent="0.25">
      <c r="A169" s="234" t="s">
        <v>267</v>
      </c>
      <c r="B169" s="129" t="s">
        <v>268</v>
      </c>
      <c r="C169" s="224" t="s">
        <v>33</v>
      </c>
      <c r="D169" s="235">
        <v>904.17000000000007</v>
      </c>
      <c r="E169" s="221">
        <v>0</v>
      </c>
      <c r="F169" s="202">
        <v>0</v>
      </c>
      <c r="G169" s="202">
        <v>0</v>
      </c>
      <c r="H169" s="202">
        <v>0</v>
      </c>
      <c r="I169" s="202">
        <v>0</v>
      </c>
      <c r="J169" s="225">
        <f t="shared" ref="J169" si="12">SUM(D169:I169)</f>
        <v>904.17000000000007</v>
      </c>
    </row>
    <row r="170" spans="1:10" s="4" customFormat="1" ht="30" customHeight="1" x14ac:dyDescent="0.25">
      <c r="A170" s="466" t="s">
        <v>269</v>
      </c>
      <c r="B170" s="467"/>
      <c r="C170" s="19" t="s">
        <v>33</v>
      </c>
      <c r="D170" s="117">
        <f>SUM(D32:D169)</f>
        <v>742639.05000000016</v>
      </c>
      <c r="E170" s="114">
        <f t="shared" ref="E170" si="13">SUM(E32:E169)</f>
        <v>65323.51</v>
      </c>
      <c r="F170" s="114">
        <f>SUM(F32:F169)</f>
        <v>57159.349999999969</v>
      </c>
      <c r="G170" s="114">
        <f>SUM(G32:G169)</f>
        <v>95462.250000000044</v>
      </c>
      <c r="H170" s="114">
        <f>SUM(H32:H169)</f>
        <v>91388.360000000015</v>
      </c>
      <c r="I170" s="115">
        <f>SUM(I32:I169)</f>
        <v>86639.299999999959</v>
      </c>
      <c r="J170" s="23">
        <f>SUM(D170:I170)</f>
        <v>1138611.8200000003</v>
      </c>
    </row>
    <row r="171" spans="1:10" s="4" customFormat="1" ht="30" customHeight="1" thickBot="1" x14ac:dyDescent="0.3">
      <c r="A171" s="468" t="s">
        <v>270</v>
      </c>
      <c r="B171" s="469"/>
      <c r="C171" s="20" t="s">
        <v>33</v>
      </c>
      <c r="D171" s="24">
        <f t="shared" ref="D171:G171" si="14">COUNTIF(D32:D169,"&gt;0")</f>
        <v>136</v>
      </c>
      <c r="E171" s="24">
        <f t="shared" si="14"/>
        <v>70</v>
      </c>
      <c r="F171" s="24">
        <f t="shared" si="14"/>
        <v>70</v>
      </c>
      <c r="G171" s="24">
        <f t="shared" si="14"/>
        <v>80</v>
      </c>
      <c r="H171" s="24">
        <f>COUNTIF(H32:H169,"&gt;0")</f>
        <v>73</v>
      </c>
      <c r="I171" s="24">
        <f>COUNTIF(I32:I169,"&gt;0")</f>
        <v>81</v>
      </c>
      <c r="J171" s="83">
        <f>SUM(D171:I171)</f>
        <v>510</v>
      </c>
    </row>
    <row r="172" spans="1:10" s="4" customFormat="1" ht="24.95" customHeight="1" x14ac:dyDescent="0.25">
      <c r="A172" s="459" t="s">
        <v>606</v>
      </c>
      <c r="B172" s="460"/>
      <c r="C172" s="460"/>
      <c r="D172" s="460"/>
      <c r="E172" s="460"/>
      <c r="F172" s="460"/>
      <c r="G172" s="460"/>
      <c r="H172" s="460"/>
      <c r="I172" s="460"/>
      <c r="J172" s="461"/>
    </row>
    <row r="173" spans="1:10" s="5" customFormat="1" ht="35.1" customHeight="1" thickBot="1" x14ac:dyDescent="0.3">
      <c r="A173" s="21" t="s">
        <v>271</v>
      </c>
      <c r="B173" s="453" t="s">
        <v>272</v>
      </c>
      <c r="C173" s="454"/>
      <c r="D173" s="203" t="s">
        <v>602</v>
      </c>
      <c r="E173" s="41" t="s">
        <v>27</v>
      </c>
      <c r="F173" s="41" t="s">
        <v>28</v>
      </c>
      <c r="G173" s="41" t="s">
        <v>29</v>
      </c>
      <c r="H173" s="41" t="s">
        <v>30</v>
      </c>
      <c r="I173" s="41" t="s">
        <v>31</v>
      </c>
      <c r="J173" s="136" t="s">
        <v>34</v>
      </c>
    </row>
    <row r="174" spans="1:10" ht="36.75" customHeight="1" thickTop="1" x14ac:dyDescent="0.2">
      <c r="A174" s="472" t="s">
        <v>273</v>
      </c>
      <c r="B174" s="127" t="s">
        <v>274</v>
      </c>
      <c r="C174" s="86" t="s">
        <v>33</v>
      </c>
      <c r="D174" s="106">
        <v>964.5</v>
      </c>
      <c r="E174" s="109">
        <v>0</v>
      </c>
      <c r="F174" s="109">
        <v>0</v>
      </c>
      <c r="G174" s="109">
        <v>0</v>
      </c>
      <c r="H174" s="109">
        <v>0</v>
      </c>
      <c r="I174" s="109">
        <v>0</v>
      </c>
      <c r="J174" s="93">
        <f t="shared" ref="J174:J184" si="15">SUM(D174:I174)</f>
        <v>964.5</v>
      </c>
    </row>
    <row r="175" spans="1:10" ht="36.75" customHeight="1" x14ac:dyDescent="0.2">
      <c r="A175" s="379"/>
      <c r="B175" s="128" t="s">
        <v>275</v>
      </c>
      <c r="C175" s="86" t="s">
        <v>33</v>
      </c>
      <c r="D175" s="106">
        <v>0</v>
      </c>
      <c r="E175" s="109">
        <v>428.1</v>
      </c>
      <c r="F175" s="95">
        <v>0</v>
      </c>
      <c r="G175" s="95">
        <v>727.9</v>
      </c>
      <c r="H175" s="95">
        <v>663.4</v>
      </c>
      <c r="I175" s="95">
        <v>445.3</v>
      </c>
      <c r="J175" s="92">
        <f t="shared" si="15"/>
        <v>2264.7000000000003</v>
      </c>
    </row>
    <row r="176" spans="1:10" ht="36.75" customHeight="1" x14ac:dyDescent="0.2">
      <c r="A176" s="379"/>
      <c r="B176" s="126" t="s">
        <v>276</v>
      </c>
      <c r="C176" s="86" t="s">
        <v>33</v>
      </c>
      <c r="D176" s="106">
        <v>560.5</v>
      </c>
      <c r="E176" s="109">
        <v>0</v>
      </c>
      <c r="F176" s="95">
        <v>0</v>
      </c>
      <c r="G176" s="95">
        <v>0</v>
      </c>
      <c r="H176" s="95">
        <v>0</v>
      </c>
      <c r="I176" s="95">
        <v>378.8</v>
      </c>
      <c r="J176" s="92">
        <f t="shared" si="15"/>
        <v>939.3</v>
      </c>
    </row>
    <row r="177" spans="1:16" ht="36.75" customHeight="1" x14ac:dyDescent="0.2">
      <c r="A177" s="379"/>
      <c r="B177" s="126" t="s">
        <v>277</v>
      </c>
      <c r="C177" s="86" t="s">
        <v>33</v>
      </c>
      <c r="D177" s="106">
        <v>298.89999999999998</v>
      </c>
      <c r="E177" s="109">
        <v>0</v>
      </c>
      <c r="F177" s="95">
        <v>0</v>
      </c>
      <c r="G177" s="95">
        <v>0</v>
      </c>
      <c r="H177" s="95">
        <v>0</v>
      </c>
      <c r="I177" s="95">
        <v>0</v>
      </c>
      <c r="J177" s="92">
        <f t="shared" si="15"/>
        <v>298.89999999999998</v>
      </c>
    </row>
    <row r="178" spans="1:16" ht="36.75" customHeight="1" x14ac:dyDescent="0.2">
      <c r="A178" s="380"/>
      <c r="B178" s="126" t="s">
        <v>278</v>
      </c>
      <c r="C178" s="86" t="s">
        <v>33</v>
      </c>
      <c r="D178" s="106">
        <v>943.09999999999991</v>
      </c>
      <c r="E178" s="109">
        <v>0</v>
      </c>
      <c r="F178" s="95">
        <v>0</v>
      </c>
      <c r="G178" s="95">
        <v>512.79999999999995</v>
      </c>
      <c r="H178" s="95">
        <v>0</v>
      </c>
      <c r="I178" s="95">
        <v>0</v>
      </c>
      <c r="J178" s="92">
        <f t="shared" si="15"/>
        <v>1455.8999999999999</v>
      </c>
    </row>
    <row r="179" spans="1:16" ht="36.75" customHeight="1" x14ac:dyDescent="0.2">
      <c r="A179" s="378" t="s">
        <v>279</v>
      </c>
      <c r="B179" s="126" t="s">
        <v>280</v>
      </c>
      <c r="C179" s="86" t="s">
        <v>33</v>
      </c>
      <c r="D179" s="107">
        <v>14339.97</v>
      </c>
      <c r="E179" s="109">
        <v>1026.7</v>
      </c>
      <c r="F179" s="95">
        <v>2380.9</v>
      </c>
      <c r="G179" s="95">
        <v>2702.6</v>
      </c>
      <c r="H179" s="95">
        <v>1868</v>
      </c>
      <c r="I179" s="95">
        <v>3871.4</v>
      </c>
      <c r="J179" s="92">
        <f t="shared" si="15"/>
        <v>26189.57</v>
      </c>
    </row>
    <row r="180" spans="1:16" ht="36.75" customHeight="1" x14ac:dyDescent="0.2">
      <c r="A180" s="379"/>
      <c r="B180" s="126" t="s">
        <v>281</v>
      </c>
      <c r="C180" s="86" t="s">
        <v>33</v>
      </c>
      <c r="D180" s="107">
        <v>12878.72</v>
      </c>
      <c r="E180" s="109">
        <v>1380.1</v>
      </c>
      <c r="F180" s="25">
        <v>1284.1500000000001</v>
      </c>
      <c r="G180" s="95">
        <v>2378.5</v>
      </c>
      <c r="H180" s="95">
        <v>1089.8</v>
      </c>
      <c r="I180" s="95">
        <v>1799.5</v>
      </c>
      <c r="J180" s="92">
        <f t="shared" si="15"/>
        <v>20810.77</v>
      </c>
      <c r="P180" s="102"/>
    </row>
    <row r="181" spans="1:16" ht="36.75" customHeight="1" x14ac:dyDescent="0.2">
      <c r="A181" s="379"/>
      <c r="B181" s="126" t="s">
        <v>282</v>
      </c>
      <c r="C181" s="86" t="s">
        <v>33</v>
      </c>
      <c r="D181" s="107">
        <v>863.3</v>
      </c>
      <c r="E181" s="109">
        <v>0</v>
      </c>
      <c r="F181" s="25">
        <v>265.60000000000002</v>
      </c>
      <c r="G181" s="95">
        <v>0</v>
      </c>
      <c r="H181" s="95">
        <v>0</v>
      </c>
      <c r="I181" s="95">
        <v>0</v>
      </c>
      <c r="J181" s="92">
        <f t="shared" si="15"/>
        <v>1128.9000000000001</v>
      </c>
    </row>
    <row r="182" spans="1:16" ht="36.75" customHeight="1" x14ac:dyDescent="0.2">
      <c r="A182" s="380"/>
      <c r="B182" s="126" t="s">
        <v>283</v>
      </c>
      <c r="C182" s="86" t="s">
        <v>33</v>
      </c>
      <c r="D182" s="107">
        <v>703.2</v>
      </c>
      <c r="E182" s="109">
        <v>0</v>
      </c>
      <c r="F182" s="25">
        <v>0</v>
      </c>
      <c r="G182" s="95">
        <v>197.7</v>
      </c>
      <c r="H182" s="95">
        <v>0</v>
      </c>
      <c r="I182" s="95">
        <v>0</v>
      </c>
      <c r="J182" s="92">
        <f t="shared" si="15"/>
        <v>900.90000000000009</v>
      </c>
    </row>
    <row r="183" spans="1:16" ht="36.75" customHeight="1" x14ac:dyDescent="0.2">
      <c r="A183" s="124" t="s">
        <v>636</v>
      </c>
      <c r="B183" s="129" t="s">
        <v>637</v>
      </c>
      <c r="C183" s="86" t="s">
        <v>33</v>
      </c>
      <c r="D183" s="137">
        <v>0</v>
      </c>
      <c r="E183" s="109">
        <v>0</v>
      </c>
      <c r="F183" s="138">
        <v>248.1</v>
      </c>
      <c r="G183" s="109">
        <v>226.3</v>
      </c>
      <c r="H183" s="95">
        <v>77.3</v>
      </c>
      <c r="I183" s="95">
        <v>0</v>
      </c>
      <c r="J183" s="93">
        <f t="shared" si="15"/>
        <v>551.69999999999993</v>
      </c>
    </row>
    <row r="184" spans="1:16" ht="36.75" customHeight="1" x14ac:dyDescent="0.2">
      <c r="A184" s="381" t="s">
        <v>284</v>
      </c>
      <c r="B184" s="125" t="s">
        <v>40</v>
      </c>
      <c r="C184" s="85" t="s">
        <v>33</v>
      </c>
      <c r="D184" s="95">
        <v>256.8</v>
      </c>
      <c r="E184" s="95">
        <v>0</v>
      </c>
      <c r="F184" s="95">
        <v>0</v>
      </c>
      <c r="G184" s="95">
        <v>0</v>
      </c>
      <c r="H184" s="105">
        <v>0</v>
      </c>
      <c r="I184" s="95">
        <v>0</v>
      </c>
      <c r="J184" s="92">
        <f t="shared" si="15"/>
        <v>256.8</v>
      </c>
    </row>
    <row r="185" spans="1:16" ht="36.75" customHeight="1" x14ac:dyDescent="0.2">
      <c r="A185" s="382"/>
      <c r="B185" s="125" t="s">
        <v>611</v>
      </c>
      <c r="C185" s="85" t="s">
        <v>33</v>
      </c>
      <c r="D185" s="108">
        <v>1563.74</v>
      </c>
      <c r="E185" s="109">
        <v>0</v>
      </c>
      <c r="F185" s="95">
        <v>0</v>
      </c>
      <c r="G185" s="95">
        <v>0</v>
      </c>
      <c r="H185" s="95">
        <v>0</v>
      </c>
      <c r="I185" s="95">
        <v>0</v>
      </c>
      <c r="J185" s="92">
        <f t="shared" ref="J185:J202" si="16">SUM(D185:I185)</f>
        <v>1563.74</v>
      </c>
    </row>
    <row r="186" spans="1:16" ht="36.75" customHeight="1" x14ac:dyDescent="0.2">
      <c r="A186" s="382"/>
      <c r="B186" s="173" t="s">
        <v>285</v>
      </c>
      <c r="C186" s="174" t="s">
        <v>33</v>
      </c>
      <c r="D186" s="133">
        <v>13311.420000000002</v>
      </c>
      <c r="E186" s="109">
        <v>1286.1999999999998</v>
      </c>
      <c r="F186" s="138">
        <v>796.2</v>
      </c>
      <c r="G186" s="109">
        <v>821.7</v>
      </c>
      <c r="H186" s="109">
        <v>1001.4</v>
      </c>
      <c r="I186" s="109">
        <v>1146.9000000000001</v>
      </c>
      <c r="J186" s="93">
        <f>SUM(D186:I186)</f>
        <v>18363.820000000007</v>
      </c>
    </row>
    <row r="187" spans="1:16" ht="36.75" customHeight="1" x14ac:dyDescent="0.2">
      <c r="A187" s="382"/>
      <c r="B187" s="126" t="s">
        <v>626</v>
      </c>
      <c r="C187" s="86" t="s">
        <v>33</v>
      </c>
      <c r="D187" s="107">
        <v>11425.190000000002</v>
      </c>
      <c r="E187" s="109">
        <v>1140.3999999999999</v>
      </c>
      <c r="F187" s="25">
        <v>459.2</v>
      </c>
      <c r="G187" s="95">
        <v>985.4</v>
      </c>
      <c r="H187" s="95">
        <v>712.4</v>
      </c>
      <c r="I187" s="95">
        <v>674.2</v>
      </c>
      <c r="J187" s="92">
        <f>SUM(D187:I187)</f>
        <v>15396.790000000003</v>
      </c>
    </row>
    <row r="188" spans="1:16" ht="36.75" customHeight="1" x14ac:dyDescent="0.2">
      <c r="A188" s="382"/>
      <c r="B188" s="126" t="s">
        <v>286</v>
      </c>
      <c r="C188" s="86" t="s">
        <v>33</v>
      </c>
      <c r="D188" s="107">
        <v>14937.92</v>
      </c>
      <c r="E188" s="109">
        <v>2471.8000000000002</v>
      </c>
      <c r="F188" s="25">
        <v>1665.6</v>
      </c>
      <c r="G188" s="95">
        <v>2580.9</v>
      </c>
      <c r="H188" s="95">
        <v>2228.1</v>
      </c>
      <c r="I188" s="95">
        <v>1253.4000000000001</v>
      </c>
      <c r="J188" s="92">
        <f>SUM(D188:I188)</f>
        <v>25137.72</v>
      </c>
    </row>
    <row r="189" spans="1:16" ht="36.75" customHeight="1" x14ac:dyDescent="0.2">
      <c r="A189" s="383"/>
      <c r="B189" s="126" t="s">
        <v>287</v>
      </c>
      <c r="C189" s="86" t="s">
        <v>33</v>
      </c>
      <c r="D189" s="107">
        <v>5549.7400000000007</v>
      </c>
      <c r="E189" s="95">
        <v>0</v>
      </c>
      <c r="F189" s="25">
        <v>0</v>
      </c>
      <c r="G189" s="95">
        <v>0</v>
      </c>
      <c r="H189" s="95">
        <v>0</v>
      </c>
      <c r="I189" s="95">
        <v>0</v>
      </c>
      <c r="J189" s="92">
        <f t="shared" si="16"/>
        <v>5549.7400000000007</v>
      </c>
    </row>
    <row r="190" spans="1:16" ht="36.75" customHeight="1" x14ac:dyDescent="0.2">
      <c r="A190" s="378" t="s">
        <v>284</v>
      </c>
      <c r="B190" s="126" t="s">
        <v>288</v>
      </c>
      <c r="C190" s="86" t="s">
        <v>33</v>
      </c>
      <c r="D190" s="107">
        <v>11043.580000000002</v>
      </c>
      <c r="E190" s="95">
        <v>1138</v>
      </c>
      <c r="F190" s="25">
        <v>891.2</v>
      </c>
      <c r="G190" s="95">
        <v>1166.5</v>
      </c>
      <c r="H190" s="95">
        <v>2108.1999999999998</v>
      </c>
      <c r="I190" s="95">
        <v>1284.3</v>
      </c>
      <c r="J190" s="92">
        <f>SUM(D190:I190)</f>
        <v>17631.780000000002</v>
      </c>
    </row>
    <row r="191" spans="1:16" ht="36.75" customHeight="1" x14ac:dyDescent="0.2">
      <c r="A191" s="379"/>
      <c r="B191" s="126" t="s">
        <v>289</v>
      </c>
      <c r="C191" s="86" t="s">
        <v>33</v>
      </c>
      <c r="D191" s="107">
        <v>2647.84</v>
      </c>
      <c r="E191" s="109">
        <v>0</v>
      </c>
      <c r="F191" s="25">
        <v>0</v>
      </c>
      <c r="G191" s="95">
        <v>0</v>
      </c>
      <c r="H191" s="95">
        <v>0</v>
      </c>
      <c r="I191" s="95">
        <v>0</v>
      </c>
      <c r="J191" s="92">
        <f>SUM(D191:I191)</f>
        <v>2647.84</v>
      </c>
    </row>
    <row r="192" spans="1:16" ht="36.75" customHeight="1" x14ac:dyDescent="0.2">
      <c r="A192" s="379"/>
      <c r="B192" s="126" t="s">
        <v>290</v>
      </c>
      <c r="C192" s="86" t="s">
        <v>33</v>
      </c>
      <c r="D192" s="107">
        <v>2458.0500000000002</v>
      </c>
      <c r="E192" s="109">
        <v>0</v>
      </c>
      <c r="F192" s="25">
        <v>0</v>
      </c>
      <c r="G192" s="95">
        <v>0</v>
      </c>
      <c r="H192" s="95">
        <v>0</v>
      </c>
      <c r="I192" s="95">
        <v>0</v>
      </c>
      <c r="J192" s="92">
        <f>SUM(D192:I192)</f>
        <v>2458.0500000000002</v>
      </c>
    </row>
    <row r="193" spans="1:10" ht="36.75" customHeight="1" x14ac:dyDescent="0.2">
      <c r="A193" s="379"/>
      <c r="B193" s="126" t="s">
        <v>291</v>
      </c>
      <c r="C193" s="86" t="s">
        <v>33</v>
      </c>
      <c r="D193" s="107">
        <v>1632.9199999999998</v>
      </c>
      <c r="E193" s="109">
        <v>0</v>
      </c>
      <c r="F193" s="25">
        <v>0</v>
      </c>
      <c r="G193" s="95">
        <v>0</v>
      </c>
      <c r="H193" s="95">
        <v>0</v>
      </c>
      <c r="I193" s="95">
        <v>0</v>
      </c>
      <c r="J193" s="92">
        <f t="shared" si="16"/>
        <v>1632.9199999999998</v>
      </c>
    </row>
    <row r="194" spans="1:10" ht="36.75" customHeight="1" x14ac:dyDescent="0.2">
      <c r="A194" s="379"/>
      <c r="B194" s="126" t="s">
        <v>292</v>
      </c>
      <c r="C194" s="86" t="s">
        <v>33</v>
      </c>
      <c r="D194" s="107">
        <v>11615.189999999999</v>
      </c>
      <c r="E194" s="109">
        <v>584.79999999999995</v>
      </c>
      <c r="F194" s="25">
        <v>871.3</v>
      </c>
      <c r="G194" s="95">
        <v>1373.8</v>
      </c>
      <c r="H194" s="95">
        <v>1366.1</v>
      </c>
      <c r="I194" s="95">
        <v>1084.2</v>
      </c>
      <c r="J194" s="92">
        <f t="shared" ref="J194:J200" si="17">SUM(D194:I194)</f>
        <v>16895.389999999996</v>
      </c>
    </row>
    <row r="195" spans="1:10" ht="36.75" customHeight="1" x14ac:dyDescent="0.2">
      <c r="A195" s="379"/>
      <c r="B195" s="126" t="s">
        <v>293</v>
      </c>
      <c r="C195" s="86" t="s">
        <v>33</v>
      </c>
      <c r="D195" s="107">
        <v>7180.64</v>
      </c>
      <c r="E195" s="109">
        <v>939.7</v>
      </c>
      <c r="F195" s="25">
        <v>555.9</v>
      </c>
      <c r="G195" s="95">
        <v>1204.5999999999999</v>
      </c>
      <c r="H195" s="95">
        <v>919.3</v>
      </c>
      <c r="I195" s="95">
        <v>1384.7</v>
      </c>
      <c r="J195" s="92">
        <f t="shared" si="17"/>
        <v>12184.84</v>
      </c>
    </row>
    <row r="196" spans="1:10" ht="36.75" customHeight="1" x14ac:dyDescent="0.2">
      <c r="A196" s="379"/>
      <c r="B196" s="126" t="s">
        <v>294</v>
      </c>
      <c r="C196" s="86" t="s">
        <v>33</v>
      </c>
      <c r="D196" s="107">
        <v>17315.71</v>
      </c>
      <c r="E196" s="109">
        <v>1541.6000000000001</v>
      </c>
      <c r="F196" s="25">
        <v>787.22</v>
      </c>
      <c r="G196" s="95">
        <v>821.3</v>
      </c>
      <c r="H196" s="95">
        <v>1397.4</v>
      </c>
      <c r="I196" s="95">
        <v>2854.2</v>
      </c>
      <c r="J196" s="92">
        <f t="shared" si="17"/>
        <v>24717.43</v>
      </c>
    </row>
    <row r="197" spans="1:10" ht="36.75" customHeight="1" x14ac:dyDescent="0.2">
      <c r="A197" s="379"/>
      <c r="B197" s="126" t="s">
        <v>295</v>
      </c>
      <c r="C197" s="86" t="s">
        <v>33</v>
      </c>
      <c r="D197" s="107">
        <v>1990.4</v>
      </c>
      <c r="E197" s="109">
        <v>160.30000000000001</v>
      </c>
      <c r="F197" s="25">
        <v>417.3</v>
      </c>
      <c r="G197" s="95">
        <v>780</v>
      </c>
      <c r="H197" s="95">
        <v>1633.8</v>
      </c>
      <c r="I197" s="95">
        <v>1197.3</v>
      </c>
      <c r="J197" s="92">
        <f t="shared" si="17"/>
        <v>6179.1</v>
      </c>
    </row>
    <row r="198" spans="1:10" ht="36.75" customHeight="1" x14ac:dyDescent="0.2">
      <c r="A198" s="379"/>
      <c r="B198" s="126" t="s">
        <v>296</v>
      </c>
      <c r="C198" s="86" t="s">
        <v>33</v>
      </c>
      <c r="D198" s="107">
        <v>4541.95</v>
      </c>
      <c r="E198" s="109">
        <v>447.6</v>
      </c>
      <c r="F198" s="25">
        <v>608.4</v>
      </c>
      <c r="G198" s="95">
        <v>393.9</v>
      </c>
      <c r="H198" s="95">
        <v>755.1</v>
      </c>
      <c r="I198" s="95">
        <v>756.6</v>
      </c>
      <c r="J198" s="92">
        <f t="shared" si="17"/>
        <v>7503.55</v>
      </c>
    </row>
    <row r="199" spans="1:10" ht="36.75" customHeight="1" x14ac:dyDescent="0.2">
      <c r="A199" s="379"/>
      <c r="B199" s="126" t="s">
        <v>297</v>
      </c>
      <c r="C199" s="86" t="s">
        <v>33</v>
      </c>
      <c r="D199" s="107">
        <v>1512.1</v>
      </c>
      <c r="E199" s="109">
        <v>0</v>
      </c>
      <c r="F199" s="25">
        <v>0</v>
      </c>
      <c r="G199" s="95">
        <v>187.5</v>
      </c>
      <c r="H199" s="95">
        <v>0</v>
      </c>
      <c r="I199" s="95">
        <v>0</v>
      </c>
      <c r="J199" s="92">
        <f t="shared" si="17"/>
        <v>1699.6</v>
      </c>
    </row>
    <row r="200" spans="1:10" ht="36.75" customHeight="1" x14ac:dyDescent="0.2">
      <c r="A200" s="379"/>
      <c r="B200" s="126" t="s">
        <v>627</v>
      </c>
      <c r="C200" s="86" t="s">
        <v>33</v>
      </c>
      <c r="D200" s="107">
        <v>255.2</v>
      </c>
      <c r="E200" s="109">
        <v>0</v>
      </c>
      <c r="F200" s="25">
        <v>656</v>
      </c>
      <c r="G200" s="95">
        <v>624.5</v>
      </c>
      <c r="H200" s="95">
        <v>988.3</v>
      </c>
      <c r="I200" s="95">
        <v>0</v>
      </c>
      <c r="J200" s="92">
        <f t="shared" si="17"/>
        <v>2524</v>
      </c>
    </row>
    <row r="201" spans="1:10" ht="36.75" customHeight="1" x14ac:dyDescent="0.2">
      <c r="A201" s="379"/>
      <c r="B201" s="126" t="s">
        <v>298</v>
      </c>
      <c r="C201" s="86" t="s">
        <v>33</v>
      </c>
      <c r="D201" s="107">
        <v>4211.7000000000007</v>
      </c>
      <c r="E201" s="109">
        <v>268.60000000000002</v>
      </c>
      <c r="F201" s="25">
        <v>0</v>
      </c>
      <c r="G201" s="95">
        <v>0</v>
      </c>
      <c r="H201" s="95">
        <v>0</v>
      </c>
      <c r="I201" s="95">
        <v>0</v>
      </c>
      <c r="J201" s="92">
        <f t="shared" si="16"/>
        <v>4480.3000000000011</v>
      </c>
    </row>
    <row r="202" spans="1:10" ht="36.75" customHeight="1" x14ac:dyDescent="0.2">
      <c r="A202" s="379"/>
      <c r="B202" s="126" t="s">
        <v>299</v>
      </c>
      <c r="C202" s="86" t="s">
        <v>33</v>
      </c>
      <c r="D202" s="107">
        <v>250</v>
      </c>
      <c r="E202" s="109">
        <v>0</v>
      </c>
      <c r="F202" s="25">
        <v>0</v>
      </c>
      <c r="G202" s="95">
        <v>0</v>
      </c>
      <c r="H202" s="95">
        <v>0</v>
      </c>
      <c r="I202" s="95">
        <v>0</v>
      </c>
      <c r="J202" s="92">
        <f t="shared" si="16"/>
        <v>250</v>
      </c>
    </row>
    <row r="203" spans="1:10" ht="36.75" customHeight="1" x14ac:dyDescent="0.2">
      <c r="A203" s="379"/>
      <c r="B203" s="129" t="s">
        <v>300</v>
      </c>
      <c r="C203" s="86" t="s">
        <v>33</v>
      </c>
      <c r="D203" s="107">
        <v>0</v>
      </c>
      <c r="E203" s="109">
        <v>325.60000000000002</v>
      </c>
      <c r="F203" s="25">
        <v>69.7</v>
      </c>
      <c r="G203" s="95">
        <v>171.4</v>
      </c>
      <c r="H203" s="95">
        <v>0</v>
      </c>
      <c r="I203" s="95">
        <v>0</v>
      </c>
      <c r="J203" s="92">
        <f>SUM(D203:I203)</f>
        <v>566.70000000000005</v>
      </c>
    </row>
    <row r="204" spans="1:10" ht="36.75" customHeight="1" x14ac:dyDescent="0.2">
      <c r="A204" s="379"/>
      <c r="B204" s="126" t="s">
        <v>301</v>
      </c>
      <c r="C204" s="86" t="s">
        <v>33</v>
      </c>
      <c r="D204" s="107">
        <v>1331.3</v>
      </c>
      <c r="E204" s="109">
        <v>0</v>
      </c>
      <c r="F204" s="25">
        <v>0</v>
      </c>
      <c r="G204" s="95">
        <v>0</v>
      </c>
      <c r="H204" s="95">
        <v>185.7</v>
      </c>
      <c r="I204" s="95">
        <v>0</v>
      </c>
      <c r="J204" s="92">
        <f>SUM(D204:I204)</f>
        <v>1517</v>
      </c>
    </row>
    <row r="205" spans="1:10" ht="36.75" customHeight="1" x14ac:dyDescent="0.2">
      <c r="A205" s="379"/>
      <c r="B205" s="126" t="s">
        <v>302</v>
      </c>
      <c r="C205" s="86" t="s">
        <v>33</v>
      </c>
      <c r="D205" s="107">
        <v>4619.82</v>
      </c>
      <c r="E205" s="109">
        <v>438</v>
      </c>
      <c r="F205" s="25">
        <v>239.5</v>
      </c>
      <c r="G205" s="95">
        <v>630.70000000000005</v>
      </c>
      <c r="H205" s="95">
        <v>1216.2</v>
      </c>
      <c r="I205" s="95">
        <v>1253.7</v>
      </c>
      <c r="J205" s="92">
        <f>SUM(D205:I205)</f>
        <v>8397.92</v>
      </c>
    </row>
    <row r="206" spans="1:10" ht="36.75" customHeight="1" x14ac:dyDescent="0.2">
      <c r="A206" s="379"/>
      <c r="B206" s="126" t="s">
        <v>303</v>
      </c>
      <c r="C206" s="86" t="s">
        <v>33</v>
      </c>
      <c r="D206" s="107">
        <v>1922</v>
      </c>
      <c r="E206" s="109">
        <v>426.8</v>
      </c>
      <c r="F206" s="25">
        <v>0</v>
      </c>
      <c r="G206" s="95">
        <v>366.7</v>
      </c>
      <c r="H206" s="95">
        <v>1918.5</v>
      </c>
      <c r="I206" s="95">
        <v>592.4</v>
      </c>
      <c r="J206" s="92">
        <f>SUM(D206:I206)</f>
        <v>5226.3999999999996</v>
      </c>
    </row>
    <row r="207" spans="1:10" ht="36.75" customHeight="1" x14ac:dyDescent="0.2">
      <c r="A207" s="379"/>
      <c r="B207" s="264" t="s">
        <v>740</v>
      </c>
      <c r="C207" s="86" t="s">
        <v>33</v>
      </c>
      <c r="D207" s="107">
        <v>0</v>
      </c>
      <c r="E207" s="109">
        <v>0</v>
      </c>
      <c r="F207" s="25">
        <v>0</v>
      </c>
      <c r="G207" s="95">
        <v>0</v>
      </c>
      <c r="H207" s="95">
        <v>0</v>
      </c>
      <c r="I207" s="95">
        <v>287.10000000000002</v>
      </c>
      <c r="J207" s="92">
        <f>SUM(D207:I207)</f>
        <v>287.10000000000002</v>
      </c>
    </row>
    <row r="208" spans="1:10" ht="36.75" customHeight="1" x14ac:dyDescent="0.2">
      <c r="A208" s="379"/>
      <c r="B208" s="126" t="s">
        <v>304</v>
      </c>
      <c r="C208" s="86" t="s">
        <v>33</v>
      </c>
      <c r="D208" s="107">
        <v>591.29999999999995</v>
      </c>
      <c r="E208" s="109">
        <v>0</v>
      </c>
      <c r="F208" s="25">
        <v>0</v>
      </c>
      <c r="G208" s="95">
        <v>0</v>
      </c>
      <c r="H208" s="95">
        <v>0</v>
      </c>
      <c r="I208" s="95">
        <v>0</v>
      </c>
      <c r="J208" s="92">
        <f t="shared" ref="J208:J229" si="18">SUM(D208:I208)</f>
        <v>591.29999999999995</v>
      </c>
    </row>
    <row r="209" spans="1:10" ht="36.75" customHeight="1" x14ac:dyDescent="0.2">
      <c r="A209" s="379"/>
      <c r="B209" s="126" t="s">
        <v>305</v>
      </c>
      <c r="C209" s="86" t="s">
        <v>33</v>
      </c>
      <c r="D209" s="107">
        <v>1362.5</v>
      </c>
      <c r="E209" s="109">
        <v>0</v>
      </c>
      <c r="F209" s="25">
        <v>0</v>
      </c>
      <c r="G209" s="95">
        <v>0</v>
      </c>
      <c r="H209" s="95">
        <v>492.8</v>
      </c>
      <c r="I209" s="95">
        <v>0</v>
      </c>
      <c r="J209" s="92">
        <f t="shared" ref="J209:J214" si="19">SUM(D209:I209)</f>
        <v>1855.3</v>
      </c>
    </row>
    <row r="210" spans="1:10" ht="36.75" customHeight="1" x14ac:dyDescent="0.2">
      <c r="A210" s="379"/>
      <c r="B210" s="126" t="s">
        <v>306</v>
      </c>
      <c r="C210" s="86" t="s">
        <v>33</v>
      </c>
      <c r="D210" s="107">
        <v>164.6</v>
      </c>
      <c r="E210" s="109">
        <v>0</v>
      </c>
      <c r="F210" s="25">
        <v>0</v>
      </c>
      <c r="G210" s="95">
        <v>0</v>
      </c>
      <c r="H210" s="95">
        <v>0</v>
      </c>
      <c r="I210" s="95">
        <v>0</v>
      </c>
      <c r="J210" s="92">
        <f t="shared" si="19"/>
        <v>164.6</v>
      </c>
    </row>
    <row r="211" spans="1:10" ht="51" customHeight="1" x14ac:dyDescent="0.2">
      <c r="A211" s="379"/>
      <c r="B211" s="126" t="s">
        <v>307</v>
      </c>
      <c r="C211" s="86" t="s">
        <v>33</v>
      </c>
      <c r="D211" s="107">
        <v>425</v>
      </c>
      <c r="E211" s="109">
        <v>0</v>
      </c>
      <c r="F211" s="25">
        <v>0</v>
      </c>
      <c r="G211" s="95">
        <v>0</v>
      </c>
      <c r="H211" s="95">
        <v>0</v>
      </c>
      <c r="I211" s="95">
        <v>619.5</v>
      </c>
      <c r="J211" s="92">
        <f t="shared" si="19"/>
        <v>1044.5</v>
      </c>
    </row>
    <row r="212" spans="1:10" ht="36.75" customHeight="1" x14ac:dyDescent="0.2">
      <c r="A212" s="379"/>
      <c r="B212" s="126" t="s">
        <v>308</v>
      </c>
      <c r="C212" s="86" t="s">
        <v>33</v>
      </c>
      <c r="D212" s="107">
        <v>2117.35</v>
      </c>
      <c r="E212" s="109">
        <v>0</v>
      </c>
      <c r="F212" s="25">
        <v>0</v>
      </c>
      <c r="G212" s="95">
        <v>343.4</v>
      </c>
      <c r="H212" s="95">
        <v>0</v>
      </c>
      <c r="I212" s="95">
        <v>531.9</v>
      </c>
      <c r="J212" s="92">
        <f t="shared" si="19"/>
        <v>2992.65</v>
      </c>
    </row>
    <row r="213" spans="1:10" ht="36.75" customHeight="1" x14ac:dyDescent="0.2">
      <c r="A213" s="379"/>
      <c r="B213" s="126" t="s">
        <v>309</v>
      </c>
      <c r="C213" s="86" t="s">
        <v>33</v>
      </c>
      <c r="D213" s="107">
        <v>6959.119999999999</v>
      </c>
      <c r="E213" s="109">
        <v>0</v>
      </c>
      <c r="F213" s="25">
        <v>0</v>
      </c>
      <c r="G213" s="95">
        <v>473.5</v>
      </c>
      <c r="H213" s="95">
        <v>974.4</v>
      </c>
      <c r="I213" s="95">
        <v>1536.3</v>
      </c>
      <c r="J213" s="92">
        <f t="shared" si="19"/>
        <v>9943.3199999999979</v>
      </c>
    </row>
    <row r="214" spans="1:10" ht="45" customHeight="1" x14ac:dyDescent="0.2">
      <c r="A214" s="379"/>
      <c r="B214" s="126" t="s">
        <v>310</v>
      </c>
      <c r="C214" s="86" t="s">
        <v>33</v>
      </c>
      <c r="D214" s="107">
        <v>805.53</v>
      </c>
      <c r="E214" s="109">
        <v>471.5</v>
      </c>
      <c r="F214" s="25">
        <v>0</v>
      </c>
      <c r="G214" s="95">
        <v>1022</v>
      </c>
      <c r="H214" s="95">
        <v>1235.3</v>
      </c>
      <c r="I214" s="95">
        <v>1766.5</v>
      </c>
      <c r="J214" s="92">
        <f t="shared" si="19"/>
        <v>5300.83</v>
      </c>
    </row>
    <row r="215" spans="1:10" ht="36.75" customHeight="1" x14ac:dyDescent="0.2">
      <c r="A215" s="379"/>
      <c r="B215" s="126" t="s">
        <v>311</v>
      </c>
      <c r="C215" s="86" t="s">
        <v>33</v>
      </c>
      <c r="D215" s="107">
        <v>386.6</v>
      </c>
      <c r="E215" s="109">
        <v>0</v>
      </c>
      <c r="F215" s="25">
        <v>0</v>
      </c>
      <c r="G215" s="95">
        <v>0</v>
      </c>
      <c r="H215" s="95">
        <v>0</v>
      </c>
      <c r="I215" s="95">
        <v>213</v>
      </c>
      <c r="J215" s="92">
        <f t="shared" si="18"/>
        <v>599.6</v>
      </c>
    </row>
    <row r="216" spans="1:10" ht="36.75" customHeight="1" x14ac:dyDescent="0.2">
      <c r="A216" s="379"/>
      <c r="B216" s="126" t="s">
        <v>312</v>
      </c>
      <c r="C216" s="86" t="s">
        <v>33</v>
      </c>
      <c r="D216" s="107">
        <v>387.3</v>
      </c>
      <c r="E216" s="109">
        <v>0</v>
      </c>
      <c r="F216" s="25">
        <v>0</v>
      </c>
      <c r="G216" s="95">
        <v>0</v>
      </c>
      <c r="H216" s="95">
        <v>0</v>
      </c>
      <c r="I216" s="95">
        <v>0</v>
      </c>
      <c r="J216" s="92">
        <f>SUM(D216:I216)</f>
        <v>387.3</v>
      </c>
    </row>
    <row r="217" spans="1:10" ht="36.75" customHeight="1" x14ac:dyDescent="0.2">
      <c r="A217" s="379"/>
      <c r="B217" s="209" t="s">
        <v>313</v>
      </c>
      <c r="C217" s="210" t="s">
        <v>33</v>
      </c>
      <c r="D217" s="171">
        <v>556.62</v>
      </c>
      <c r="E217" s="211">
        <v>0</v>
      </c>
      <c r="F217" s="212">
        <v>0</v>
      </c>
      <c r="G217" s="105">
        <v>0</v>
      </c>
      <c r="H217" s="105">
        <v>0</v>
      </c>
      <c r="I217" s="105">
        <v>0</v>
      </c>
      <c r="J217" s="172">
        <f>SUM(D217:I217)</f>
        <v>556.62</v>
      </c>
    </row>
    <row r="218" spans="1:10" ht="36.75" customHeight="1" x14ac:dyDescent="0.2">
      <c r="A218" s="379"/>
      <c r="B218" s="126" t="s">
        <v>314</v>
      </c>
      <c r="C218" s="86" t="s">
        <v>33</v>
      </c>
      <c r="D218" s="107">
        <v>2947.3</v>
      </c>
      <c r="E218" s="95">
        <v>727.7</v>
      </c>
      <c r="F218" s="25">
        <v>352.4</v>
      </c>
      <c r="G218" s="95">
        <v>974</v>
      </c>
      <c r="H218" s="95">
        <v>499.2</v>
      </c>
      <c r="I218" s="95">
        <v>1189.0999999999999</v>
      </c>
      <c r="J218" s="92">
        <f t="shared" si="18"/>
        <v>6689.6999999999989</v>
      </c>
    </row>
    <row r="219" spans="1:10" ht="36.75" customHeight="1" x14ac:dyDescent="0.2">
      <c r="A219" s="380"/>
      <c r="B219" s="126" t="s">
        <v>315</v>
      </c>
      <c r="C219" s="86" t="s">
        <v>33</v>
      </c>
      <c r="D219" s="107">
        <v>6315.43</v>
      </c>
      <c r="E219" s="109">
        <v>1239</v>
      </c>
      <c r="F219" s="25">
        <v>1363.6</v>
      </c>
      <c r="G219" s="95">
        <v>4743.3999999999996</v>
      </c>
      <c r="H219" s="95">
        <v>4629.6000000000004</v>
      </c>
      <c r="I219" s="95">
        <v>3006.7</v>
      </c>
      <c r="J219" s="92">
        <f>SUM(D219:I219)</f>
        <v>21297.73</v>
      </c>
    </row>
    <row r="220" spans="1:10" ht="36.75" customHeight="1" x14ac:dyDescent="0.2">
      <c r="A220" s="120" t="s">
        <v>316</v>
      </c>
      <c r="B220" s="126" t="s">
        <v>317</v>
      </c>
      <c r="C220" s="86" t="s">
        <v>33</v>
      </c>
      <c r="D220" s="107">
        <v>295.10000000000002</v>
      </c>
      <c r="E220" s="109">
        <v>0</v>
      </c>
      <c r="F220" s="25">
        <v>0</v>
      </c>
      <c r="G220" s="95">
        <v>0</v>
      </c>
      <c r="H220" s="95">
        <v>0</v>
      </c>
      <c r="I220" s="95">
        <v>0</v>
      </c>
      <c r="J220" s="92">
        <f t="shared" si="18"/>
        <v>295.10000000000002</v>
      </c>
    </row>
    <row r="221" spans="1:10" ht="36.75" customHeight="1" x14ac:dyDescent="0.2">
      <c r="A221" s="119" t="s">
        <v>318</v>
      </c>
      <c r="B221" s="126" t="s">
        <v>319</v>
      </c>
      <c r="C221" s="86" t="s">
        <v>33</v>
      </c>
      <c r="D221" s="107">
        <v>13535.240000000002</v>
      </c>
      <c r="E221" s="95">
        <v>1074.5</v>
      </c>
      <c r="F221" s="25">
        <v>857.1</v>
      </c>
      <c r="G221" s="95">
        <v>2226.6999999999998</v>
      </c>
      <c r="H221" s="95">
        <v>2077.5</v>
      </c>
      <c r="I221" s="95">
        <v>2087.6999999999998</v>
      </c>
      <c r="J221" s="92">
        <f t="shared" ref="J221:J228" si="20">SUM(D221:I221)</f>
        <v>21858.74</v>
      </c>
    </row>
    <row r="222" spans="1:10" ht="36.75" customHeight="1" x14ac:dyDescent="0.2">
      <c r="A222" s="120" t="s">
        <v>320</v>
      </c>
      <c r="B222" s="126" t="s">
        <v>321</v>
      </c>
      <c r="C222" s="86" t="s">
        <v>33</v>
      </c>
      <c r="D222" s="107">
        <v>210.9</v>
      </c>
      <c r="E222" s="95">
        <v>0</v>
      </c>
      <c r="F222" s="25">
        <v>0</v>
      </c>
      <c r="G222" s="95">
        <v>0</v>
      </c>
      <c r="H222" s="95">
        <v>0</v>
      </c>
      <c r="I222" s="95">
        <v>0</v>
      </c>
      <c r="J222" s="92">
        <f t="shared" si="20"/>
        <v>210.9</v>
      </c>
    </row>
    <row r="223" spans="1:10" ht="36.75" customHeight="1" x14ac:dyDescent="0.2">
      <c r="A223" s="378" t="s">
        <v>322</v>
      </c>
      <c r="B223" s="126" t="s">
        <v>323</v>
      </c>
      <c r="C223" s="86" t="s">
        <v>33</v>
      </c>
      <c r="D223" s="107">
        <v>12074.030000000002</v>
      </c>
      <c r="E223" s="95">
        <v>1167.7</v>
      </c>
      <c r="F223" s="25">
        <v>1135.5999999999999</v>
      </c>
      <c r="G223" s="95">
        <v>0</v>
      </c>
      <c r="H223" s="95">
        <v>0</v>
      </c>
      <c r="I223" s="95">
        <v>0</v>
      </c>
      <c r="J223" s="92">
        <f t="shared" si="20"/>
        <v>14377.330000000004</v>
      </c>
    </row>
    <row r="224" spans="1:10" ht="36.75" customHeight="1" x14ac:dyDescent="0.2">
      <c r="A224" s="379"/>
      <c r="B224" s="126" t="s">
        <v>324</v>
      </c>
      <c r="C224" s="86" t="s">
        <v>33</v>
      </c>
      <c r="D224" s="107">
        <v>9619.5600000000013</v>
      </c>
      <c r="E224" s="109">
        <v>1281.5</v>
      </c>
      <c r="F224" s="25">
        <v>1285.9000000000001</v>
      </c>
      <c r="G224" s="95">
        <v>1141.2</v>
      </c>
      <c r="H224" s="95">
        <v>927.6</v>
      </c>
      <c r="I224" s="95">
        <v>1026.9000000000001</v>
      </c>
      <c r="J224" s="92">
        <f t="shared" si="20"/>
        <v>15282.660000000002</v>
      </c>
    </row>
    <row r="225" spans="1:10" ht="45" customHeight="1" x14ac:dyDescent="0.2">
      <c r="A225" s="379"/>
      <c r="B225" s="126" t="s">
        <v>325</v>
      </c>
      <c r="C225" s="86" t="s">
        <v>33</v>
      </c>
      <c r="D225" s="107">
        <v>14572.11</v>
      </c>
      <c r="E225" s="109">
        <v>1679.3</v>
      </c>
      <c r="F225" s="25">
        <v>1162.94</v>
      </c>
      <c r="G225" s="95">
        <v>3198.2</v>
      </c>
      <c r="H225" s="95">
        <v>3404.4</v>
      </c>
      <c r="I225" s="95">
        <v>2939.7</v>
      </c>
      <c r="J225" s="92">
        <f t="shared" si="20"/>
        <v>26956.65</v>
      </c>
    </row>
    <row r="226" spans="1:10" ht="36.75" customHeight="1" x14ac:dyDescent="0.2">
      <c r="A226" s="380"/>
      <c r="B226" s="130" t="s">
        <v>326</v>
      </c>
      <c r="C226" s="86" t="s">
        <v>33</v>
      </c>
      <c r="D226" s="107">
        <v>923.38</v>
      </c>
      <c r="E226" s="109">
        <v>0</v>
      </c>
      <c r="F226" s="25">
        <v>0</v>
      </c>
      <c r="G226" s="95">
        <v>0</v>
      </c>
      <c r="H226" s="95">
        <v>0</v>
      </c>
      <c r="I226" s="95">
        <v>0</v>
      </c>
      <c r="J226" s="92">
        <f t="shared" si="20"/>
        <v>923.38</v>
      </c>
    </row>
    <row r="227" spans="1:10" ht="36.75" customHeight="1" x14ac:dyDescent="0.2">
      <c r="A227" s="378" t="s">
        <v>327</v>
      </c>
      <c r="B227" s="126" t="s">
        <v>328</v>
      </c>
      <c r="C227" s="86" t="s">
        <v>33</v>
      </c>
      <c r="D227" s="107">
        <v>5481.0900000000011</v>
      </c>
      <c r="E227" s="95">
        <v>0</v>
      </c>
      <c r="F227" s="25">
        <v>0</v>
      </c>
      <c r="G227" s="95">
        <v>0</v>
      </c>
      <c r="H227" s="95">
        <v>0</v>
      </c>
      <c r="I227" s="95">
        <v>0</v>
      </c>
      <c r="J227" s="92">
        <f t="shared" si="20"/>
        <v>5481.0900000000011</v>
      </c>
    </row>
    <row r="228" spans="1:10" ht="36.75" customHeight="1" x14ac:dyDescent="0.2">
      <c r="A228" s="379"/>
      <c r="B228" s="126" t="s">
        <v>329</v>
      </c>
      <c r="C228" s="86" t="s">
        <v>33</v>
      </c>
      <c r="D228" s="107">
        <v>980.80000000000007</v>
      </c>
      <c r="E228" s="109">
        <v>0</v>
      </c>
      <c r="F228" s="25">
        <v>0</v>
      </c>
      <c r="G228" s="95">
        <v>0</v>
      </c>
      <c r="H228" s="95">
        <v>0</v>
      </c>
      <c r="I228" s="95">
        <v>381</v>
      </c>
      <c r="J228" s="92">
        <f t="shared" si="20"/>
        <v>1361.8000000000002</v>
      </c>
    </row>
    <row r="229" spans="1:10" ht="36.75" customHeight="1" x14ac:dyDescent="0.2">
      <c r="A229" s="380"/>
      <c r="B229" s="126" t="s">
        <v>330</v>
      </c>
      <c r="C229" s="86" t="s">
        <v>33</v>
      </c>
      <c r="D229" s="107">
        <v>623.5</v>
      </c>
      <c r="E229" s="109">
        <v>0</v>
      </c>
      <c r="F229" s="25">
        <v>0</v>
      </c>
      <c r="G229" s="95">
        <v>0</v>
      </c>
      <c r="H229" s="95">
        <v>0</v>
      </c>
      <c r="I229" s="95">
        <v>0</v>
      </c>
      <c r="J229" s="92">
        <f t="shared" si="18"/>
        <v>623.5</v>
      </c>
    </row>
    <row r="230" spans="1:10" ht="36.75" customHeight="1" x14ac:dyDescent="0.2">
      <c r="A230" s="401" t="s">
        <v>331</v>
      </c>
      <c r="B230" s="126" t="s">
        <v>332</v>
      </c>
      <c r="C230" s="86" t="s">
        <v>33</v>
      </c>
      <c r="D230" s="107">
        <v>16627.270000000004</v>
      </c>
      <c r="E230" s="109">
        <v>811.1</v>
      </c>
      <c r="F230" s="25">
        <v>865</v>
      </c>
      <c r="G230" s="95">
        <v>1524.3</v>
      </c>
      <c r="H230" s="95">
        <v>1115</v>
      </c>
      <c r="I230" s="95">
        <v>1562.43</v>
      </c>
      <c r="J230" s="92">
        <f t="shared" ref="J230:J235" si="21">SUM(D230:I230)</f>
        <v>22505.100000000002</v>
      </c>
    </row>
    <row r="231" spans="1:10" ht="36.75" customHeight="1" x14ac:dyDescent="0.2">
      <c r="A231" s="402"/>
      <c r="B231" s="126" t="s">
        <v>333</v>
      </c>
      <c r="C231" s="86" t="s">
        <v>33</v>
      </c>
      <c r="D231" s="107">
        <v>304.8</v>
      </c>
      <c r="E231" s="109">
        <v>0</v>
      </c>
      <c r="F231" s="25">
        <v>180</v>
      </c>
      <c r="G231" s="95">
        <v>0</v>
      </c>
      <c r="H231" s="95">
        <v>0</v>
      </c>
      <c r="I231" s="95">
        <v>0</v>
      </c>
      <c r="J231" s="92">
        <f t="shared" si="21"/>
        <v>484.8</v>
      </c>
    </row>
    <row r="232" spans="1:10" ht="36.75" customHeight="1" x14ac:dyDescent="0.2">
      <c r="A232" s="402"/>
      <c r="B232" s="126" t="s">
        <v>334</v>
      </c>
      <c r="C232" s="86" t="s">
        <v>33</v>
      </c>
      <c r="D232" s="107">
        <v>3244.65</v>
      </c>
      <c r="E232" s="109">
        <v>892.6</v>
      </c>
      <c r="F232" s="25">
        <v>542.20000000000005</v>
      </c>
      <c r="G232" s="95">
        <v>669.3</v>
      </c>
      <c r="H232" s="95">
        <v>539.5</v>
      </c>
      <c r="I232" s="95">
        <v>322.39999999999998</v>
      </c>
      <c r="J232" s="92">
        <f t="shared" si="21"/>
        <v>6210.65</v>
      </c>
    </row>
    <row r="233" spans="1:10" ht="36.75" customHeight="1" x14ac:dyDescent="0.2">
      <c r="A233" s="402"/>
      <c r="B233" s="126" t="s">
        <v>335</v>
      </c>
      <c r="C233" s="86" t="s">
        <v>33</v>
      </c>
      <c r="D233" s="107">
        <v>1752.8000000000002</v>
      </c>
      <c r="E233" s="109">
        <v>0</v>
      </c>
      <c r="F233" s="25">
        <v>0</v>
      </c>
      <c r="G233" s="95">
        <v>0</v>
      </c>
      <c r="H233" s="95">
        <v>0</v>
      </c>
      <c r="I233" s="95">
        <v>0</v>
      </c>
      <c r="J233" s="92">
        <f t="shared" si="21"/>
        <v>1752.8000000000002</v>
      </c>
    </row>
    <row r="234" spans="1:10" ht="36.75" customHeight="1" x14ac:dyDescent="0.2">
      <c r="A234" s="402"/>
      <c r="B234" s="126" t="s">
        <v>257</v>
      </c>
      <c r="C234" s="86" t="s">
        <v>33</v>
      </c>
      <c r="D234" s="107">
        <v>914.8</v>
      </c>
      <c r="E234" s="109">
        <v>0</v>
      </c>
      <c r="F234" s="25">
        <v>0</v>
      </c>
      <c r="G234" s="95">
        <v>0</v>
      </c>
      <c r="H234" s="95">
        <v>1515.8</v>
      </c>
      <c r="I234" s="95">
        <v>796.2</v>
      </c>
      <c r="J234" s="92">
        <f t="shared" si="21"/>
        <v>3226.8</v>
      </c>
    </row>
    <row r="235" spans="1:10" ht="50.25" customHeight="1" x14ac:dyDescent="0.2">
      <c r="A235" s="403"/>
      <c r="B235" s="126" t="s">
        <v>336</v>
      </c>
      <c r="C235" s="86" t="s">
        <v>33</v>
      </c>
      <c r="D235" s="107">
        <v>569</v>
      </c>
      <c r="E235" s="109">
        <v>0</v>
      </c>
      <c r="F235" s="25">
        <v>0</v>
      </c>
      <c r="G235" s="95">
        <v>0</v>
      </c>
      <c r="H235" s="95">
        <v>0</v>
      </c>
      <c r="I235" s="95">
        <v>296.10000000000002</v>
      </c>
      <c r="J235" s="92">
        <f t="shared" si="21"/>
        <v>865.1</v>
      </c>
    </row>
    <row r="236" spans="1:10" ht="36.75" customHeight="1" x14ac:dyDescent="0.2">
      <c r="A236" s="120" t="s">
        <v>337</v>
      </c>
      <c r="B236" s="126" t="s">
        <v>628</v>
      </c>
      <c r="C236" s="86" t="s">
        <v>33</v>
      </c>
      <c r="D236" s="107">
        <v>240.8</v>
      </c>
      <c r="E236" s="109">
        <v>0</v>
      </c>
      <c r="F236" s="25">
        <v>0</v>
      </c>
      <c r="G236" s="95">
        <v>183.1</v>
      </c>
      <c r="H236" s="95">
        <v>850.8</v>
      </c>
      <c r="I236" s="95">
        <v>0</v>
      </c>
      <c r="J236" s="92">
        <f t="shared" ref="J236" si="22">SUM(D236:I236)</f>
        <v>1274.6999999999998</v>
      </c>
    </row>
    <row r="237" spans="1:10" ht="36.75" customHeight="1" x14ac:dyDescent="0.2">
      <c r="A237" s="119" t="s">
        <v>338</v>
      </c>
      <c r="B237" s="129" t="s">
        <v>339</v>
      </c>
      <c r="C237" s="86" t="s">
        <v>33</v>
      </c>
      <c r="D237" s="107">
        <v>11167.89</v>
      </c>
      <c r="E237" s="109">
        <v>1263.3</v>
      </c>
      <c r="F237" s="25">
        <v>1217.8</v>
      </c>
      <c r="G237" s="95">
        <v>1944.75</v>
      </c>
      <c r="H237" s="95">
        <v>2059.8000000000002</v>
      </c>
      <c r="I237" s="95">
        <v>1265.4000000000001</v>
      </c>
      <c r="J237" s="92">
        <f t="shared" ref="J237:J255" si="23">SUM(D237:I237)</f>
        <v>18918.939999999999</v>
      </c>
    </row>
    <row r="238" spans="1:10" ht="36.75" customHeight="1" x14ac:dyDescent="0.2">
      <c r="A238" s="378" t="s">
        <v>340</v>
      </c>
      <c r="B238" s="129" t="s">
        <v>341</v>
      </c>
      <c r="C238" s="86" t="s">
        <v>33</v>
      </c>
      <c r="D238" s="107">
        <v>12884.1</v>
      </c>
      <c r="E238" s="109">
        <v>1234.3</v>
      </c>
      <c r="F238" s="25">
        <v>1268.4000000000001</v>
      </c>
      <c r="G238" s="95">
        <v>1242.5</v>
      </c>
      <c r="H238" s="95">
        <v>1084.5999999999999</v>
      </c>
      <c r="I238" s="95">
        <v>0</v>
      </c>
      <c r="J238" s="92">
        <f t="shared" si="23"/>
        <v>17713.899999999998</v>
      </c>
    </row>
    <row r="239" spans="1:10" ht="36.75" customHeight="1" x14ac:dyDescent="0.2">
      <c r="A239" s="380"/>
      <c r="B239" s="129" t="s">
        <v>342</v>
      </c>
      <c r="C239" s="86" t="s">
        <v>33</v>
      </c>
      <c r="D239" s="107">
        <v>9017.25</v>
      </c>
      <c r="E239" s="109">
        <v>808.1</v>
      </c>
      <c r="F239" s="25">
        <v>582.5</v>
      </c>
      <c r="G239" s="95">
        <v>0</v>
      </c>
      <c r="H239" s="95">
        <v>0</v>
      </c>
      <c r="I239" s="95">
        <v>1001</v>
      </c>
      <c r="J239" s="92">
        <f t="shared" si="23"/>
        <v>11408.85</v>
      </c>
    </row>
    <row r="240" spans="1:10" ht="36.75" customHeight="1" x14ac:dyDescent="0.2">
      <c r="A240" s="120" t="s">
        <v>343</v>
      </c>
      <c r="B240" s="129" t="s">
        <v>344</v>
      </c>
      <c r="C240" s="86" t="s">
        <v>33</v>
      </c>
      <c r="D240" s="107">
        <v>455.02</v>
      </c>
      <c r="E240" s="109">
        <v>0</v>
      </c>
      <c r="F240" s="25">
        <v>0</v>
      </c>
      <c r="G240" s="95">
        <v>0</v>
      </c>
      <c r="H240" s="95">
        <v>0</v>
      </c>
      <c r="I240" s="95">
        <v>0</v>
      </c>
      <c r="J240" s="92">
        <f t="shared" si="23"/>
        <v>455.02</v>
      </c>
    </row>
    <row r="241" spans="1:10" ht="36.75" customHeight="1" x14ac:dyDescent="0.2">
      <c r="A241" s="120" t="s">
        <v>345</v>
      </c>
      <c r="B241" s="129" t="s">
        <v>346</v>
      </c>
      <c r="C241" s="86" t="s">
        <v>33</v>
      </c>
      <c r="D241" s="107">
        <v>234.1</v>
      </c>
      <c r="E241" s="109">
        <v>0</v>
      </c>
      <c r="F241" s="25">
        <v>0</v>
      </c>
      <c r="G241" s="95">
        <v>0</v>
      </c>
      <c r="H241" s="95">
        <v>0</v>
      </c>
      <c r="I241" s="95">
        <v>0</v>
      </c>
      <c r="J241" s="92">
        <f t="shared" si="23"/>
        <v>234.1</v>
      </c>
    </row>
    <row r="242" spans="1:10" ht="36.75" customHeight="1" x14ac:dyDescent="0.2">
      <c r="A242" s="120" t="s">
        <v>347</v>
      </c>
      <c r="B242" s="129" t="s">
        <v>348</v>
      </c>
      <c r="C242" s="86" t="s">
        <v>33</v>
      </c>
      <c r="D242" s="107">
        <v>310.89999999999998</v>
      </c>
      <c r="E242" s="109">
        <v>0</v>
      </c>
      <c r="F242" s="25">
        <v>0</v>
      </c>
      <c r="G242" s="95">
        <v>0</v>
      </c>
      <c r="H242" s="95">
        <v>0</v>
      </c>
      <c r="I242" s="95">
        <v>548.4</v>
      </c>
      <c r="J242" s="92">
        <f t="shared" si="23"/>
        <v>859.3</v>
      </c>
    </row>
    <row r="243" spans="1:10" ht="48" customHeight="1" x14ac:dyDescent="0.2">
      <c r="A243" s="378" t="s">
        <v>349</v>
      </c>
      <c r="B243" s="126" t="s">
        <v>350</v>
      </c>
      <c r="C243" s="86" t="s">
        <v>33</v>
      </c>
      <c r="D243" s="107">
        <v>12583.239999999998</v>
      </c>
      <c r="E243" s="109">
        <v>1115.4000000000001</v>
      </c>
      <c r="F243" s="25">
        <v>1010.3</v>
      </c>
      <c r="G243" s="95">
        <v>1540.6</v>
      </c>
      <c r="H243" s="95">
        <v>1353.5</v>
      </c>
      <c r="I243" s="95">
        <v>1474.5</v>
      </c>
      <c r="J243" s="92">
        <f t="shared" si="23"/>
        <v>19077.539999999997</v>
      </c>
    </row>
    <row r="244" spans="1:10" ht="36.75" customHeight="1" x14ac:dyDescent="0.2">
      <c r="A244" s="379"/>
      <c r="B244" s="126" t="s">
        <v>351</v>
      </c>
      <c r="C244" s="86" t="s">
        <v>33</v>
      </c>
      <c r="D244" s="107">
        <v>9115.86</v>
      </c>
      <c r="E244" s="109">
        <v>818.5</v>
      </c>
      <c r="F244" s="25">
        <v>763.1</v>
      </c>
      <c r="G244" s="95">
        <v>904.6</v>
      </c>
      <c r="H244" s="95">
        <v>1139.0999999999999</v>
      </c>
      <c r="I244" s="95">
        <v>0</v>
      </c>
      <c r="J244" s="92">
        <f t="shared" si="23"/>
        <v>12741.160000000002</v>
      </c>
    </row>
    <row r="245" spans="1:10" ht="36.75" customHeight="1" x14ac:dyDescent="0.2">
      <c r="A245" s="379"/>
      <c r="B245" s="126" t="s">
        <v>352</v>
      </c>
      <c r="C245" s="86" t="s">
        <v>33</v>
      </c>
      <c r="D245" s="107">
        <v>10873.009999999998</v>
      </c>
      <c r="E245" s="109">
        <v>1177.3</v>
      </c>
      <c r="F245" s="25">
        <v>893.5</v>
      </c>
      <c r="G245" s="95">
        <v>1024.0999999999999</v>
      </c>
      <c r="H245" s="95">
        <v>1516</v>
      </c>
      <c r="I245" s="95">
        <v>1039.4000000000001</v>
      </c>
      <c r="J245" s="92">
        <f t="shared" si="23"/>
        <v>16523.309999999998</v>
      </c>
    </row>
    <row r="246" spans="1:10" ht="36.75" customHeight="1" x14ac:dyDescent="0.2">
      <c r="A246" s="379"/>
      <c r="B246" s="126" t="s">
        <v>353</v>
      </c>
      <c r="C246" s="86" t="s">
        <v>33</v>
      </c>
      <c r="D246" s="107">
        <v>4651.1200000000008</v>
      </c>
      <c r="E246" s="109">
        <v>697.4</v>
      </c>
      <c r="F246" s="25">
        <v>390.2</v>
      </c>
      <c r="G246" s="95">
        <v>1227.21</v>
      </c>
      <c r="H246" s="95">
        <v>244.1</v>
      </c>
      <c r="I246" s="95">
        <v>0</v>
      </c>
      <c r="J246" s="92">
        <f t="shared" si="23"/>
        <v>7210.0300000000007</v>
      </c>
    </row>
    <row r="247" spans="1:10" ht="36.75" customHeight="1" x14ac:dyDescent="0.2">
      <c r="A247" s="379"/>
      <c r="B247" s="126" t="s">
        <v>354</v>
      </c>
      <c r="C247" s="86" t="s">
        <v>33</v>
      </c>
      <c r="D247" s="107">
        <v>5391.0199999999995</v>
      </c>
      <c r="E247" s="109">
        <v>304</v>
      </c>
      <c r="F247" s="25">
        <v>321.2</v>
      </c>
      <c r="G247" s="95">
        <v>1385.9</v>
      </c>
      <c r="H247" s="95">
        <v>1869.4</v>
      </c>
      <c r="I247" s="95">
        <v>1545.8</v>
      </c>
      <c r="J247" s="92">
        <f t="shared" si="23"/>
        <v>10817.319999999998</v>
      </c>
    </row>
    <row r="248" spans="1:10" ht="36.75" customHeight="1" x14ac:dyDescent="0.2">
      <c r="A248" s="379"/>
      <c r="B248" s="126" t="s">
        <v>355</v>
      </c>
      <c r="C248" s="86" t="s">
        <v>33</v>
      </c>
      <c r="D248" s="107">
        <v>364.9</v>
      </c>
      <c r="E248" s="109">
        <v>0</v>
      </c>
      <c r="F248" s="25">
        <v>0</v>
      </c>
      <c r="G248" s="95">
        <v>0</v>
      </c>
      <c r="H248" s="95">
        <v>0</v>
      </c>
      <c r="I248" s="95">
        <v>0</v>
      </c>
      <c r="J248" s="92">
        <f t="shared" si="23"/>
        <v>364.9</v>
      </c>
    </row>
    <row r="249" spans="1:10" ht="48.75" customHeight="1" x14ac:dyDescent="0.2">
      <c r="A249" s="380"/>
      <c r="B249" s="126" t="s">
        <v>356</v>
      </c>
      <c r="C249" s="86" t="s">
        <v>33</v>
      </c>
      <c r="D249" s="107">
        <v>5797.32</v>
      </c>
      <c r="E249" s="109">
        <v>737.1</v>
      </c>
      <c r="F249" s="25">
        <v>441.2</v>
      </c>
      <c r="G249" s="95">
        <v>1140.2</v>
      </c>
      <c r="H249" s="95">
        <v>181</v>
      </c>
      <c r="I249" s="95">
        <v>0</v>
      </c>
      <c r="J249" s="92">
        <f t="shared" si="23"/>
        <v>8296.82</v>
      </c>
    </row>
    <row r="250" spans="1:10" ht="36.75" customHeight="1" x14ac:dyDescent="0.2">
      <c r="A250" s="378" t="s">
        <v>645</v>
      </c>
      <c r="B250" s="126" t="s">
        <v>358</v>
      </c>
      <c r="C250" s="261" t="s">
        <v>33</v>
      </c>
      <c r="D250" s="262">
        <v>9322.82</v>
      </c>
      <c r="E250" s="95">
        <v>0</v>
      </c>
      <c r="F250" s="25">
        <v>0</v>
      </c>
      <c r="G250" s="95">
        <v>0</v>
      </c>
      <c r="H250" s="95">
        <v>0</v>
      </c>
      <c r="I250" s="95">
        <v>0</v>
      </c>
      <c r="J250" s="92">
        <f t="shared" si="23"/>
        <v>9322.82</v>
      </c>
    </row>
    <row r="251" spans="1:10" ht="36.75" customHeight="1" x14ac:dyDescent="0.2">
      <c r="A251" s="379"/>
      <c r="B251" s="126" t="s">
        <v>359</v>
      </c>
      <c r="C251" s="86" t="s">
        <v>33</v>
      </c>
      <c r="D251" s="107">
        <v>2839</v>
      </c>
      <c r="E251" s="109">
        <v>0</v>
      </c>
      <c r="F251" s="25">
        <v>0</v>
      </c>
      <c r="G251" s="95">
        <v>0</v>
      </c>
      <c r="H251" s="95">
        <v>0</v>
      </c>
      <c r="I251" s="95">
        <v>0</v>
      </c>
      <c r="J251" s="92">
        <f t="shared" si="23"/>
        <v>2839</v>
      </c>
    </row>
    <row r="252" spans="1:10" ht="36.75" customHeight="1" x14ac:dyDescent="0.2">
      <c r="A252" s="379"/>
      <c r="B252" s="126" t="s">
        <v>629</v>
      </c>
      <c r="C252" s="86" t="s">
        <v>33</v>
      </c>
      <c r="D252" s="107">
        <v>15701.79</v>
      </c>
      <c r="E252" s="109">
        <v>1484.2</v>
      </c>
      <c r="F252" s="25">
        <v>1408.1</v>
      </c>
      <c r="G252" s="95">
        <v>1699.5</v>
      </c>
      <c r="H252" s="95">
        <v>3473.5</v>
      </c>
      <c r="I252" s="95">
        <v>2542.1999999999998</v>
      </c>
      <c r="J252" s="92">
        <f t="shared" si="23"/>
        <v>26309.29</v>
      </c>
    </row>
    <row r="253" spans="1:10" ht="36.75" customHeight="1" x14ac:dyDescent="0.2">
      <c r="A253" s="379"/>
      <c r="B253" s="126" t="s">
        <v>360</v>
      </c>
      <c r="C253" s="86" t="s">
        <v>33</v>
      </c>
      <c r="D253" s="107">
        <v>4184</v>
      </c>
      <c r="E253" s="109">
        <v>0</v>
      </c>
      <c r="F253" s="25">
        <v>0</v>
      </c>
      <c r="G253" s="95">
        <v>0</v>
      </c>
      <c r="H253" s="95">
        <v>0</v>
      </c>
      <c r="I253" s="95">
        <v>0</v>
      </c>
      <c r="J253" s="92">
        <f t="shared" si="23"/>
        <v>4184</v>
      </c>
    </row>
    <row r="254" spans="1:10" ht="36.75" customHeight="1" x14ac:dyDescent="0.2">
      <c r="A254" s="379"/>
      <c r="B254" s="126" t="s">
        <v>361</v>
      </c>
      <c r="C254" s="86" t="s">
        <v>33</v>
      </c>
      <c r="D254" s="107">
        <v>7047.9</v>
      </c>
      <c r="E254" s="95">
        <v>0</v>
      </c>
      <c r="F254" s="25">
        <v>0</v>
      </c>
      <c r="G254" s="95">
        <v>0</v>
      </c>
      <c r="H254" s="95">
        <v>0</v>
      </c>
      <c r="I254" s="95">
        <v>0</v>
      </c>
      <c r="J254" s="92">
        <f t="shared" si="23"/>
        <v>7047.9</v>
      </c>
    </row>
    <row r="255" spans="1:10" ht="36.75" customHeight="1" x14ac:dyDescent="0.2">
      <c r="A255" s="379"/>
      <c r="B255" s="126" t="s">
        <v>362</v>
      </c>
      <c r="C255" s="86" t="s">
        <v>33</v>
      </c>
      <c r="D255" s="107">
        <v>12057.140000000001</v>
      </c>
      <c r="E255" s="109">
        <v>1498.1999999999998</v>
      </c>
      <c r="F255" s="25">
        <v>970.2</v>
      </c>
      <c r="G255" s="95">
        <v>921.9</v>
      </c>
      <c r="H255" s="95">
        <v>1142.4000000000001</v>
      </c>
      <c r="I255" s="95">
        <v>1769.3</v>
      </c>
      <c r="J255" s="92">
        <f t="shared" si="23"/>
        <v>18359.14</v>
      </c>
    </row>
    <row r="256" spans="1:10" ht="36.75" customHeight="1" x14ac:dyDescent="0.2">
      <c r="A256" s="379"/>
      <c r="B256" s="126" t="s">
        <v>363</v>
      </c>
      <c r="C256" s="86" t="s">
        <v>33</v>
      </c>
      <c r="D256" s="107">
        <v>7052.5</v>
      </c>
      <c r="E256" s="95">
        <v>1322.33</v>
      </c>
      <c r="F256" s="25">
        <v>847.2</v>
      </c>
      <c r="G256" s="95">
        <v>2240</v>
      </c>
      <c r="H256" s="95">
        <v>0</v>
      </c>
      <c r="I256" s="95">
        <v>0</v>
      </c>
      <c r="J256" s="92">
        <f t="shared" ref="J256" si="24">SUM(D256:I256)</f>
        <v>11462.03</v>
      </c>
    </row>
    <row r="257" spans="1:14" ht="36.75" customHeight="1" x14ac:dyDescent="0.2">
      <c r="A257" s="379"/>
      <c r="B257" s="126" t="s">
        <v>364</v>
      </c>
      <c r="C257" s="86" t="s">
        <v>33</v>
      </c>
      <c r="D257" s="107">
        <v>8729.16</v>
      </c>
      <c r="E257" s="109">
        <v>966.4</v>
      </c>
      <c r="F257" s="25">
        <v>993.7</v>
      </c>
      <c r="G257" s="95">
        <v>842.2</v>
      </c>
      <c r="H257" s="95">
        <v>1332.95</v>
      </c>
      <c r="I257" s="95">
        <v>2715.2</v>
      </c>
      <c r="J257" s="92">
        <f t="shared" ref="J257:J267" si="25">SUM(D257:I257)</f>
        <v>15579.61</v>
      </c>
    </row>
    <row r="258" spans="1:14" ht="36.75" customHeight="1" x14ac:dyDescent="0.2">
      <c r="A258" s="379"/>
      <c r="B258" s="126" t="s">
        <v>365</v>
      </c>
      <c r="C258" s="86" t="s">
        <v>33</v>
      </c>
      <c r="D258" s="107">
        <v>3202</v>
      </c>
      <c r="E258" s="95">
        <v>1126.8</v>
      </c>
      <c r="F258" s="25">
        <v>1217.4000000000001</v>
      </c>
      <c r="G258" s="95">
        <v>872.4</v>
      </c>
      <c r="H258" s="95">
        <v>669.72</v>
      </c>
      <c r="I258" s="95">
        <v>831.5</v>
      </c>
      <c r="J258" s="92">
        <f t="shared" si="25"/>
        <v>7919.8200000000006</v>
      </c>
    </row>
    <row r="259" spans="1:14" ht="36.75" customHeight="1" x14ac:dyDescent="0.2">
      <c r="A259" s="379"/>
      <c r="B259" s="173" t="s">
        <v>366</v>
      </c>
      <c r="C259" s="174" t="s">
        <v>33</v>
      </c>
      <c r="D259" s="133">
        <v>4344.0200000000004</v>
      </c>
      <c r="E259" s="109">
        <v>158.1</v>
      </c>
      <c r="F259" s="138">
        <v>0</v>
      </c>
      <c r="G259" s="109">
        <v>0</v>
      </c>
      <c r="H259" s="109">
        <v>0</v>
      </c>
      <c r="I259" s="109">
        <v>0</v>
      </c>
      <c r="J259" s="93">
        <f t="shared" si="25"/>
        <v>4502.1200000000008</v>
      </c>
    </row>
    <row r="260" spans="1:14" ht="36.75" customHeight="1" x14ac:dyDescent="0.2">
      <c r="A260" s="379"/>
      <c r="B260" s="126" t="s">
        <v>367</v>
      </c>
      <c r="C260" s="86" t="s">
        <v>33</v>
      </c>
      <c r="D260" s="107">
        <v>5431.3</v>
      </c>
      <c r="E260" s="109">
        <v>899</v>
      </c>
      <c r="F260" s="25">
        <v>0</v>
      </c>
      <c r="G260" s="95">
        <v>437.9</v>
      </c>
      <c r="H260" s="95">
        <v>1219.8499999999999</v>
      </c>
      <c r="I260" s="109">
        <v>0</v>
      </c>
      <c r="J260" s="92">
        <f t="shared" si="25"/>
        <v>7988.0499999999993</v>
      </c>
    </row>
    <row r="261" spans="1:14" ht="36.75" customHeight="1" x14ac:dyDescent="0.2">
      <c r="A261" s="379"/>
      <c r="B261" s="126" t="s">
        <v>368</v>
      </c>
      <c r="C261" s="86" t="s">
        <v>33</v>
      </c>
      <c r="D261" s="107">
        <v>255.5</v>
      </c>
      <c r="E261" s="109">
        <v>0</v>
      </c>
      <c r="F261" s="25">
        <v>0</v>
      </c>
      <c r="G261" s="95">
        <v>0</v>
      </c>
      <c r="H261" s="95">
        <v>0</v>
      </c>
      <c r="I261" s="109">
        <v>0</v>
      </c>
      <c r="J261" s="92">
        <f t="shared" si="25"/>
        <v>255.5</v>
      </c>
    </row>
    <row r="262" spans="1:14" ht="36.75" customHeight="1" x14ac:dyDescent="0.2">
      <c r="A262" s="380"/>
      <c r="B262" s="126" t="s">
        <v>369</v>
      </c>
      <c r="C262" s="86" t="s">
        <v>33</v>
      </c>
      <c r="D262" s="107">
        <v>4802.62</v>
      </c>
      <c r="E262" s="95">
        <v>1153.0999999999999</v>
      </c>
      <c r="F262" s="25">
        <v>577.6</v>
      </c>
      <c r="G262" s="95">
        <v>0</v>
      </c>
      <c r="H262" s="95">
        <v>0</v>
      </c>
      <c r="I262" s="109">
        <v>0</v>
      </c>
      <c r="J262" s="92">
        <f t="shared" si="25"/>
        <v>6533.32</v>
      </c>
    </row>
    <row r="263" spans="1:14" ht="36.75" customHeight="1" x14ac:dyDescent="0.2">
      <c r="A263" s="378" t="s">
        <v>645</v>
      </c>
      <c r="B263" s="126" t="s">
        <v>370</v>
      </c>
      <c r="C263" s="86" t="s">
        <v>33</v>
      </c>
      <c r="D263" s="107">
        <v>2186.42</v>
      </c>
      <c r="E263" s="95">
        <v>0</v>
      </c>
      <c r="F263" s="25">
        <v>0</v>
      </c>
      <c r="G263" s="95">
        <v>0</v>
      </c>
      <c r="H263" s="95">
        <v>0</v>
      </c>
      <c r="I263" s="95">
        <v>0</v>
      </c>
      <c r="J263" s="92">
        <f t="shared" si="25"/>
        <v>2186.42</v>
      </c>
    </row>
    <row r="264" spans="1:14" ht="36.75" customHeight="1" x14ac:dyDescent="0.2">
      <c r="A264" s="379"/>
      <c r="B264" s="126" t="s">
        <v>371</v>
      </c>
      <c r="C264" s="86" t="s">
        <v>33</v>
      </c>
      <c r="D264" s="107">
        <v>5495.7</v>
      </c>
      <c r="E264" s="109">
        <v>2790.7</v>
      </c>
      <c r="F264" s="25">
        <v>1837.5</v>
      </c>
      <c r="G264" s="95">
        <v>625</v>
      </c>
      <c r="H264" s="95">
        <v>3045.9</v>
      </c>
      <c r="I264" s="95">
        <v>1903.9</v>
      </c>
      <c r="J264" s="92">
        <f t="shared" si="25"/>
        <v>15698.699999999999</v>
      </c>
    </row>
    <row r="265" spans="1:14" ht="36.75" customHeight="1" x14ac:dyDescent="0.2">
      <c r="A265" s="379"/>
      <c r="B265" s="129" t="s">
        <v>638</v>
      </c>
      <c r="C265" s="86" t="s">
        <v>33</v>
      </c>
      <c r="D265" s="107">
        <v>0</v>
      </c>
      <c r="E265" s="109">
        <v>0</v>
      </c>
      <c r="F265" s="25">
        <v>1067.8</v>
      </c>
      <c r="G265" s="95">
        <v>4032.7</v>
      </c>
      <c r="H265" s="95">
        <v>934.2</v>
      </c>
      <c r="I265" s="95">
        <v>0</v>
      </c>
      <c r="J265" s="92">
        <f t="shared" si="25"/>
        <v>6034.7</v>
      </c>
    </row>
    <row r="266" spans="1:14" ht="36.75" customHeight="1" x14ac:dyDescent="0.2">
      <c r="A266" s="380"/>
      <c r="B266" s="126" t="s">
        <v>372</v>
      </c>
      <c r="C266" s="86" t="s">
        <v>33</v>
      </c>
      <c r="D266" s="107">
        <v>1668.31</v>
      </c>
      <c r="E266" s="109">
        <v>155.4</v>
      </c>
      <c r="F266" s="25">
        <v>0</v>
      </c>
      <c r="G266" s="95">
        <v>0</v>
      </c>
      <c r="H266" s="95">
        <v>0</v>
      </c>
      <c r="I266" s="95">
        <v>0</v>
      </c>
      <c r="J266" s="92">
        <f t="shared" si="25"/>
        <v>1823.71</v>
      </c>
    </row>
    <row r="267" spans="1:14" ht="30" customHeight="1" x14ac:dyDescent="0.2">
      <c r="A267" s="466" t="s">
        <v>269</v>
      </c>
      <c r="B267" s="467"/>
      <c r="C267" s="19" t="s">
        <v>33</v>
      </c>
      <c r="D267" s="118">
        <f t="shared" ref="D267:H267" si="26">SUM(D174:D266)</f>
        <v>435279.78999999992</v>
      </c>
      <c r="E267" s="26">
        <f t="shared" si="26"/>
        <v>43058.829999999994</v>
      </c>
      <c r="F267" s="26">
        <f t="shared" si="26"/>
        <v>35748.710000000006</v>
      </c>
      <c r="G267" s="26">
        <f t="shared" si="26"/>
        <v>57435.26</v>
      </c>
      <c r="H267" s="26">
        <f t="shared" si="26"/>
        <v>59656.920000000006</v>
      </c>
      <c r="I267" s="26">
        <f>SUM(I174:I266)</f>
        <v>55176.030000000006</v>
      </c>
      <c r="J267" s="23">
        <f t="shared" si="25"/>
        <v>686355.54</v>
      </c>
    </row>
    <row r="268" spans="1:14" s="4" customFormat="1" ht="30" customHeight="1" thickBot="1" x14ac:dyDescent="0.3">
      <c r="A268" s="487" t="s">
        <v>270</v>
      </c>
      <c r="B268" s="488"/>
      <c r="C268" s="43" t="s">
        <v>33</v>
      </c>
      <c r="D268" s="27">
        <f t="shared" ref="D268:H268" si="27">COUNTIF(D174:D266,"&gt;0")</f>
        <v>88</v>
      </c>
      <c r="E268" s="27">
        <f t="shared" si="27"/>
        <v>44</v>
      </c>
      <c r="F268" s="27">
        <f t="shared" si="27"/>
        <v>42</v>
      </c>
      <c r="G268" s="27">
        <f t="shared" si="27"/>
        <v>47</v>
      </c>
      <c r="H268" s="27">
        <f t="shared" si="27"/>
        <v>44</v>
      </c>
      <c r="I268" s="27">
        <f>COUNTIF(I174:I266,"&gt;0")</f>
        <v>42</v>
      </c>
      <c r="J268" s="28">
        <f>SUM(D268:I268)</f>
        <v>307</v>
      </c>
      <c r="N268" s="121"/>
    </row>
    <row r="269" spans="1:14" s="4" customFormat="1" ht="34.5" customHeight="1" thickTop="1" thickBot="1" x14ac:dyDescent="0.3">
      <c r="A269" s="489" t="s">
        <v>373</v>
      </c>
      <c r="B269" s="490"/>
      <c r="C269" s="10"/>
      <c r="D269" s="123" t="s">
        <v>602</v>
      </c>
      <c r="E269" s="12" t="s">
        <v>27</v>
      </c>
      <c r="F269" s="12" t="s">
        <v>28</v>
      </c>
      <c r="G269" s="12" t="s">
        <v>29</v>
      </c>
      <c r="H269" s="12" t="s">
        <v>30</v>
      </c>
      <c r="I269" s="41" t="s">
        <v>31</v>
      </c>
      <c r="J269" s="11" t="s">
        <v>34</v>
      </c>
      <c r="N269"/>
    </row>
    <row r="270" spans="1:14" s="4" customFormat="1" ht="30" customHeight="1" thickTop="1" thickBot="1" x14ac:dyDescent="0.3">
      <c r="A270" s="491"/>
      <c r="B270" s="492"/>
      <c r="C270" s="87" t="s">
        <v>33</v>
      </c>
      <c r="D270" s="80">
        <v>102861.11</v>
      </c>
      <c r="E270" s="33">
        <v>12292.7</v>
      </c>
      <c r="F270" s="33">
        <v>16916</v>
      </c>
      <c r="G270" s="33">
        <v>16946.57</v>
      </c>
      <c r="H270" s="33">
        <v>16227.62</v>
      </c>
      <c r="I270" s="33">
        <v>18632.669999999998</v>
      </c>
      <c r="J270" s="34">
        <f>SUM(D270:I270)</f>
        <v>183876.66999999998</v>
      </c>
    </row>
    <row r="271" spans="1:14" s="4" customFormat="1" ht="30" customHeight="1" thickTop="1" thickBot="1" x14ac:dyDescent="0.3">
      <c r="A271" s="404" t="s">
        <v>269</v>
      </c>
      <c r="B271" s="405"/>
      <c r="C271" s="14" t="s">
        <v>33</v>
      </c>
      <c r="D271" s="67">
        <v>102861.11</v>
      </c>
      <c r="E271" s="29">
        <f>E270</f>
        <v>12292.7</v>
      </c>
      <c r="F271" s="29">
        <f>F270</f>
        <v>16916</v>
      </c>
      <c r="G271" s="29">
        <f>G270</f>
        <v>16946.57</v>
      </c>
      <c r="H271" s="29">
        <v>16227.62</v>
      </c>
      <c r="I271" s="256">
        <v>18632.669999999998</v>
      </c>
      <c r="J271" s="30">
        <f>SUM(D271:I271)</f>
        <v>183876.66999999998</v>
      </c>
    </row>
    <row r="272" spans="1:14" s="4" customFormat="1" ht="30" customHeight="1" thickTop="1" thickBot="1" x14ac:dyDescent="0.3">
      <c r="A272" s="404" t="s">
        <v>270</v>
      </c>
      <c r="B272" s="405"/>
      <c r="C272" s="14" t="s">
        <v>33</v>
      </c>
      <c r="D272" s="72">
        <v>2015</v>
      </c>
      <c r="E272" s="31">
        <v>423</v>
      </c>
      <c r="F272" s="32">
        <v>529</v>
      </c>
      <c r="G272" s="32">
        <v>541</v>
      </c>
      <c r="H272" s="32">
        <v>449</v>
      </c>
      <c r="I272" s="32">
        <v>460</v>
      </c>
      <c r="J272" s="139">
        <f>SUM(D272:I272)</f>
        <v>4417</v>
      </c>
    </row>
    <row r="273" spans="1:10" s="4" customFormat="1" ht="30" customHeight="1" thickTop="1" thickBot="1" x14ac:dyDescent="0.3">
      <c r="A273" s="485" t="s">
        <v>374</v>
      </c>
      <c r="B273" s="486"/>
      <c r="C273" s="66" t="s">
        <v>33</v>
      </c>
      <c r="D273" s="35">
        <f>SUM(D271,D170,D267)</f>
        <v>1280779.9500000002</v>
      </c>
      <c r="E273" s="35">
        <f t="shared" ref="E273" si="28">SUM(E271,E170,E267)</f>
        <v>120675.04000000001</v>
      </c>
      <c r="F273" s="35">
        <f>SUM(F271,F170,F267)</f>
        <v>109824.05999999998</v>
      </c>
      <c r="G273" s="166">
        <f>SUM(G271,G170,G267)</f>
        <v>169844.08000000005</v>
      </c>
      <c r="H273" s="35">
        <f>SUM(H271,H170,H267)</f>
        <v>167272.90000000002</v>
      </c>
      <c r="I273" s="35">
        <f>SUM(I271,I170,I267)</f>
        <v>160447.99999999997</v>
      </c>
      <c r="J273" s="36">
        <f>SUM(D273:I273)</f>
        <v>2008844.0300000003</v>
      </c>
    </row>
    <row r="274" spans="1:10" s="4" customFormat="1" ht="23.1" customHeight="1" thickTop="1" thickBot="1" x14ac:dyDescent="0.3">
      <c r="A274" s="455" t="s">
        <v>634</v>
      </c>
      <c r="B274" s="456"/>
      <c r="C274" s="456"/>
      <c r="D274" s="456"/>
      <c r="E274" s="456"/>
      <c r="F274" s="456"/>
      <c r="G274" s="456"/>
      <c r="H274" s="456"/>
      <c r="I274" s="456"/>
      <c r="J274" s="458"/>
    </row>
    <row r="275" spans="1:10" s="4" customFormat="1" ht="24.75" customHeight="1" thickTop="1" thickBot="1" x14ac:dyDescent="0.3">
      <c r="A275" s="387" t="s">
        <v>608</v>
      </c>
      <c r="B275" s="388"/>
      <c r="C275" s="388"/>
      <c r="D275" s="388"/>
      <c r="E275" s="388"/>
      <c r="F275" s="388"/>
      <c r="G275" s="388"/>
      <c r="H275" s="388"/>
      <c r="I275" s="388"/>
      <c r="J275" s="389"/>
    </row>
    <row r="276" spans="1:10" s="4" customFormat="1" ht="23.1" customHeight="1" thickTop="1" x14ac:dyDescent="0.25">
      <c r="A276" s="392" t="s">
        <v>375</v>
      </c>
      <c r="B276" s="393"/>
      <c r="C276" s="393"/>
      <c r="D276" s="393"/>
      <c r="E276" s="393"/>
      <c r="F276" s="393"/>
      <c r="G276" s="393"/>
      <c r="H276" s="393"/>
      <c r="I276" s="393"/>
      <c r="J276" s="394"/>
    </row>
    <row r="277" spans="1:10" s="4" customFormat="1" ht="32.25" customHeight="1" thickBot="1" x14ac:dyDescent="0.3">
      <c r="A277" s="395" t="s">
        <v>376</v>
      </c>
      <c r="B277" s="396"/>
      <c r="C277" s="397"/>
      <c r="D277" s="123" t="s">
        <v>602</v>
      </c>
      <c r="E277" s="12" t="s">
        <v>27</v>
      </c>
      <c r="F277" s="12" t="s">
        <v>28</v>
      </c>
      <c r="G277" s="12" t="s">
        <v>29</v>
      </c>
      <c r="H277" s="12" t="s">
        <v>30</v>
      </c>
      <c r="I277" s="135" t="s">
        <v>31</v>
      </c>
      <c r="J277" s="136" t="s">
        <v>34</v>
      </c>
    </row>
    <row r="278" spans="1:10" s="4" customFormat="1" ht="23.1" customHeight="1" thickTop="1" x14ac:dyDescent="0.25">
      <c r="A278" s="57" t="s">
        <v>377</v>
      </c>
      <c r="B278" s="52"/>
      <c r="C278" s="88" t="s">
        <v>33</v>
      </c>
      <c r="D278" s="132">
        <v>776.89999999999986</v>
      </c>
      <c r="E278" s="131">
        <v>0</v>
      </c>
      <c r="F278" s="39">
        <v>0</v>
      </c>
      <c r="G278" s="39">
        <v>0</v>
      </c>
      <c r="H278" s="39">
        <v>284.5</v>
      </c>
      <c r="I278" s="39">
        <v>863.4</v>
      </c>
      <c r="J278" s="93">
        <f t="shared" ref="J278:J292" si="29">SUM(D278:I278)</f>
        <v>1924.7999999999997</v>
      </c>
    </row>
    <row r="279" spans="1:10" s="4" customFormat="1" ht="23.1" customHeight="1" x14ac:dyDescent="0.25">
      <c r="A279" s="69" t="s">
        <v>378</v>
      </c>
      <c r="B279" s="70"/>
      <c r="C279" s="89" t="s">
        <v>33</v>
      </c>
      <c r="D279" s="133">
        <v>62.3</v>
      </c>
      <c r="E279" s="131">
        <v>0</v>
      </c>
      <c r="F279" s="39">
        <v>0</v>
      </c>
      <c r="G279" s="39">
        <v>0</v>
      </c>
      <c r="H279" s="39">
        <v>0</v>
      </c>
      <c r="I279" s="39">
        <v>0</v>
      </c>
      <c r="J279" s="93">
        <f t="shared" si="29"/>
        <v>62.3</v>
      </c>
    </row>
    <row r="280" spans="1:10" s="4" customFormat="1" ht="23.1" customHeight="1" x14ac:dyDescent="0.25">
      <c r="A280" s="58" t="s">
        <v>379</v>
      </c>
      <c r="B280" s="48"/>
      <c r="C280" s="89" t="s">
        <v>33</v>
      </c>
      <c r="D280" s="133">
        <v>4444.4799999999996</v>
      </c>
      <c r="E280" s="131">
        <v>2033.75</v>
      </c>
      <c r="F280" s="39">
        <v>200</v>
      </c>
      <c r="G280" s="39">
        <v>101.8</v>
      </c>
      <c r="H280" s="39">
        <v>118.3</v>
      </c>
      <c r="I280" s="39">
        <v>294.5</v>
      </c>
      <c r="J280" s="93">
        <f t="shared" si="29"/>
        <v>7192.83</v>
      </c>
    </row>
    <row r="281" spans="1:10" s="4" customFormat="1" ht="23.1" customHeight="1" x14ac:dyDescent="0.25">
      <c r="A281" s="58" t="s">
        <v>380</v>
      </c>
      <c r="B281" s="48"/>
      <c r="C281" s="89" t="s">
        <v>33</v>
      </c>
      <c r="D281" s="133">
        <v>15.6</v>
      </c>
      <c r="E281" s="131">
        <v>0</v>
      </c>
      <c r="F281" s="39">
        <v>0</v>
      </c>
      <c r="G281" s="39">
        <v>0</v>
      </c>
      <c r="H281" s="39">
        <v>0</v>
      </c>
      <c r="I281" s="39">
        <v>0</v>
      </c>
      <c r="J281" s="93">
        <f t="shared" si="29"/>
        <v>15.6</v>
      </c>
    </row>
    <row r="282" spans="1:10" s="4" customFormat="1" ht="23.1" customHeight="1" x14ac:dyDescent="0.25">
      <c r="A282" s="58" t="s">
        <v>381</v>
      </c>
      <c r="B282" s="48"/>
      <c r="C282" s="90" t="s">
        <v>33</v>
      </c>
      <c r="D282" s="133">
        <v>27886.82</v>
      </c>
      <c r="E282" s="131">
        <v>2372.65</v>
      </c>
      <c r="F282" s="39">
        <v>7360.12</v>
      </c>
      <c r="G282" s="39">
        <v>8504.02</v>
      </c>
      <c r="H282" s="39">
        <v>7105.7</v>
      </c>
      <c r="I282" s="39">
        <v>8377.34</v>
      </c>
      <c r="J282" s="93">
        <f t="shared" si="29"/>
        <v>61606.649999999994</v>
      </c>
    </row>
    <row r="283" spans="1:10" s="4" customFormat="1" ht="23.1" customHeight="1" x14ac:dyDescent="0.25">
      <c r="A283" s="58" t="s">
        <v>382</v>
      </c>
      <c r="B283" s="48"/>
      <c r="C283" s="90" t="s">
        <v>33</v>
      </c>
      <c r="D283" s="133">
        <v>29655.180000000004</v>
      </c>
      <c r="E283" s="131">
        <v>0</v>
      </c>
      <c r="F283" s="39">
        <v>0</v>
      </c>
      <c r="G283" s="39">
        <v>5236.1000000000004</v>
      </c>
      <c r="H283" s="39">
        <v>1043</v>
      </c>
      <c r="I283" s="39">
        <v>0</v>
      </c>
      <c r="J283" s="93">
        <f t="shared" si="29"/>
        <v>35934.280000000006</v>
      </c>
    </row>
    <row r="284" spans="1:10" s="4" customFormat="1" ht="23.1" customHeight="1" x14ac:dyDescent="0.25">
      <c r="A284" s="58" t="s">
        <v>383</v>
      </c>
      <c r="B284" s="48"/>
      <c r="C284" s="90" t="s">
        <v>33</v>
      </c>
      <c r="D284" s="133">
        <v>5054.8999999999996</v>
      </c>
      <c r="E284" s="131">
        <v>0</v>
      </c>
      <c r="F284" s="39">
        <v>0</v>
      </c>
      <c r="G284" s="39">
        <v>0</v>
      </c>
      <c r="H284" s="39">
        <v>0</v>
      </c>
      <c r="I284" s="39">
        <v>0</v>
      </c>
      <c r="J284" s="93">
        <f t="shared" si="29"/>
        <v>5054.8999999999996</v>
      </c>
    </row>
    <row r="285" spans="1:10" s="4" customFormat="1" ht="23.1" customHeight="1" x14ac:dyDescent="0.25">
      <c r="A285" s="58" t="s">
        <v>384</v>
      </c>
      <c r="B285" s="48"/>
      <c r="C285" s="90" t="s">
        <v>33</v>
      </c>
      <c r="D285" s="133">
        <v>1512.8000000000002</v>
      </c>
      <c r="E285" s="131">
        <v>1047</v>
      </c>
      <c r="F285" s="39">
        <v>1103.5999999999999</v>
      </c>
      <c r="G285" s="39">
        <v>320</v>
      </c>
      <c r="H285" s="39">
        <v>0</v>
      </c>
      <c r="I285" s="39">
        <v>665.7</v>
      </c>
      <c r="J285" s="93">
        <f t="shared" si="29"/>
        <v>4649.1000000000004</v>
      </c>
    </row>
    <row r="286" spans="1:10" s="4" customFormat="1" ht="23.1" customHeight="1" x14ac:dyDescent="0.25">
      <c r="A286" s="58" t="s">
        <v>385</v>
      </c>
      <c r="B286" s="48"/>
      <c r="C286" s="90" t="s">
        <v>33</v>
      </c>
      <c r="D286" s="133">
        <v>13161.570000000002</v>
      </c>
      <c r="E286" s="131">
        <v>2423.7999999999997</v>
      </c>
      <c r="F286" s="39">
        <v>1766.1</v>
      </c>
      <c r="G286" s="39">
        <v>0</v>
      </c>
      <c r="H286" s="39">
        <v>0</v>
      </c>
      <c r="I286" s="39">
        <v>229.6</v>
      </c>
      <c r="J286" s="93">
        <f t="shared" si="29"/>
        <v>17581.07</v>
      </c>
    </row>
    <row r="287" spans="1:10" s="4" customFormat="1" ht="23.1" customHeight="1" x14ac:dyDescent="0.25">
      <c r="A287" s="58" t="s">
        <v>386</v>
      </c>
      <c r="B287" s="48"/>
      <c r="C287" s="90" t="s">
        <v>33</v>
      </c>
      <c r="D287" s="133">
        <v>242</v>
      </c>
      <c r="E287" s="131">
        <v>0</v>
      </c>
      <c r="F287" s="39">
        <v>0</v>
      </c>
      <c r="G287" s="39">
        <v>0</v>
      </c>
      <c r="H287" s="39">
        <v>0</v>
      </c>
      <c r="I287" s="39">
        <v>0</v>
      </c>
      <c r="J287" s="93">
        <f t="shared" si="29"/>
        <v>242</v>
      </c>
    </row>
    <row r="288" spans="1:10" s="4" customFormat="1" ht="23.1" customHeight="1" x14ac:dyDescent="0.25">
      <c r="A288" s="59" t="s">
        <v>387</v>
      </c>
      <c r="B288" s="18"/>
      <c r="C288" s="90" t="s">
        <v>33</v>
      </c>
      <c r="D288" s="133">
        <v>800</v>
      </c>
      <c r="E288" s="131">
        <v>0</v>
      </c>
      <c r="F288" s="39">
        <v>0</v>
      </c>
      <c r="G288" s="39">
        <v>0</v>
      </c>
      <c r="H288" s="39">
        <v>0</v>
      </c>
      <c r="I288" s="39">
        <v>0</v>
      </c>
      <c r="J288" s="93">
        <f t="shared" si="29"/>
        <v>800</v>
      </c>
    </row>
    <row r="289" spans="1:10" s="4" customFormat="1" ht="23.1" customHeight="1" x14ac:dyDescent="0.25">
      <c r="A289" s="59" t="s">
        <v>388</v>
      </c>
      <c r="B289" s="48"/>
      <c r="C289" s="90" t="s">
        <v>33</v>
      </c>
      <c r="D289" s="133">
        <v>684.3</v>
      </c>
      <c r="E289" s="131">
        <v>0</v>
      </c>
      <c r="F289" s="39">
        <v>0</v>
      </c>
      <c r="G289" s="39">
        <v>0</v>
      </c>
      <c r="H289" s="39">
        <v>0</v>
      </c>
      <c r="I289" s="39">
        <v>0</v>
      </c>
      <c r="J289" s="93">
        <f t="shared" si="29"/>
        <v>684.3</v>
      </c>
    </row>
    <row r="290" spans="1:10" s="4" customFormat="1" ht="23.1" customHeight="1" x14ac:dyDescent="0.25">
      <c r="A290" s="59" t="s">
        <v>87</v>
      </c>
      <c r="B290" s="48"/>
      <c r="C290" s="90" t="s">
        <v>33</v>
      </c>
      <c r="D290" s="133">
        <v>30.1</v>
      </c>
      <c r="E290" s="131">
        <v>0</v>
      </c>
      <c r="F290" s="39">
        <v>0</v>
      </c>
      <c r="G290" s="39">
        <v>0</v>
      </c>
      <c r="H290" s="39">
        <v>0</v>
      </c>
      <c r="I290" s="39">
        <v>0</v>
      </c>
      <c r="J290" s="93">
        <f t="shared" si="29"/>
        <v>30.1</v>
      </c>
    </row>
    <row r="291" spans="1:10" s="4" customFormat="1" ht="23.1" customHeight="1" x14ac:dyDescent="0.25">
      <c r="A291" s="58" t="s">
        <v>389</v>
      </c>
      <c r="B291" s="48"/>
      <c r="C291" s="90" t="s">
        <v>33</v>
      </c>
      <c r="D291" s="133">
        <v>3841.2</v>
      </c>
      <c r="E291" s="131">
        <v>0</v>
      </c>
      <c r="F291" s="39">
        <v>0</v>
      </c>
      <c r="G291" s="39">
        <v>0</v>
      </c>
      <c r="H291" s="39">
        <v>0</v>
      </c>
      <c r="I291" s="39">
        <v>0</v>
      </c>
      <c r="J291" s="93">
        <f t="shared" si="29"/>
        <v>3841.2</v>
      </c>
    </row>
    <row r="292" spans="1:10" s="4" customFormat="1" ht="23.1" customHeight="1" x14ac:dyDescent="0.25">
      <c r="A292" s="58" t="s">
        <v>390</v>
      </c>
      <c r="B292" s="48"/>
      <c r="C292" s="90" t="s">
        <v>33</v>
      </c>
      <c r="D292" s="133">
        <v>90</v>
      </c>
      <c r="E292" s="131">
        <v>0</v>
      </c>
      <c r="F292" s="39">
        <v>0</v>
      </c>
      <c r="G292" s="39">
        <v>0</v>
      </c>
      <c r="H292" s="39">
        <v>0</v>
      </c>
      <c r="I292" s="39">
        <v>0</v>
      </c>
      <c r="J292" s="93">
        <f t="shared" si="29"/>
        <v>90</v>
      </c>
    </row>
    <row r="293" spans="1:10" s="4" customFormat="1" ht="23.1" customHeight="1" x14ac:dyDescent="0.25">
      <c r="A293" s="58" t="s">
        <v>391</v>
      </c>
      <c r="B293" s="48"/>
      <c r="C293" s="90" t="s">
        <v>33</v>
      </c>
      <c r="D293" s="133">
        <v>397</v>
      </c>
      <c r="E293" s="131">
        <v>694.4</v>
      </c>
      <c r="F293" s="39">
        <v>0</v>
      </c>
      <c r="G293" s="39">
        <v>57.2</v>
      </c>
      <c r="H293" s="39">
        <v>330</v>
      </c>
      <c r="I293" s="39">
        <v>0</v>
      </c>
      <c r="J293" s="93">
        <f t="shared" ref="J293" si="30">SUM(D293:I293)</f>
        <v>1478.6000000000001</v>
      </c>
    </row>
    <row r="294" spans="1:10" s="4" customFormat="1" ht="23.1" customHeight="1" x14ac:dyDescent="0.25">
      <c r="A294" s="58" t="s">
        <v>392</v>
      </c>
      <c r="B294" s="48"/>
      <c r="C294" s="90" t="s">
        <v>33</v>
      </c>
      <c r="D294" s="133">
        <v>30834.65</v>
      </c>
      <c r="E294" s="131">
        <v>8426.9</v>
      </c>
      <c r="F294" s="39">
        <v>4059.45</v>
      </c>
      <c r="G294" s="39">
        <v>10127.700000000001</v>
      </c>
      <c r="H294" s="39">
        <v>0</v>
      </c>
      <c r="I294" s="39">
        <v>0</v>
      </c>
      <c r="J294" s="93">
        <f t="shared" ref="J294:J314" si="31">SUM(D294:I294)</f>
        <v>53448.7</v>
      </c>
    </row>
    <row r="295" spans="1:10" s="4" customFormat="1" ht="23.1" customHeight="1" x14ac:dyDescent="0.25">
      <c r="A295" s="58" t="s">
        <v>393</v>
      </c>
      <c r="B295" s="48"/>
      <c r="C295" s="90" t="s">
        <v>33</v>
      </c>
      <c r="D295" s="133">
        <v>3186</v>
      </c>
      <c r="E295" s="131">
        <v>0</v>
      </c>
      <c r="F295" s="39">
        <v>0</v>
      </c>
      <c r="G295" s="39">
        <v>0</v>
      </c>
      <c r="H295" s="39">
        <v>0</v>
      </c>
      <c r="I295" s="39">
        <v>0</v>
      </c>
      <c r="J295" s="93">
        <f t="shared" si="31"/>
        <v>3186</v>
      </c>
    </row>
    <row r="296" spans="1:10" s="4" customFormat="1" ht="23.1" customHeight="1" x14ac:dyDescent="0.25">
      <c r="A296" s="58" t="s">
        <v>394</v>
      </c>
      <c r="B296" s="48"/>
      <c r="C296" s="90" t="s">
        <v>33</v>
      </c>
      <c r="D296" s="133">
        <v>6506.8600000000006</v>
      </c>
      <c r="E296" s="131">
        <v>0</v>
      </c>
      <c r="F296" s="39">
        <v>0</v>
      </c>
      <c r="G296" s="39">
        <v>0</v>
      </c>
      <c r="H296" s="39">
        <v>0</v>
      </c>
      <c r="I296" s="39">
        <v>0</v>
      </c>
      <c r="J296" s="93">
        <f t="shared" si="31"/>
        <v>6506.8600000000006</v>
      </c>
    </row>
    <row r="297" spans="1:10" s="4" customFormat="1" ht="23.1" customHeight="1" x14ac:dyDescent="0.25">
      <c r="A297" s="58" t="s">
        <v>395</v>
      </c>
      <c r="B297" s="48"/>
      <c r="C297" s="90" t="s">
        <v>33</v>
      </c>
      <c r="D297" s="133">
        <v>19547.760000000002</v>
      </c>
      <c r="E297" s="131">
        <v>0</v>
      </c>
      <c r="F297" s="39">
        <v>0</v>
      </c>
      <c r="G297" s="39">
        <v>0</v>
      </c>
      <c r="H297" s="39">
        <v>0</v>
      </c>
      <c r="I297" s="39">
        <v>0</v>
      </c>
      <c r="J297" s="93">
        <f t="shared" si="31"/>
        <v>19547.760000000002</v>
      </c>
    </row>
    <row r="298" spans="1:10" s="4" customFormat="1" ht="23.1" customHeight="1" x14ac:dyDescent="0.25">
      <c r="A298" s="58" t="s">
        <v>396</v>
      </c>
      <c r="B298" s="48"/>
      <c r="C298" s="90" t="s">
        <v>33</v>
      </c>
      <c r="D298" s="133">
        <v>47414.25</v>
      </c>
      <c r="E298" s="131">
        <v>3305.4</v>
      </c>
      <c r="F298" s="39">
        <v>4544</v>
      </c>
      <c r="G298" s="148">
        <v>4006.3</v>
      </c>
      <c r="H298" s="39">
        <v>1798</v>
      </c>
      <c r="I298" s="39">
        <v>15772.8</v>
      </c>
      <c r="J298" s="93">
        <f t="shared" si="31"/>
        <v>76840.75</v>
      </c>
    </row>
    <row r="299" spans="1:10" s="4" customFormat="1" ht="23.1" customHeight="1" x14ac:dyDescent="0.25">
      <c r="A299" s="58" t="s">
        <v>397</v>
      </c>
      <c r="B299" s="48"/>
      <c r="C299" s="90" t="s">
        <v>33</v>
      </c>
      <c r="D299" s="133">
        <v>6469.5000000000009</v>
      </c>
      <c r="E299" s="131">
        <v>0</v>
      </c>
      <c r="F299" s="39">
        <v>0</v>
      </c>
      <c r="G299" s="39">
        <v>17</v>
      </c>
      <c r="H299" s="39">
        <v>1008</v>
      </c>
      <c r="I299" s="39">
        <v>137</v>
      </c>
      <c r="J299" s="93">
        <f t="shared" si="31"/>
        <v>7631.5000000000009</v>
      </c>
    </row>
    <row r="300" spans="1:10" s="4" customFormat="1" ht="23.1" customHeight="1" x14ac:dyDescent="0.25">
      <c r="A300" s="74" t="s">
        <v>398</v>
      </c>
      <c r="B300" s="48"/>
      <c r="C300" s="90" t="s">
        <v>33</v>
      </c>
      <c r="D300" s="133">
        <v>4576.6099999999997</v>
      </c>
      <c r="E300" s="131">
        <v>0</v>
      </c>
      <c r="F300" s="39">
        <v>458.1</v>
      </c>
      <c r="G300" s="39">
        <v>0</v>
      </c>
      <c r="H300" s="39">
        <v>685.02</v>
      </c>
      <c r="I300" s="39">
        <v>64.900000000000006</v>
      </c>
      <c r="J300" s="93">
        <f t="shared" si="31"/>
        <v>5784.6299999999992</v>
      </c>
    </row>
    <row r="301" spans="1:10" s="4" customFormat="1" ht="23.1" customHeight="1" x14ac:dyDescent="0.25">
      <c r="A301" s="74" t="s">
        <v>399</v>
      </c>
      <c r="B301" s="48"/>
      <c r="C301" s="90" t="s">
        <v>33</v>
      </c>
      <c r="D301" s="133">
        <v>581.59999999999991</v>
      </c>
      <c r="E301" s="131">
        <v>0</v>
      </c>
      <c r="F301" s="39">
        <v>0</v>
      </c>
      <c r="G301" s="39">
        <v>0</v>
      </c>
      <c r="H301" s="39">
        <v>0</v>
      </c>
      <c r="I301" s="39">
        <v>0</v>
      </c>
      <c r="J301" s="93">
        <f t="shared" si="31"/>
        <v>581.59999999999991</v>
      </c>
    </row>
    <row r="302" spans="1:10" s="4" customFormat="1" ht="23.1" customHeight="1" x14ac:dyDescent="0.25">
      <c r="A302" s="59" t="s">
        <v>400</v>
      </c>
      <c r="B302" s="48"/>
      <c r="C302" s="90" t="s">
        <v>33</v>
      </c>
      <c r="D302" s="107">
        <v>80153.5</v>
      </c>
      <c r="E302" s="177">
        <v>10551.25</v>
      </c>
      <c r="F302" s="178">
        <v>6946.4</v>
      </c>
      <c r="G302" s="178">
        <v>13583.8</v>
      </c>
      <c r="H302" s="178">
        <v>15483.2</v>
      </c>
      <c r="I302" s="178">
        <v>21606.9</v>
      </c>
      <c r="J302" s="92">
        <f t="shared" si="31"/>
        <v>148325.04999999999</v>
      </c>
    </row>
    <row r="303" spans="1:10" s="4" customFormat="1" ht="23.1" customHeight="1" x14ac:dyDescent="0.25">
      <c r="A303" s="74" t="s">
        <v>401</v>
      </c>
      <c r="B303" s="48"/>
      <c r="C303" s="90" t="s">
        <v>33</v>
      </c>
      <c r="D303" s="133">
        <v>1281.5</v>
      </c>
      <c r="E303" s="131">
        <v>0</v>
      </c>
      <c r="F303" s="39">
        <v>0</v>
      </c>
      <c r="G303" s="39">
        <v>0</v>
      </c>
      <c r="H303" s="39">
        <v>0</v>
      </c>
      <c r="I303" s="39">
        <v>0</v>
      </c>
      <c r="J303" s="93">
        <f t="shared" si="31"/>
        <v>1281.5</v>
      </c>
    </row>
    <row r="304" spans="1:10" s="4" customFormat="1" ht="21" customHeight="1" x14ac:dyDescent="0.25">
      <c r="A304" s="74" t="s">
        <v>402</v>
      </c>
      <c r="B304" s="48"/>
      <c r="C304" s="90" t="s">
        <v>33</v>
      </c>
      <c r="D304" s="133">
        <v>3112</v>
      </c>
      <c r="E304" s="131">
        <v>555.73</v>
      </c>
      <c r="F304" s="39">
        <v>150.1</v>
      </c>
      <c r="G304" s="39">
        <v>817.5</v>
      </c>
      <c r="H304" s="39">
        <v>0</v>
      </c>
      <c r="I304" s="39">
        <v>1289</v>
      </c>
      <c r="J304" s="93">
        <f t="shared" si="31"/>
        <v>5924.33</v>
      </c>
    </row>
    <row r="305" spans="1:10" s="4" customFormat="1" ht="22.5" customHeight="1" x14ac:dyDescent="0.25">
      <c r="A305" s="58" t="s">
        <v>403</v>
      </c>
      <c r="B305" s="48"/>
      <c r="C305" s="90" t="s">
        <v>33</v>
      </c>
      <c r="D305" s="107">
        <v>3001.5</v>
      </c>
      <c r="E305" s="177">
        <v>0</v>
      </c>
      <c r="F305" s="178">
        <v>0</v>
      </c>
      <c r="G305" s="178">
        <v>0</v>
      </c>
      <c r="H305" s="178">
        <v>0</v>
      </c>
      <c r="I305" s="178">
        <v>0</v>
      </c>
      <c r="J305" s="92">
        <f t="shared" si="31"/>
        <v>3001.5</v>
      </c>
    </row>
    <row r="306" spans="1:10" s="4" customFormat="1" ht="23.1" customHeight="1" x14ac:dyDescent="0.25">
      <c r="A306" s="58" t="s">
        <v>404</v>
      </c>
      <c r="B306" s="48"/>
      <c r="C306" s="90" t="s">
        <v>33</v>
      </c>
      <c r="D306" s="133">
        <v>2541.4</v>
      </c>
      <c r="E306" s="131">
        <v>0</v>
      </c>
      <c r="F306" s="39">
        <v>0</v>
      </c>
      <c r="G306" s="39">
        <v>0</v>
      </c>
      <c r="H306" s="39">
        <v>0</v>
      </c>
      <c r="I306" s="39">
        <v>0</v>
      </c>
      <c r="J306" s="93">
        <f t="shared" si="31"/>
        <v>2541.4</v>
      </c>
    </row>
    <row r="307" spans="1:10" s="4" customFormat="1" ht="23.1" customHeight="1" x14ac:dyDescent="0.25">
      <c r="A307" s="58" t="s">
        <v>405</v>
      </c>
      <c r="B307" s="48"/>
      <c r="C307" s="90" t="s">
        <v>33</v>
      </c>
      <c r="D307" s="133">
        <v>1083.3</v>
      </c>
      <c r="E307" s="131">
        <v>0</v>
      </c>
      <c r="F307" s="39">
        <v>0</v>
      </c>
      <c r="G307" s="39">
        <v>0</v>
      </c>
      <c r="H307" s="39">
        <v>0</v>
      </c>
      <c r="I307" s="39">
        <v>0</v>
      </c>
      <c r="J307" s="93">
        <f t="shared" si="31"/>
        <v>1083.3</v>
      </c>
    </row>
    <row r="308" spans="1:10" s="4" customFormat="1" ht="23.1" customHeight="1" x14ac:dyDescent="0.25">
      <c r="A308" s="58" t="s">
        <v>406</v>
      </c>
      <c r="B308" s="48"/>
      <c r="C308" s="90" t="s">
        <v>33</v>
      </c>
      <c r="D308" s="133">
        <v>6405.4</v>
      </c>
      <c r="E308" s="131">
        <v>0</v>
      </c>
      <c r="F308" s="39">
        <v>0</v>
      </c>
      <c r="G308" s="39">
        <v>0</v>
      </c>
      <c r="H308" s="39">
        <v>0</v>
      </c>
      <c r="I308" s="39">
        <v>603.1</v>
      </c>
      <c r="J308" s="93">
        <f t="shared" si="31"/>
        <v>7008.5</v>
      </c>
    </row>
    <row r="309" spans="1:10" s="4" customFormat="1" ht="23.1" customHeight="1" x14ac:dyDescent="0.25">
      <c r="A309" s="204" t="s">
        <v>407</v>
      </c>
      <c r="B309" s="205"/>
      <c r="C309" s="206" t="s">
        <v>33</v>
      </c>
      <c r="D309" s="171">
        <v>42.3</v>
      </c>
      <c r="E309" s="207">
        <v>0</v>
      </c>
      <c r="F309" s="208">
        <v>0</v>
      </c>
      <c r="G309" s="208">
        <v>0</v>
      </c>
      <c r="H309" s="208">
        <v>0</v>
      </c>
      <c r="I309" s="208">
        <v>0</v>
      </c>
      <c r="J309" s="172">
        <f t="shared" si="31"/>
        <v>42.3</v>
      </c>
    </row>
    <row r="310" spans="1:10" s="4" customFormat="1" ht="23.1" customHeight="1" x14ac:dyDescent="0.25">
      <c r="A310" s="74" t="s">
        <v>408</v>
      </c>
      <c r="B310" s="48"/>
      <c r="C310" s="90" t="s">
        <v>33</v>
      </c>
      <c r="D310" s="107">
        <v>922.55</v>
      </c>
      <c r="E310" s="177">
        <v>0</v>
      </c>
      <c r="F310" s="178">
        <v>0</v>
      </c>
      <c r="G310" s="178">
        <v>0</v>
      </c>
      <c r="H310" s="178">
        <v>0</v>
      </c>
      <c r="I310" s="178">
        <v>0</v>
      </c>
      <c r="J310" s="92">
        <f t="shared" si="31"/>
        <v>922.55</v>
      </c>
    </row>
    <row r="311" spans="1:10" s="4" customFormat="1" ht="23.1" customHeight="1" x14ac:dyDescent="0.25">
      <c r="A311" s="74" t="s">
        <v>409</v>
      </c>
      <c r="B311" s="48"/>
      <c r="C311" s="90" t="s">
        <v>33</v>
      </c>
      <c r="D311" s="133">
        <v>217.8</v>
      </c>
      <c r="E311" s="131">
        <v>0</v>
      </c>
      <c r="F311" s="39">
        <v>0</v>
      </c>
      <c r="G311" s="39">
        <v>0</v>
      </c>
      <c r="H311" s="39">
        <v>0</v>
      </c>
      <c r="I311" s="39">
        <v>0</v>
      </c>
      <c r="J311" s="93">
        <f t="shared" si="31"/>
        <v>217.8</v>
      </c>
    </row>
    <row r="312" spans="1:10" s="4" customFormat="1" ht="23.1" customHeight="1" x14ac:dyDescent="0.25">
      <c r="A312" s="74" t="s">
        <v>410</v>
      </c>
      <c r="B312" s="48"/>
      <c r="C312" s="90" t="s">
        <v>33</v>
      </c>
      <c r="D312" s="133">
        <v>515.41999999999996</v>
      </c>
      <c r="E312" s="131">
        <v>0</v>
      </c>
      <c r="F312" s="39">
        <v>0</v>
      </c>
      <c r="G312" s="39">
        <v>150.5</v>
      </c>
      <c r="H312" s="39">
        <v>0</v>
      </c>
      <c r="I312" s="39">
        <v>0</v>
      </c>
      <c r="J312" s="93">
        <f t="shared" si="31"/>
        <v>665.92</v>
      </c>
    </row>
    <row r="313" spans="1:10" s="4" customFormat="1" ht="23.1" customHeight="1" x14ac:dyDescent="0.25">
      <c r="A313" s="58" t="s">
        <v>411</v>
      </c>
      <c r="B313" s="48"/>
      <c r="C313" s="90" t="s">
        <v>33</v>
      </c>
      <c r="D313" s="133">
        <v>7352.4</v>
      </c>
      <c r="E313" s="131">
        <v>0</v>
      </c>
      <c r="F313" s="39">
        <v>0</v>
      </c>
      <c r="G313" s="39">
        <v>0</v>
      </c>
      <c r="H313" s="39">
        <v>0</v>
      </c>
      <c r="I313" s="39">
        <v>2230.6999999999998</v>
      </c>
      <c r="J313" s="93">
        <f t="shared" si="31"/>
        <v>9583.0999999999985</v>
      </c>
    </row>
    <row r="314" spans="1:10" s="4" customFormat="1" ht="23.1" customHeight="1" x14ac:dyDescent="0.25">
      <c r="A314" s="74" t="s">
        <v>412</v>
      </c>
      <c r="B314" s="48"/>
      <c r="C314" s="90" t="s">
        <v>33</v>
      </c>
      <c r="D314" s="133">
        <v>2033.7</v>
      </c>
      <c r="E314" s="131">
        <v>0</v>
      </c>
      <c r="F314" s="39">
        <v>0</v>
      </c>
      <c r="G314" s="39">
        <v>973.3</v>
      </c>
      <c r="H314" s="39">
        <v>0</v>
      </c>
      <c r="I314" s="39">
        <v>0</v>
      </c>
      <c r="J314" s="93">
        <f t="shared" si="31"/>
        <v>3007</v>
      </c>
    </row>
    <row r="315" spans="1:10" s="4" customFormat="1" ht="23.1" customHeight="1" x14ac:dyDescent="0.25">
      <c r="A315" s="58" t="s">
        <v>413</v>
      </c>
      <c r="B315" s="48"/>
      <c r="C315" s="90" t="s">
        <v>33</v>
      </c>
      <c r="D315" s="133">
        <v>193</v>
      </c>
      <c r="E315" s="131">
        <v>0</v>
      </c>
      <c r="F315" s="39">
        <v>0</v>
      </c>
      <c r="G315" s="39">
        <v>0</v>
      </c>
      <c r="H315" s="39">
        <v>0</v>
      </c>
      <c r="I315" s="39">
        <v>0</v>
      </c>
      <c r="J315" s="93">
        <f t="shared" ref="J315" si="32">SUM(D315:I315)</f>
        <v>193</v>
      </c>
    </row>
    <row r="316" spans="1:10" s="4" customFormat="1" ht="23.1" customHeight="1" x14ac:dyDescent="0.25">
      <c r="A316" s="58" t="s">
        <v>414</v>
      </c>
      <c r="B316" s="48"/>
      <c r="C316" s="90" t="s">
        <v>33</v>
      </c>
      <c r="D316" s="107">
        <v>2999.8</v>
      </c>
      <c r="E316" s="177">
        <v>0</v>
      </c>
      <c r="F316" s="178">
        <v>0</v>
      </c>
      <c r="G316" s="178">
        <v>0</v>
      </c>
      <c r="H316" s="178">
        <v>0</v>
      </c>
      <c r="I316" s="178">
        <v>0</v>
      </c>
      <c r="J316" s="92">
        <f t="shared" ref="J316:J355" si="33">SUM(D316:I316)</f>
        <v>2999.8</v>
      </c>
    </row>
    <row r="317" spans="1:10" s="4" customFormat="1" ht="23.1" customHeight="1" x14ac:dyDescent="0.25">
      <c r="A317" s="58" t="s">
        <v>415</v>
      </c>
      <c r="B317" s="48"/>
      <c r="C317" s="90" t="s">
        <v>33</v>
      </c>
      <c r="D317" s="133">
        <v>6314.2</v>
      </c>
      <c r="E317" s="131">
        <v>0</v>
      </c>
      <c r="F317" s="39">
        <v>0</v>
      </c>
      <c r="G317" s="39">
        <v>0</v>
      </c>
      <c r="H317" s="39">
        <v>22264.400000000001</v>
      </c>
      <c r="I317" s="39">
        <v>295.3</v>
      </c>
      <c r="J317" s="92">
        <f t="shared" si="33"/>
        <v>28873.9</v>
      </c>
    </row>
    <row r="318" spans="1:10" s="4" customFormat="1" ht="23.1" customHeight="1" x14ac:dyDescent="0.25">
      <c r="A318" s="74" t="s">
        <v>416</v>
      </c>
      <c r="B318" s="48"/>
      <c r="C318" s="90" t="s">
        <v>33</v>
      </c>
      <c r="D318" s="107">
        <v>14124.85</v>
      </c>
      <c r="E318" s="177">
        <v>0</v>
      </c>
      <c r="F318" s="178">
        <v>0</v>
      </c>
      <c r="G318" s="178">
        <v>0</v>
      </c>
      <c r="H318" s="178">
        <v>0</v>
      </c>
      <c r="I318" s="263">
        <v>0</v>
      </c>
      <c r="J318" s="92">
        <f t="shared" si="33"/>
        <v>14124.85</v>
      </c>
    </row>
    <row r="319" spans="1:10" s="4" customFormat="1" ht="23.1" customHeight="1" x14ac:dyDescent="0.25">
      <c r="A319" s="58" t="s">
        <v>417</v>
      </c>
      <c r="B319" s="48"/>
      <c r="C319" s="90" t="s">
        <v>33</v>
      </c>
      <c r="D319" s="133">
        <v>3250.75</v>
      </c>
      <c r="E319" s="131">
        <v>703</v>
      </c>
      <c r="F319" s="39">
        <v>0</v>
      </c>
      <c r="G319" s="39">
        <v>0</v>
      </c>
      <c r="H319" s="39">
        <v>0</v>
      </c>
      <c r="I319" s="39">
        <v>0</v>
      </c>
      <c r="J319" s="93">
        <f t="shared" si="33"/>
        <v>3953.75</v>
      </c>
    </row>
    <row r="320" spans="1:10" s="4" customFormat="1" ht="23.1" customHeight="1" x14ac:dyDescent="0.25">
      <c r="A320" s="58" t="s">
        <v>418</v>
      </c>
      <c r="B320" s="48"/>
      <c r="C320" s="90" t="s">
        <v>33</v>
      </c>
      <c r="D320" s="133">
        <v>12.7</v>
      </c>
      <c r="E320" s="131">
        <v>0</v>
      </c>
      <c r="F320" s="39">
        <v>0</v>
      </c>
      <c r="G320" s="39">
        <v>0</v>
      </c>
      <c r="H320" s="39">
        <v>0</v>
      </c>
      <c r="I320" s="39">
        <v>0</v>
      </c>
      <c r="J320" s="93">
        <f t="shared" si="33"/>
        <v>12.7</v>
      </c>
    </row>
    <row r="321" spans="1:10" s="4" customFormat="1" ht="23.1" customHeight="1" x14ac:dyDescent="0.25">
      <c r="A321" s="58" t="s">
        <v>419</v>
      </c>
      <c r="B321" s="48"/>
      <c r="C321" s="90" t="s">
        <v>33</v>
      </c>
      <c r="D321" s="133">
        <v>64947.87</v>
      </c>
      <c r="E321" s="131">
        <v>89.6</v>
      </c>
      <c r="F321" s="39">
        <v>23.2</v>
      </c>
      <c r="G321" s="39">
        <v>0</v>
      </c>
      <c r="H321" s="39">
        <v>21870.43</v>
      </c>
      <c r="I321" s="39">
        <v>7252.9</v>
      </c>
      <c r="J321" s="93">
        <f t="shared" si="33"/>
        <v>94184</v>
      </c>
    </row>
    <row r="322" spans="1:10" s="4" customFormat="1" ht="23.1" customHeight="1" x14ac:dyDescent="0.25">
      <c r="A322" s="58" t="s">
        <v>420</v>
      </c>
      <c r="B322" s="48"/>
      <c r="C322" s="90" t="s">
        <v>33</v>
      </c>
      <c r="D322" s="133">
        <v>123128.81</v>
      </c>
      <c r="E322" s="131">
        <v>23040.390000000003</v>
      </c>
      <c r="F322" s="39">
        <v>22195.15</v>
      </c>
      <c r="G322" s="39">
        <v>33939.53</v>
      </c>
      <c r="H322" s="39">
        <v>30059</v>
      </c>
      <c r="I322" s="39">
        <v>13051.9</v>
      </c>
      <c r="J322" s="93">
        <f t="shared" si="33"/>
        <v>245414.78</v>
      </c>
    </row>
    <row r="323" spans="1:10" s="4" customFormat="1" ht="23.1" customHeight="1" x14ac:dyDescent="0.25">
      <c r="A323" s="74" t="s">
        <v>421</v>
      </c>
      <c r="B323" s="48"/>
      <c r="C323" s="90" t="s">
        <v>33</v>
      </c>
      <c r="D323" s="133">
        <v>1696.1</v>
      </c>
      <c r="E323" s="131">
        <v>0</v>
      </c>
      <c r="F323" s="39">
        <v>0</v>
      </c>
      <c r="G323" s="39">
        <v>0</v>
      </c>
      <c r="H323" s="39">
        <v>0</v>
      </c>
      <c r="I323" s="39">
        <v>0</v>
      </c>
      <c r="J323" s="93">
        <f t="shared" si="33"/>
        <v>1696.1</v>
      </c>
    </row>
    <row r="324" spans="1:10" s="4" customFormat="1" ht="23.1" customHeight="1" x14ac:dyDescent="0.25">
      <c r="A324" s="58" t="s">
        <v>422</v>
      </c>
      <c r="B324" s="48"/>
      <c r="C324" s="90" t="s">
        <v>33</v>
      </c>
      <c r="D324" s="133">
        <v>5502.87</v>
      </c>
      <c r="E324" s="131">
        <v>0</v>
      </c>
      <c r="F324" s="54">
        <v>0</v>
      </c>
      <c r="G324" s="54">
        <v>0</v>
      </c>
      <c r="H324" s="54">
        <v>0</v>
      </c>
      <c r="I324" s="54">
        <v>0</v>
      </c>
      <c r="J324" s="93">
        <f t="shared" si="33"/>
        <v>5502.87</v>
      </c>
    </row>
    <row r="325" spans="1:10" s="4" customFormat="1" ht="23.1" customHeight="1" x14ac:dyDescent="0.25">
      <c r="A325" s="58" t="s">
        <v>423</v>
      </c>
      <c r="B325" s="48"/>
      <c r="C325" s="90" t="s">
        <v>33</v>
      </c>
      <c r="D325" s="133">
        <v>2171.1</v>
      </c>
      <c r="E325" s="131">
        <v>676.7</v>
      </c>
      <c r="F325" s="54">
        <v>0</v>
      </c>
      <c r="G325" s="54">
        <v>0</v>
      </c>
      <c r="H325" s="54">
        <v>0</v>
      </c>
      <c r="I325" s="54">
        <v>0</v>
      </c>
      <c r="J325" s="93">
        <f t="shared" si="33"/>
        <v>2847.8</v>
      </c>
    </row>
    <row r="326" spans="1:10" s="4" customFormat="1" ht="23.1" customHeight="1" x14ac:dyDescent="0.25">
      <c r="A326" s="74" t="s">
        <v>424</v>
      </c>
      <c r="B326" s="48"/>
      <c r="C326" s="90" t="s">
        <v>33</v>
      </c>
      <c r="D326" s="133">
        <v>2304.9</v>
      </c>
      <c r="E326" s="131">
        <v>0</v>
      </c>
      <c r="F326" s="54">
        <v>0</v>
      </c>
      <c r="G326" s="54">
        <v>0</v>
      </c>
      <c r="H326" s="54">
        <v>104.1</v>
      </c>
      <c r="I326" s="54">
        <v>0</v>
      </c>
      <c r="J326" s="93">
        <f t="shared" si="33"/>
        <v>2409</v>
      </c>
    </row>
    <row r="327" spans="1:10" s="4" customFormat="1" ht="23.1" customHeight="1" x14ac:dyDescent="0.25">
      <c r="A327" s="74" t="s">
        <v>425</v>
      </c>
      <c r="B327" s="48"/>
      <c r="C327" s="90" t="s">
        <v>33</v>
      </c>
      <c r="D327" s="133">
        <v>183.9</v>
      </c>
      <c r="E327" s="131">
        <v>0</v>
      </c>
      <c r="F327" s="54">
        <v>0</v>
      </c>
      <c r="G327" s="54">
        <v>0</v>
      </c>
      <c r="H327" s="54">
        <v>0</v>
      </c>
      <c r="I327" s="54">
        <v>0</v>
      </c>
      <c r="J327" s="93">
        <f t="shared" si="33"/>
        <v>183.9</v>
      </c>
    </row>
    <row r="328" spans="1:10" s="4" customFormat="1" ht="23.1" customHeight="1" x14ac:dyDescent="0.25">
      <c r="A328" s="122" t="s">
        <v>426</v>
      </c>
      <c r="B328" s="48"/>
      <c r="C328" s="90" t="s">
        <v>33</v>
      </c>
      <c r="D328" s="133">
        <v>370.4</v>
      </c>
      <c r="E328" s="131">
        <v>0</v>
      </c>
      <c r="F328" s="39">
        <v>0</v>
      </c>
      <c r="G328" s="39">
        <v>0</v>
      </c>
      <c r="H328" s="39">
        <v>0</v>
      </c>
      <c r="I328" s="39">
        <v>0</v>
      </c>
      <c r="J328" s="93">
        <f t="shared" si="33"/>
        <v>370.4</v>
      </c>
    </row>
    <row r="329" spans="1:10" s="4" customFormat="1" ht="23.1" customHeight="1" x14ac:dyDescent="0.25">
      <c r="A329" s="58" t="s">
        <v>427</v>
      </c>
      <c r="B329" s="48"/>
      <c r="C329" s="90" t="s">
        <v>33</v>
      </c>
      <c r="D329" s="133">
        <v>62.6</v>
      </c>
      <c r="E329" s="131">
        <v>707.6</v>
      </c>
      <c r="F329" s="39">
        <v>0</v>
      </c>
      <c r="G329" s="39">
        <v>0</v>
      </c>
      <c r="H329" s="39">
        <v>0</v>
      </c>
      <c r="I329" s="39">
        <v>1015</v>
      </c>
      <c r="J329" s="93">
        <f t="shared" si="33"/>
        <v>1785.2</v>
      </c>
    </row>
    <row r="330" spans="1:10" s="4" customFormat="1" ht="23.1" customHeight="1" x14ac:dyDescent="0.25">
      <c r="A330" s="74" t="s">
        <v>428</v>
      </c>
      <c r="B330" s="48"/>
      <c r="C330" s="90" t="s">
        <v>33</v>
      </c>
      <c r="D330" s="133">
        <v>38.6</v>
      </c>
      <c r="E330" s="131">
        <v>1265.5999999999999</v>
      </c>
      <c r="F330" s="39">
        <v>0</v>
      </c>
      <c r="G330" s="39">
        <v>0</v>
      </c>
      <c r="H330" s="39">
        <v>0</v>
      </c>
      <c r="I330" s="39">
        <v>0</v>
      </c>
      <c r="J330" s="93">
        <f t="shared" si="33"/>
        <v>1304.1999999999998</v>
      </c>
    </row>
    <row r="331" spans="1:10" s="4" customFormat="1" ht="23.1" customHeight="1" x14ac:dyDescent="0.25">
      <c r="A331" s="58" t="s">
        <v>429</v>
      </c>
      <c r="B331" s="48"/>
      <c r="C331" s="90" t="s">
        <v>33</v>
      </c>
      <c r="D331" s="133">
        <v>33691.019999999997</v>
      </c>
      <c r="E331" s="131">
        <v>5801.3</v>
      </c>
      <c r="F331" s="39">
        <v>0</v>
      </c>
      <c r="G331" s="39">
        <v>0</v>
      </c>
      <c r="H331" s="39">
        <v>0</v>
      </c>
      <c r="I331" s="39">
        <v>0</v>
      </c>
      <c r="J331" s="93">
        <f t="shared" si="33"/>
        <v>39492.32</v>
      </c>
    </row>
    <row r="332" spans="1:10" s="4" customFormat="1" ht="23.1" customHeight="1" x14ac:dyDescent="0.25">
      <c r="A332" s="74" t="s">
        <v>430</v>
      </c>
      <c r="B332" s="48"/>
      <c r="C332" s="90" t="s">
        <v>33</v>
      </c>
      <c r="D332" s="133">
        <v>6530.7</v>
      </c>
      <c r="E332" s="131">
        <v>822.5</v>
      </c>
      <c r="F332" s="39">
        <v>745.8</v>
      </c>
      <c r="G332" s="39">
        <v>197.2</v>
      </c>
      <c r="H332" s="39">
        <v>0</v>
      </c>
      <c r="I332" s="39">
        <v>0</v>
      </c>
      <c r="J332" s="93">
        <f t="shared" si="33"/>
        <v>8296.2000000000007</v>
      </c>
    </row>
    <row r="333" spans="1:10" s="4" customFormat="1" ht="23.1" customHeight="1" x14ac:dyDescent="0.25">
      <c r="A333" s="58" t="s">
        <v>431</v>
      </c>
      <c r="B333" s="48"/>
      <c r="C333" s="90" t="s">
        <v>33</v>
      </c>
      <c r="D333" s="133">
        <v>94645.77</v>
      </c>
      <c r="E333" s="131">
        <v>6369.7</v>
      </c>
      <c r="F333" s="39">
        <v>3823.6</v>
      </c>
      <c r="G333" s="39">
        <v>1084.9000000000001</v>
      </c>
      <c r="H333" s="39">
        <v>6531.15</v>
      </c>
      <c r="I333" s="39">
        <v>13855.1</v>
      </c>
      <c r="J333" s="93">
        <f t="shared" si="33"/>
        <v>126310.22</v>
      </c>
    </row>
    <row r="334" spans="1:10" s="4" customFormat="1" ht="23.1" customHeight="1" x14ac:dyDescent="0.25">
      <c r="A334" s="58" t="s">
        <v>432</v>
      </c>
      <c r="B334" s="48"/>
      <c r="C334" s="90" t="s">
        <v>33</v>
      </c>
      <c r="D334" s="133">
        <v>3410.7999999999997</v>
      </c>
      <c r="E334" s="131">
        <v>0</v>
      </c>
      <c r="F334" s="54">
        <v>0</v>
      </c>
      <c r="G334" s="54">
        <v>19660.3</v>
      </c>
      <c r="H334" s="54">
        <v>0</v>
      </c>
      <c r="I334" s="54">
        <v>0</v>
      </c>
      <c r="J334" s="93">
        <f t="shared" si="33"/>
        <v>23071.1</v>
      </c>
    </row>
    <row r="335" spans="1:10" s="4" customFormat="1" ht="23.1" customHeight="1" x14ac:dyDescent="0.25">
      <c r="A335" s="58" t="s">
        <v>433</v>
      </c>
      <c r="B335" s="48"/>
      <c r="C335" s="90" t="s">
        <v>33</v>
      </c>
      <c r="D335" s="133">
        <v>2551.9500000000003</v>
      </c>
      <c r="E335" s="131">
        <v>475.60000000000008</v>
      </c>
      <c r="F335" s="39">
        <v>1717.7</v>
      </c>
      <c r="G335" s="39">
        <v>779.5</v>
      </c>
      <c r="H335" s="39">
        <v>2242.42</v>
      </c>
      <c r="I335" s="39">
        <v>4348.59</v>
      </c>
      <c r="J335" s="93">
        <f t="shared" si="33"/>
        <v>12115.76</v>
      </c>
    </row>
    <row r="336" spans="1:10" s="4" customFormat="1" ht="23.1" customHeight="1" x14ac:dyDescent="0.25">
      <c r="A336" s="58" t="s">
        <v>434</v>
      </c>
      <c r="B336" s="48"/>
      <c r="C336" s="90" t="s">
        <v>33</v>
      </c>
      <c r="D336" s="133">
        <v>8141.2800000000007</v>
      </c>
      <c r="E336" s="131">
        <v>363.3</v>
      </c>
      <c r="F336" s="39">
        <v>194</v>
      </c>
      <c r="G336" s="39">
        <v>36.299999999999997</v>
      </c>
      <c r="H336" s="39">
        <v>388.3</v>
      </c>
      <c r="I336" s="39">
        <v>341.7</v>
      </c>
      <c r="J336" s="93">
        <f t="shared" si="33"/>
        <v>9464.8799999999992</v>
      </c>
    </row>
    <row r="337" spans="1:10" s="4" customFormat="1" ht="23.1" customHeight="1" x14ac:dyDescent="0.25">
      <c r="A337" s="58" t="s">
        <v>435</v>
      </c>
      <c r="B337" s="48"/>
      <c r="C337" s="90" t="s">
        <v>33</v>
      </c>
      <c r="D337" s="133">
        <v>88</v>
      </c>
      <c r="E337" s="131">
        <v>0</v>
      </c>
      <c r="F337" s="39">
        <v>0</v>
      </c>
      <c r="G337" s="39">
        <v>0</v>
      </c>
      <c r="H337" s="39">
        <v>0</v>
      </c>
      <c r="I337" s="39">
        <v>0</v>
      </c>
      <c r="J337" s="93">
        <f t="shared" si="33"/>
        <v>88</v>
      </c>
    </row>
    <row r="338" spans="1:10" s="4" customFormat="1" ht="23.1" customHeight="1" x14ac:dyDescent="0.25">
      <c r="A338" s="58" t="s">
        <v>436</v>
      </c>
      <c r="B338" s="48"/>
      <c r="C338" s="90" t="s">
        <v>33</v>
      </c>
      <c r="D338" s="133">
        <v>1150.1999999999998</v>
      </c>
      <c r="E338" s="131">
        <v>0</v>
      </c>
      <c r="F338" s="39">
        <v>0</v>
      </c>
      <c r="G338" s="39">
        <v>0</v>
      </c>
      <c r="H338" s="39">
        <v>0</v>
      </c>
      <c r="I338" s="39">
        <v>0</v>
      </c>
      <c r="J338" s="93">
        <f t="shared" si="33"/>
        <v>1150.1999999999998</v>
      </c>
    </row>
    <row r="339" spans="1:10" s="4" customFormat="1" ht="23.1" customHeight="1" x14ac:dyDescent="0.25">
      <c r="A339" s="58" t="s">
        <v>646</v>
      </c>
      <c r="B339" s="48"/>
      <c r="C339" s="90" t="s">
        <v>33</v>
      </c>
      <c r="D339" s="133">
        <v>0</v>
      </c>
      <c r="E339" s="131">
        <v>0</v>
      </c>
      <c r="F339" s="39">
        <v>0</v>
      </c>
      <c r="G339" s="39">
        <v>477.6</v>
      </c>
      <c r="H339" s="39">
        <v>0</v>
      </c>
      <c r="I339" s="39">
        <v>0</v>
      </c>
      <c r="J339" s="93">
        <f t="shared" si="33"/>
        <v>477.6</v>
      </c>
    </row>
    <row r="340" spans="1:10" s="4" customFormat="1" ht="22.5" customHeight="1" x14ac:dyDescent="0.25">
      <c r="A340" s="74" t="s">
        <v>437</v>
      </c>
      <c r="B340" s="48"/>
      <c r="C340" s="90" t="s">
        <v>33</v>
      </c>
      <c r="D340" s="133">
        <v>5998.1</v>
      </c>
      <c r="E340" s="131">
        <v>0</v>
      </c>
      <c r="F340" s="39">
        <v>0</v>
      </c>
      <c r="G340" s="39">
        <v>0</v>
      </c>
      <c r="H340" s="39">
        <v>0</v>
      </c>
      <c r="I340" s="39">
        <v>0</v>
      </c>
      <c r="J340" s="93">
        <f t="shared" si="33"/>
        <v>5998.1</v>
      </c>
    </row>
    <row r="341" spans="1:10" s="4" customFormat="1" ht="22.5" customHeight="1" x14ac:dyDescent="0.25">
      <c r="A341" s="58" t="s">
        <v>438</v>
      </c>
      <c r="B341" s="48"/>
      <c r="C341" s="90" t="s">
        <v>33</v>
      </c>
      <c r="D341" s="133">
        <v>6844.6799999999985</v>
      </c>
      <c r="E341" s="131">
        <v>265.39999999999998</v>
      </c>
      <c r="F341" s="39">
        <v>1583.4</v>
      </c>
      <c r="G341" s="39">
        <v>1343.2</v>
      </c>
      <c r="H341" s="39">
        <v>795.1</v>
      </c>
      <c r="I341" s="39">
        <v>4206.01</v>
      </c>
      <c r="J341" s="93">
        <f t="shared" si="33"/>
        <v>15037.789999999999</v>
      </c>
    </row>
    <row r="342" spans="1:10" ht="21.75" customHeight="1" x14ac:dyDescent="0.2">
      <c r="A342" s="63" t="s">
        <v>439</v>
      </c>
      <c r="B342" s="48"/>
      <c r="C342" s="90" t="s">
        <v>33</v>
      </c>
      <c r="D342" s="133">
        <v>0</v>
      </c>
      <c r="E342" s="131">
        <v>120</v>
      </c>
      <c r="F342" s="39">
        <v>0</v>
      </c>
      <c r="G342" s="39">
        <v>0</v>
      </c>
      <c r="H342" s="39">
        <v>0</v>
      </c>
      <c r="I342" s="39">
        <v>0</v>
      </c>
      <c r="J342" s="93">
        <f t="shared" si="33"/>
        <v>120</v>
      </c>
    </row>
    <row r="343" spans="1:10" ht="22.5" customHeight="1" x14ac:dyDescent="0.2">
      <c r="A343" s="58" t="s">
        <v>440</v>
      </c>
      <c r="B343" s="48"/>
      <c r="C343" s="90" t="s">
        <v>33</v>
      </c>
      <c r="D343" s="133">
        <v>51334.680000000008</v>
      </c>
      <c r="E343" s="131">
        <v>9447.2999999999993</v>
      </c>
      <c r="F343" s="39">
        <v>15223</v>
      </c>
      <c r="G343" s="39">
        <v>1920.2</v>
      </c>
      <c r="H343" s="39">
        <v>6172.4</v>
      </c>
      <c r="I343" s="39">
        <v>3799.2</v>
      </c>
      <c r="J343" s="93">
        <f t="shared" si="33"/>
        <v>87896.78</v>
      </c>
    </row>
    <row r="344" spans="1:10" s="4" customFormat="1" ht="22.5" customHeight="1" x14ac:dyDescent="0.25">
      <c r="A344" s="58" t="s">
        <v>441</v>
      </c>
      <c r="B344" s="48"/>
      <c r="C344" s="90" t="s">
        <v>33</v>
      </c>
      <c r="D344" s="133">
        <v>35.1</v>
      </c>
      <c r="E344" s="131">
        <v>0</v>
      </c>
      <c r="F344" s="39">
        <v>0</v>
      </c>
      <c r="G344" s="39">
        <v>0</v>
      </c>
      <c r="H344" s="39">
        <v>0</v>
      </c>
      <c r="I344" s="39">
        <v>0</v>
      </c>
      <c r="J344" s="93">
        <f t="shared" si="33"/>
        <v>35.1</v>
      </c>
    </row>
    <row r="345" spans="1:10" s="4" customFormat="1" ht="22.5" customHeight="1" x14ac:dyDescent="0.25">
      <c r="A345" s="58" t="s">
        <v>442</v>
      </c>
      <c r="B345" s="48"/>
      <c r="C345" s="90" t="s">
        <v>33</v>
      </c>
      <c r="D345" s="133">
        <v>50677.82</v>
      </c>
      <c r="E345" s="131">
        <v>0</v>
      </c>
      <c r="F345" s="39">
        <v>0</v>
      </c>
      <c r="G345" s="39">
        <v>0</v>
      </c>
      <c r="H345" s="39">
        <v>0</v>
      </c>
      <c r="I345" s="39">
        <v>0</v>
      </c>
      <c r="J345" s="93">
        <f t="shared" si="33"/>
        <v>50677.82</v>
      </c>
    </row>
    <row r="346" spans="1:10" s="4" customFormat="1" ht="22.5" customHeight="1" x14ac:dyDescent="0.25">
      <c r="A346" s="58" t="s">
        <v>443</v>
      </c>
      <c r="B346" s="48"/>
      <c r="C346" s="90" t="s">
        <v>33</v>
      </c>
      <c r="D346" s="133">
        <v>13034.42</v>
      </c>
      <c r="E346" s="131">
        <v>1660.1999999999998</v>
      </c>
      <c r="F346" s="39">
        <v>1572.1</v>
      </c>
      <c r="G346" s="39">
        <v>2969.9</v>
      </c>
      <c r="H346" s="39">
        <v>2062.09</v>
      </c>
      <c r="I346" s="39">
        <v>2076.4</v>
      </c>
      <c r="J346" s="93">
        <f t="shared" si="33"/>
        <v>23375.11</v>
      </c>
    </row>
    <row r="347" spans="1:10" s="4" customFormat="1" ht="22.5" customHeight="1" x14ac:dyDescent="0.25">
      <c r="A347" s="74" t="s">
        <v>643</v>
      </c>
      <c r="B347" s="48"/>
      <c r="C347" s="90" t="s">
        <v>33</v>
      </c>
      <c r="D347" s="133">
        <v>0</v>
      </c>
      <c r="E347" s="131">
        <v>0</v>
      </c>
      <c r="F347" s="39">
        <v>6424</v>
      </c>
      <c r="G347" s="39">
        <v>4201</v>
      </c>
      <c r="H347" s="39">
        <v>0</v>
      </c>
      <c r="I347" s="39">
        <v>6742.4</v>
      </c>
      <c r="J347" s="93">
        <f t="shared" si="33"/>
        <v>17367.400000000001</v>
      </c>
    </row>
    <row r="348" spans="1:10" s="4" customFormat="1" ht="23.1" customHeight="1" x14ac:dyDescent="0.25">
      <c r="A348" s="58" t="s">
        <v>444</v>
      </c>
      <c r="B348" s="48"/>
      <c r="C348" s="90" t="s">
        <v>33</v>
      </c>
      <c r="D348" s="133">
        <v>536.20000000000005</v>
      </c>
      <c r="E348" s="131">
        <v>66.400000000000006</v>
      </c>
      <c r="F348" s="39">
        <v>381.3</v>
      </c>
      <c r="G348" s="39">
        <v>0</v>
      </c>
      <c r="H348" s="39">
        <v>0</v>
      </c>
      <c r="I348" s="39">
        <v>0</v>
      </c>
      <c r="J348" s="93">
        <f t="shared" si="33"/>
        <v>983.90000000000009</v>
      </c>
    </row>
    <row r="349" spans="1:10" s="4" customFormat="1" ht="23.1" customHeight="1" x14ac:dyDescent="0.25">
      <c r="A349" s="58" t="s">
        <v>445</v>
      </c>
      <c r="B349" s="48"/>
      <c r="C349" s="90" t="s">
        <v>33</v>
      </c>
      <c r="D349" s="133">
        <v>16666.13</v>
      </c>
      <c r="E349" s="131">
        <v>282.7</v>
      </c>
      <c r="F349" s="39">
        <v>1832.8</v>
      </c>
      <c r="G349" s="39">
        <v>6780.8</v>
      </c>
      <c r="H349" s="39">
        <v>295.89999999999998</v>
      </c>
      <c r="I349" s="39">
        <v>177.1</v>
      </c>
      <c r="J349" s="93">
        <f t="shared" si="33"/>
        <v>26035.43</v>
      </c>
    </row>
    <row r="350" spans="1:10" s="4" customFormat="1" ht="23.1" customHeight="1" x14ac:dyDescent="0.25">
      <c r="A350" s="58" t="s">
        <v>446</v>
      </c>
      <c r="B350" s="48"/>
      <c r="C350" s="90" t="s">
        <v>33</v>
      </c>
      <c r="D350" s="133">
        <v>12887.300000000003</v>
      </c>
      <c r="E350" s="131">
        <v>554.15</v>
      </c>
      <c r="F350" s="39">
        <v>844.15</v>
      </c>
      <c r="G350" s="39">
        <v>0</v>
      </c>
      <c r="H350" s="39">
        <v>0</v>
      </c>
      <c r="I350" s="39">
        <v>0</v>
      </c>
      <c r="J350" s="93">
        <f t="shared" si="33"/>
        <v>14285.600000000002</v>
      </c>
    </row>
    <row r="351" spans="1:10" s="4" customFormat="1" ht="23.1" customHeight="1" x14ac:dyDescent="0.25">
      <c r="A351" s="58" t="s">
        <v>447</v>
      </c>
      <c r="B351" s="48"/>
      <c r="C351" s="90" t="s">
        <v>33</v>
      </c>
      <c r="D351" s="133">
        <v>17860.7</v>
      </c>
      <c r="E351" s="131">
        <v>500</v>
      </c>
      <c r="F351" s="39">
        <v>429</v>
      </c>
      <c r="G351" s="39">
        <v>0</v>
      </c>
      <c r="H351" s="39">
        <v>0</v>
      </c>
      <c r="I351" s="39">
        <v>2534.1</v>
      </c>
      <c r="J351" s="93">
        <f t="shared" si="33"/>
        <v>21323.8</v>
      </c>
    </row>
    <row r="352" spans="1:10" s="4" customFormat="1" ht="23.1" customHeight="1" x14ac:dyDescent="0.25">
      <c r="A352" s="58" t="s">
        <v>448</v>
      </c>
      <c r="B352" s="48"/>
      <c r="C352" s="90" t="s">
        <v>33</v>
      </c>
      <c r="D352" s="133">
        <v>4954.2199999999993</v>
      </c>
      <c r="E352" s="131">
        <v>0</v>
      </c>
      <c r="F352" s="39">
        <v>0</v>
      </c>
      <c r="G352" s="39">
        <v>0</v>
      </c>
      <c r="H352" s="39">
        <v>0</v>
      </c>
      <c r="I352" s="39">
        <v>0</v>
      </c>
      <c r="J352" s="93">
        <f t="shared" si="33"/>
        <v>4954.2199999999993</v>
      </c>
    </row>
    <row r="353" spans="1:10" s="4" customFormat="1" ht="23.1" customHeight="1" x14ac:dyDescent="0.25">
      <c r="A353" s="58" t="s">
        <v>449</v>
      </c>
      <c r="B353" s="48"/>
      <c r="C353" s="90" t="s">
        <v>33</v>
      </c>
      <c r="D353" s="133">
        <v>1874.6</v>
      </c>
      <c r="E353" s="131">
        <v>916.5</v>
      </c>
      <c r="F353" s="39">
        <v>1526.5</v>
      </c>
      <c r="G353" s="39">
        <v>0</v>
      </c>
      <c r="H353" s="39">
        <v>107.3</v>
      </c>
      <c r="I353" s="39">
        <v>971.3</v>
      </c>
      <c r="J353" s="93">
        <f t="shared" si="33"/>
        <v>5396.2000000000007</v>
      </c>
    </row>
    <row r="354" spans="1:10" s="4" customFormat="1" ht="23.1" customHeight="1" x14ac:dyDescent="0.25">
      <c r="A354" s="58" t="s">
        <v>450</v>
      </c>
      <c r="B354" s="48"/>
      <c r="C354" s="90" t="s">
        <v>33</v>
      </c>
      <c r="D354" s="133">
        <v>9636.6</v>
      </c>
      <c r="E354" s="131">
        <v>45.8</v>
      </c>
      <c r="F354" s="39">
        <v>15.8</v>
      </c>
      <c r="G354" s="39">
        <v>439.7</v>
      </c>
      <c r="H354" s="39">
        <v>0</v>
      </c>
      <c r="I354" s="39">
        <v>0</v>
      </c>
      <c r="J354" s="93">
        <f t="shared" si="33"/>
        <v>10137.9</v>
      </c>
    </row>
    <row r="355" spans="1:10" s="4" customFormat="1" ht="23.1" customHeight="1" x14ac:dyDescent="0.25">
      <c r="A355" s="58" t="s">
        <v>451</v>
      </c>
      <c r="B355" s="48"/>
      <c r="C355" s="90" t="s">
        <v>33</v>
      </c>
      <c r="D355" s="133">
        <v>1615</v>
      </c>
      <c r="E355" s="131">
        <v>0</v>
      </c>
      <c r="F355" s="39">
        <v>0</v>
      </c>
      <c r="G355" s="39">
        <v>0</v>
      </c>
      <c r="H355" s="39">
        <v>0</v>
      </c>
      <c r="I355" s="39">
        <v>0</v>
      </c>
      <c r="J355" s="93">
        <f t="shared" si="33"/>
        <v>1615</v>
      </c>
    </row>
    <row r="356" spans="1:10" s="4" customFormat="1" ht="23.1" customHeight="1" x14ac:dyDescent="0.25">
      <c r="A356" s="58" t="s">
        <v>452</v>
      </c>
      <c r="B356" s="48"/>
      <c r="C356" s="90" t="s">
        <v>33</v>
      </c>
      <c r="D356" s="133">
        <v>28460.57</v>
      </c>
      <c r="E356" s="131">
        <v>1934.7</v>
      </c>
      <c r="F356" s="39">
        <v>1069.0999999999999</v>
      </c>
      <c r="G356" s="39">
        <v>3719.8</v>
      </c>
      <c r="H356" s="39">
        <v>3178.4</v>
      </c>
      <c r="I356" s="39">
        <v>12021.2</v>
      </c>
      <c r="J356" s="93">
        <f t="shared" ref="J356:J369" si="34">SUM(D356:I356)</f>
        <v>50383.770000000004</v>
      </c>
    </row>
    <row r="357" spans="1:10" s="4" customFormat="1" ht="23.1" customHeight="1" x14ac:dyDescent="0.25">
      <c r="A357" s="58" t="s">
        <v>453</v>
      </c>
      <c r="B357" s="48"/>
      <c r="C357" s="90" t="s">
        <v>33</v>
      </c>
      <c r="D357" s="133">
        <v>10612.79</v>
      </c>
      <c r="E357" s="131">
        <v>64.3</v>
      </c>
      <c r="F357" s="39">
        <v>157.30000000000001</v>
      </c>
      <c r="G357" s="39">
        <v>2795</v>
      </c>
      <c r="H357" s="39">
        <v>0</v>
      </c>
      <c r="I357" s="39">
        <v>0</v>
      </c>
      <c r="J357" s="93">
        <f t="shared" si="34"/>
        <v>13629.39</v>
      </c>
    </row>
    <row r="358" spans="1:10" s="4" customFormat="1" ht="23.1" customHeight="1" x14ac:dyDescent="0.25">
      <c r="A358" s="58" t="s">
        <v>454</v>
      </c>
      <c r="B358" s="48"/>
      <c r="C358" s="90" t="s">
        <v>33</v>
      </c>
      <c r="D358" s="133">
        <v>1444.5</v>
      </c>
      <c r="E358" s="131">
        <v>0</v>
      </c>
      <c r="F358" s="39">
        <v>0</v>
      </c>
      <c r="G358" s="39">
        <v>0</v>
      </c>
      <c r="H358" s="39">
        <v>0</v>
      </c>
      <c r="I358" s="39">
        <v>0</v>
      </c>
      <c r="J358" s="93">
        <f t="shared" si="34"/>
        <v>1444.5</v>
      </c>
    </row>
    <row r="359" spans="1:10" s="4" customFormat="1" ht="23.1" customHeight="1" x14ac:dyDescent="0.25">
      <c r="A359" s="58" t="s">
        <v>455</v>
      </c>
      <c r="B359" s="48"/>
      <c r="C359" s="90" t="s">
        <v>33</v>
      </c>
      <c r="D359" s="133">
        <v>3092.2</v>
      </c>
      <c r="E359" s="131">
        <v>0</v>
      </c>
      <c r="F359" s="39">
        <v>0</v>
      </c>
      <c r="G359" s="39">
        <v>0</v>
      </c>
      <c r="H359" s="39">
        <v>0</v>
      </c>
      <c r="I359" s="39">
        <v>0</v>
      </c>
      <c r="J359" s="93">
        <f t="shared" si="34"/>
        <v>3092.2</v>
      </c>
    </row>
    <row r="360" spans="1:10" s="4" customFormat="1" ht="23.1" customHeight="1" x14ac:dyDescent="0.25">
      <c r="A360" s="58" t="s">
        <v>456</v>
      </c>
      <c r="B360" s="48"/>
      <c r="C360" s="90" t="s">
        <v>33</v>
      </c>
      <c r="D360" s="133">
        <v>144.69999999999999</v>
      </c>
      <c r="E360" s="131">
        <v>0</v>
      </c>
      <c r="F360" s="39">
        <v>0</v>
      </c>
      <c r="G360" s="39">
        <v>0</v>
      </c>
      <c r="H360" s="39">
        <v>0</v>
      </c>
      <c r="I360" s="39">
        <v>0</v>
      </c>
      <c r="J360" s="93">
        <f t="shared" si="34"/>
        <v>144.69999999999999</v>
      </c>
    </row>
    <row r="361" spans="1:10" s="4" customFormat="1" ht="23.1" customHeight="1" x14ac:dyDescent="0.25">
      <c r="A361" s="58" t="s">
        <v>457</v>
      </c>
      <c r="B361" s="48"/>
      <c r="C361" s="90" t="s">
        <v>33</v>
      </c>
      <c r="D361" s="107">
        <v>10266.17</v>
      </c>
      <c r="E361" s="177">
        <v>1615.6</v>
      </c>
      <c r="F361" s="178">
        <v>628.1</v>
      </c>
      <c r="G361" s="178">
        <v>1463.3</v>
      </c>
      <c r="H361" s="178">
        <v>83.3</v>
      </c>
      <c r="I361" s="178">
        <v>222.4</v>
      </c>
      <c r="J361" s="92">
        <f t="shared" si="34"/>
        <v>14278.869999999999</v>
      </c>
    </row>
    <row r="362" spans="1:10" s="4" customFormat="1" ht="22.5" customHeight="1" x14ac:dyDescent="0.25">
      <c r="A362" s="58" t="s">
        <v>458</v>
      </c>
      <c r="B362" s="48"/>
      <c r="C362" s="90" t="s">
        <v>33</v>
      </c>
      <c r="D362" s="133">
        <v>83.2</v>
      </c>
      <c r="E362" s="131">
        <v>0</v>
      </c>
      <c r="F362" s="39">
        <v>0</v>
      </c>
      <c r="G362" s="39">
        <v>0</v>
      </c>
      <c r="H362" s="39">
        <v>0</v>
      </c>
      <c r="I362" s="39">
        <v>0</v>
      </c>
      <c r="J362" s="93">
        <f t="shared" si="34"/>
        <v>83.2</v>
      </c>
    </row>
    <row r="363" spans="1:10" s="4" customFormat="1" ht="22.5" customHeight="1" x14ac:dyDescent="0.25">
      <c r="A363" s="58" t="s">
        <v>459</v>
      </c>
      <c r="B363" s="48"/>
      <c r="C363" s="90" t="s">
        <v>33</v>
      </c>
      <c r="D363" s="107">
        <v>1193.75</v>
      </c>
      <c r="E363" s="177">
        <v>0</v>
      </c>
      <c r="F363" s="178">
        <v>0</v>
      </c>
      <c r="G363" s="178">
        <v>0</v>
      </c>
      <c r="H363" s="178">
        <v>0</v>
      </c>
      <c r="I363" s="178">
        <v>1209.7</v>
      </c>
      <c r="J363" s="92">
        <f t="shared" si="34"/>
        <v>2403.4499999999998</v>
      </c>
    </row>
    <row r="364" spans="1:10" s="4" customFormat="1" ht="23.1" customHeight="1" x14ac:dyDescent="0.25">
      <c r="A364" s="58" t="s">
        <v>460</v>
      </c>
      <c r="B364" s="48"/>
      <c r="C364" s="90" t="s">
        <v>33</v>
      </c>
      <c r="D364" s="133">
        <v>260</v>
      </c>
      <c r="E364" s="131">
        <v>0</v>
      </c>
      <c r="F364" s="39">
        <v>0</v>
      </c>
      <c r="G364" s="39">
        <v>0</v>
      </c>
      <c r="H364" s="39">
        <v>0</v>
      </c>
      <c r="I364" s="39">
        <v>0</v>
      </c>
      <c r="J364" s="93">
        <f t="shared" si="34"/>
        <v>260</v>
      </c>
    </row>
    <row r="365" spans="1:10" s="4" customFormat="1" ht="23.1" customHeight="1" x14ac:dyDescent="0.25">
      <c r="A365" s="58" t="s">
        <v>461</v>
      </c>
      <c r="B365" s="48"/>
      <c r="C365" s="90" t="s">
        <v>33</v>
      </c>
      <c r="D365" s="133">
        <v>24986.53</v>
      </c>
      <c r="E365" s="131">
        <v>641.70000000000005</v>
      </c>
      <c r="F365" s="39">
        <v>3901.5</v>
      </c>
      <c r="G365" s="39">
        <v>2418.3000000000002</v>
      </c>
      <c r="H365" s="39">
        <v>2531.4499999999998</v>
      </c>
      <c r="I365" s="39">
        <v>1530.8</v>
      </c>
      <c r="J365" s="93">
        <f t="shared" si="34"/>
        <v>36010.28</v>
      </c>
    </row>
    <row r="366" spans="1:10" s="4" customFormat="1" ht="23.1" customHeight="1" x14ac:dyDescent="0.25">
      <c r="A366" s="58" t="s">
        <v>462</v>
      </c>
      <c r="B366" s="48"/>
      <c r="C366" s="90" t="s">
        <v>33</v>
      </c>
      <c r="D366" s="133">
        <v>23419.4</v>
      </c>
      <c r="E366" s="131">
        <v>0</v>
      </c>
      <c r="F366" s="39">
        <v>3640.7</v>
      </c>
      <c r="G366" s="39">
        <v>0</v>
      </c>
      <c r="H366" s="39">
        <v>0</v>
      </c>
      <c r="I366" s="39">
        <v>0</v>
      </c>
      <c r="J366" s="93">
        <f>SUM(D366:I366)</f>
        <v>27060.100000000002</v>
      </c>
    </row>
    <row r="367" spans="1:10" s="4" customFormat="1" ht="23.1" customHeight="1" x14ac:dyDescent="0.25">
      <c r="A367" s="58" t="s">
        <v>463</v>
      </c>
      <c r="B367" s="48"/>
      <c r="C367" s="90" t="s">
        <v>33</v>
      </c>
      <c r="D367" s="133">
        <v>423.1</v>
      </c>
      <c r="E367" s="131">
        <v>0</v>
      </c>
      <c r="F367" s="39">
        <v>0</v>
      </c>
      <c r="G367" s="39">
        <v>0</v>
      </c>
      <c r="H367" s="39">
        <v>0</v>
      </c>
      <c r="I367" s="39">
        <v>0</v>
      </c>
      <c r="J367" s="93">
        <f>SUM(D367:I367)</f>
        <v>423.1</v>
      </c>
    </row>
    <row r="368" spans="1:10" s="4" customFormat="1" ht="23.1" customHeight="1" x14ac:dyDescent="0.25">
      <c r="A368" s="58" t="s">
        <v>464</v>
      </c>
      <c r="B368" s="48"/>
      <c r="C368" s="90" t="s">
        <v>33</v>
      </c>
      <c r="D368" s="133">
        <v>180</v>
      </c>
      <c r="E368" s="131">
        <v>0</v>
      </c>
      <c r="F368" s="39">
        <v>0</v>
      </c>
      <c r="G368" s="39">
        <v>0</v>
      </c>
      <c r="H368" s="39">
        <v>0</v>
      </c>
      <c r="I368" s="39">
        <v>0</v>
      </c>
      <c r="J368" s="93">
        <f t="shared" si="34"/>
        <v>180</v>
      </c>
    </row>
    <row r="369" spans="1:10" s="4" customFormat="1" ht="23.1" customHeight="1" x14ac:dyDescent="0.25">
      <c r="A369" s="58" t="s">
        <v>465</v>
      </c>
      <c r="B369" s="48"/>
      <c r="C369" s="90" t="s">
        <v>33</v>
      </c>
      <c r="D369" s="107">
        <v>404</v>
      </c>
      <c r="E369" s="177">
        <v>0</v>
      </c>
      <c r="F369" s="178">
        <v>0</v>
      </c>
      <c r="G369" s="178">
        <v>0</v>
      </c>
      <c r="H369" s="178">
        <v>0</v>
      </c>
      <c r="I369" s="178">
        <v>0</v>
      </c>
      <c r="J369" s="92">
        <f t="shared" si="34"/>
        <v>404</v>
      </c>
    </row>
    <row r="370" spans="1:10" s="4" customFormat="1" ht="23.1" customHeight="1" x14ac:dyDescent="0.25">
      <c r="A370" s="69" t="s">
        <v>466</v>
      </c>
      <c r="B370" s="70"/>
      <c r="C370" s="89" t="s">
        <v>33</v>
      </c>
      <c r="D370" s="133">
        <v>8797.5199999999986</v>
      </c>
      <c r="E370" s="131">
        <v>2445</v>
      </c>
      <c r="F370" s="39">
        <v>787</v>
      </c>
      <c r="G370" s="39">
        <v>2152.5500000000002</v>
      </c>
      <c r="H370" s="39">
        <v>0</v>
      </c>
      <c r="I370" s="39">
        <v>0</v>
      </c>
      <c r="J370" s="93">
        <f>SUM(D370:I370)</f>
        <v>14182.07</v>
      </c>
    </row>
    <row r="371" spans="1:10" s="4" customFormat="1" ht="23.1" customHeight="1" thickBot="1" x14ac:dyDescent="0.3">
      <c r="A371" s="60" t="s">
        <v>467</v>
      </c>
      <c r="B371" s="53"/>
      <c r="C371" s="90" t="s">
        <v>33</v>
      </c>
      <c r="D371" s="134">
        <v>17203.699999999997</v>
      </c>
      <c r="E371" s="131">
        <v>3191.91</v>
      </c>
      <c r="F371" s="39">
        <v>826.45</v>
      </c>
      <c r="G371" s="39">
        <v>7305.4</v>
      </c>
      <c r="H371" s="39">
        <v>0</v>
      </c>
      <c r="I371" s="39">
        <v>0</v>
      </c>
      <c r="J371" s="93">
        <f>SUM(D371:I371)</f>
        <v>28527.46</v>
      </c>
    </row>
    <row r="372" spans="1:10" s="4" customFormat="1" ht="30" customHeight="1" thickTop="1" thickBot="1" x14ac:dyDescent="0.3">
      <c r="A372" s="406" t="s">
        <v>703</v>
      </c>
      <c r="B372" s="407"/>
      <c r="C372" s="47" t="s">
        <v>33</v>
      </c>
      <c r="D372" s="79">
        <f t="shared" ref="D372:J372" si="35">SUM(D278:D371)</f>
        <v>1018874.9999999998</v>
      </c>
      <c r="E372" s="79">
        <f t="shared" si="35"/>
        <v>95477.83</v>
      </c>
      <c r="F372" s="79">
        <f t="shared" si="35"/>
        <v>96129.520000000019</v>
      </c>
      <c r="G372" s="79">
        <f t="shared" si="35"/>
        <v>137579.70000000001</v>
      </c>
      <c r="H372" s="79">
        <f t="shared" si="35"/>
        <v>126541.45999999999</v>
      </c>
      <c r="I372" s="79">
        <f t="shared" si="35"/>
        <v>127786.03999999998</v>
      </c>
      <c r="J372" s="56">
        <f t="shared" si="35"/>
        <v>1602389.55</v>
      </c>
    </row>
    <row r="373" spans="1:10" s="4" customFormat="1" ht="104.25" customHeight="1" thickTop="1" thickBot="1" x14ac:dyDescent="0.3">
      <c r="A373" s="398" t="s">
        <v>704</v>
      </c>
      <c r="B373" s="399"/>
      <c r="C373" s="399"/>
      <c r="D373" s="399"/>
      <c r="E373" s="399"/>
      <c r="F373" s="399"/>
      <c r="G373" s="399"/>
      <c r="H373" s="399"/>
      <c r="I373" s="399"/>
      <c r="J373" s="400"/>
    </row>
    <row r="374" spans="1:10" s="4" customFormat="1" ht="24.75" customHeight="1" thickTop="1" thickBot="1" x14ac:dyDescent="0.3">
      <c r="A374" s="387" t="s">
        <v>608</v>
      </c>
      <c r="B374" s="388"/>
      <c r="C374" s="388"/>
      <c r="D374" s="388"/>
      <c r="E374" s="388"/>
      <c r="F374" s="388"/>
      <c r="G374" s="388"/>
      <c r="H374" s="388"/>
      <c r="I374" s="388"/>
      <c r="J374" s="389"/>
    </row>
    <row r="375" spans="1:10" s="4" customFormat="1" ht="23.1" customHeight="1" thickTop="1" x14ac:dyDescent="0.25">
      <c r="A375" s="392" t="s">
        <v>375</v>
      </c>
      <c r="B375" s="393"/>
      <c r="C375" s="393"/>
      <c r="D375" s="393"/>
      <c r="E375" s="393"/>
      <c r="F375" s="393"/>
      <c r="G375" s="393"/>
      <c r="H375" s="393"/>
      <c r="I375" s="393"/>
      <c r="J375" s="394"/>
    </row>
    <row r="376" spans="1:10" s="4" customFormat="1" ht="32.25" customHeight="1" thickBot="1" x14ac:dyDescent="0.3">
      <c r="A376" s="395" t="s">
        <v>468</v>
      </c>
      <c r="B376" s="396"/>
      <c r="C376" s="397"/>
      <c r="D376" s="123" t="s">
        <v>602</v>
      </c>
      <c r="E376" s="12" t="s">
        <v>27</v>
      </c>
      <c r="F376" s="12" t="s">
        <v>28</v>
      </c>
      <c r="G376" s="12" t="s">
        <v>29</v>
      </c>
      <c r="H376" s="12" t="s">
        <v>30</v>
      </c>
      <c r="I376" s="41" t="s">
        <v>31</v>
      </c>
      <c r="J376" s="42" t="s">
        <v>34</v>
      </c>
    </row>
    <row r="377" spans="1:10" s="4" customFormat="1" ht="22.5" customHeight="1" thickTop="1" x14ac:dyDescent="0.25">
      <c r="A377" s="57" t="s">
        <v>609</v>
      </c>
      <c r="B377" s="49"/>
      <c r="C377" s="88" t="s">
        <v>33</v>
      </c>
      <c r="D377" s="132">
        <v>1432</v>
      </c>
      <c r="E377" s="131">
        <v>0</v>
      </c>
      <c r="F377" s="39">
        <v>0</v>
      </c>
      <c r="G377" s="39">
        <v>0</v>
      </c>
      <c r="H377" s="39">
        <v>0</v>
      </c>
      <c r="I377" s="39">
        <v>0</v>
      </c>
      <c r="J377" s="93">
        <f>SUM(D377:I377)</f>
        <v>1432</v>
      </c>
    </row>
    <row r="378" spans="1:10" s="4" customFormat="1" ht="22.5" customHeight="1" x14ac:dyDescent="0.25">
      <c r="A378" s="58" t="s">
        <v>469</v>
      </c>
      <c r="B378" s="50"/>
      <c r="C378" s="90" t="s">
        <v>33</v>
      </c>
      <c r="D378" s="133">
        <v>122.9</v>
      </c>
      <c r="E378" s="131">
        <v>0</v>
      </c>
      <c r="F378" s="39">
        <v>0</v>
      </c>
      <c r="G378" s="39">
        <v>0</v>
      </c>
      <c r="H378" s="39">
        <v>0</v>
      </c>
      <c r="I378" s="39">
        <v>0</v>
      </c>
      <c r="J378" s="93">
        <f>SUM(D378:I378)</f>
        <v>122.9</v>
      </c>
    </row>
    <row r="379" spans="1:10" s="4" customFormat="1" ht="22.5" customHeight="1" x14ac:dyDescent="0.25">
      <c r="A379" s="58" t="s">
        <v>470</v>
      </c>
      <c r="B379" s="50"/>
      <c r="C379" s="90" t="s">
        <v>33</v>
      </c>
      <c r="D379" s="133">
        <v>168.2</v>
      </c>
      <c r="E379" s="131">
        <v>0</v>
      </c>
      <c r="F379" s="39">
        <v>0</v>
      </c>
      <c r="G379" s="39">
        <v>0</v>
      </c>
      <c r="H379" s="39">
        <v>0</v>
      </c>
      <c r="I379" s="39">
        <v>0</v>
      </c>
      <c r="J379" s="93">
        <f>SUM(D379:I379)</f>
        <v>168.2</v>
      </c>
    </row>
    <row r="380" spans="1:10" s="4" customFormat="1" ht="22.5" customHeight="1" x14ac:dyDescent="0.25">
      <c r="A380" s="58" t="s">
        <v>471</v>
      </c>
      <c r="B380" s="50"/>
      <c r="C380" s="89" t="s">
        <v>33</v>
      </c>
      <c r="D380" s="133">
        <v>1441.8</v>
      </c>
      <c r="E380" s="131">
        <v>775.7</v>
      </c>
      <c r="F380" s="39">
        <v>0</v>
      </c>
      <c r="G380" s="39">
        <v>341.9</v>
      </c>
      <c r="H380" s="39">
        <v>734.3</v>
      </c>
      <c r="I380" s="39">
        <v>0</v>
      </c>
      <c r="J380" s="93">
        <f>SUM(D380:I380)</f>
        <v>3293.7</v>
      </c>
    </row>
    <row r="381" spans="1:10" s="4" customFormat="1" ht="22.5" customHeight="1" x14ac:dyDescent="0.25">
      <c r="A381" s="58" t="s">
        <v>472</v>
      </c>
      <c r="B381" s="50"/>
      <c r="C381" s="90" t="s">
        <v>33</v>
      </c>
      <c r="D381" s="133">
        <v>3646.95</v>
      </c>
      <c r="E381" s="131">
        <v>0</v>
      </c>
      <c r="F381" s="39">
        <v>0</v>
      </c>
      <c r="G381" s="39">
        <v>0</v>
      </c>
      <c r="H381" s="39">
        <v>0</v>
      </c>
      <c r="I381" s="39">
        <v>0</v>
      </c>
      <c r="J381" s="93">
        <f>SUM(D381:I381)</f>
        <v>3646.95</v>
      </c>
    </row>
    <row r="382" spans="1:10" s="4" customFormat="1" ht="22.5" customHeight="1" x14ac:dyDescent="0.25">
      <c r="A382" s="58" t="s">
        <v>473</v>
      </c>
      <c r="B382" s="50"/>
      <c r="C382" s="90" t="s">
        <v>33</v>
      </c>
      <c r="D382" s="133">
        <v>198.9</v>
      </c>
      <c r="E382" s="131">
        <v>0</v>
      </c>
      <c r="F382" s="39">
        <v>0</v>
      </c>
      <c r="G382" s="39">
        <v>0</v>
      </c>
      <c r="H382" s="39">
        <v>0</v>
      </c>
      <c r="I382" s="39">
        <v>0</v>
      </c>
      <c r="J382" s="93">
        <f t="shared" ref="J382:J402" si="36">SUM(D382:I382)</f>
        <v>198.9</v>
      </c>
    </row>
    <row r="383" spans="1:10" s="4" customFormat="1" ht="22.5" customHeight="1" x14ac:dyDescent="0.25">
      <c r="A383" s="58" t="s">
        <v>474</v>
      </c>
      <c r="B383" s="50"/>
      <c r="C383" s="90" t="s">
        <v>33</v>
      </c>
      <c r="D383" s="133">
        <v>1597.6999999999998</v>
      </c>
      <c r="E383" s="131">
        <v>0</v>
      </c>
      <c r="F383" s="39">
        <v>0</v>
      </c>
      <c r="G383" s="39">
        <v>0</v>
      </c>
      <c r="H383" s="39">
        <v>0</v>
      </c>
      <c r="I383" s="39">
        <v>0</v>
      </c>
      <c r="J383" s="93">
        <f t="shared" si="36"/>
        <v>1597.6999999999998</v>
      </c>
    </row>
    <row r="384" spans="1:10" s="4" customFormat="1" ht="22.5" customHeight="1" x14ac:dyDescent="0.25">
      <c r="A384" s="58" t="s">
        <v>475</v>
      </c>
      <c r="B384" s="50"/>
      <c r="C384" s="90" t="s">
        <v>33</v>
      </c>
      <c r="D384" s="133">
        <v>7419.88</v>
      </c>
      <c r="E384" s="131">
        <v>0</v>
      </c>
      <c r="F384" s="39">
        <v>0</v>
      </c>
      <c r="G384" s="39">
        <v>0</v>
      </c>
      <c r="H384" s="39">
        <v>0</v>
      </c>
      <c r="I384" s="39">
        <v>0</v>
      </c>
      <c r="J384" s="93">
        <f t="shared" si="36"/>
        <v>7419.88</v>
      </c>
    </row>
    <row r="385" spans="1:10" s="4" customFormat="1" ht="22.5" customHeight="1" x14ac:dyDescent="0.25">
      <c r="A385" s="58" t="s">
        <v>476</v>
      </c>
      <c r="B385" s="50"/>
      <c r="C385" s="90" t="s">
        <v>33</v>
      </c>
      <c r="D385" s="133">
        <v>5058.5</v>
      </c>
      <c r="E385" s="131">
        <v>0</v>
      </c>
      <c r="F385" s="39">
        <v>0</v>
      </c>
      <c r="G385" s="39">
        <v>0</v>
      </c>
      <c r="H385" s="39">
        <v>0</v>
      </c>
      <c r="I385" s="39">
        <v>1626.3</v>
      </c>
      <c r="J385" s="93">
        <f t="shared" si="36"/>
        <v>6684.8</v>
      </c>
    </row>
    <row r="386" spans="1:10" s="4" customFormat="1" ht="22.5" customHeight="1" x14ac:dyDescent="0.25">
      <c r="A386" s="58" t="s">
        <v>477</v>
      </c>
      <c r="B386" s="50"/>
      <c r="C386" s="90" t="s">
        <v>33</v>
      </c>
      <c r="D386" s="133">
        <v>79.8</v>
      </c>
      <c r="E386" s="131">
        <v>0</v>
      </c>
      <c r="F386" s="39">
        <v>0</v>
      </c>
      <c r="G386" s="39">
        <v>0</v>
      </c>
      <c r="H386" s="39">
        <v>0</v>
      </c>
      <c r="I386" s="39">
        <v>0</v>
      </c>
      <c r="J386" s="93">
        <f t="shared" si="36"/>
        <v>79.8</v>
      </c>
    </row>
    <row r="387" spans="1:10" s="4" customFormat="1" ht="22.5" customHeight="1" x14ac:dyDescent="0.25">
      <c r="A387" s="58" t="s">
        <v>478</v>
      </c>
      <c r="B387" s="50"/>
      <c r="C387" s="90" t="s">
        <v>33</v>
      </c>
      <c r="D387" s="133">
        <v>168</v>
      </c>
      <c r="E387" s="131">
        <v>0</v>
      </c>
      <c r="F387" s="39">
        <v>0</v>
      </c>
      <c r="G387" s="39">
        <v>0</v>
      </c>
      <c r="H387" s="39">
        <v>0</v>
      </c>
      <c r="I387" s="39">
        <v>0</v>
      </c>
      <c r="J387" s="93">
        <f t="shared" si="36"/>
        <v>168</v>
      </c>
    </row>
    <row r="388" spans="1:10" s="4" customFormat="1" ht="22.5" customHeight="1" x14ac:dyDescent="0.25">
      <c r="A388" s="58" t="s">
        <v>479</v>
      </c>
      <c r="B388" s="50"/>
      <c r="C388" s="90" t="s">
        <v>33</v>
      </c>
      <c r="D388" s="133">
        <v>333</v>
      </c>
      <c r="E388" s="131">
        <v>0</v>
      </c>
      <c r="F388" s="39">
        <v>0</v>
      </c>
      <c r="G388" s="39">
        <v>0</v>
      </c>
      <c r="H388" s="39">
        <v>0</v>
      </c>
      <c r="I388" s="39">
        <v>0</v>
      </c>
      <c r="J388" s="93">
        <f t="shared" si="36"/>
        <v>333</v>
      </c>
    </row>
    <row r="389" spans="1:10" s="4" customFormat="1" ht="22.5" customHeight="1" x14ac:dyDescent="0.25">
      <c r="A389" s="58" t="s">
        <v>480</v>
      </c>
      <c r="B389" s="50"/>
      <c r="C389" s="90" t="s">
        <v>33</v>
      </c>
      <c r="D389" s="133">
        <v>2208.8000000000002</v>
      </c>
      <c r="E389" s="131">
        <v>0</v>
      </c>
      <c r="F389" s="39">
        <v>0</v>
      </c>
      <c r="G389" s="39">
        <v>0</v>
      </c>
      <c r="H389" s="39">
        <v>95.1</v>
      </c>
      <c r="I389" s="39">
        <v>32.799999999999997</v>
      </c>
      <c r="J389" s="93">
        <f t="shared" si="36"/>
        <v>2336.7000000000003</v>
      </c>
    </row>
    <row r="390" spans="1:10" s="4" customFormat="1" ht="22.5" customHeight="1" x14ac:dyDescent="0.25">
      <c r="A390" s="58" t="s">
        <v>481</v>
      </c>
      <c r="B390" s="50"/>
      <c r="C390" s="90" t="s">
        <v>33</v>
      </c>
      <c r="D390" s="133">
        <v>17397.68</v>
      </c>
      <c r="E390" s="131">
        <v>159.4</v>
      </c>
      <c r="F390" s="39">
        <v>900.8</v>
      </c>
      <c r="G390" s="39">
        <v>54.5</v>
      </c>
      <c r="H390" s="39">
        <v>865.6</v>
      </c>
      <c r="I390" s="39">
        <v>188.5</v>
      </c>
      <c r="J390" s="93">
        <f t="shared" si="36"/>
        <v>19566.48</v>
      </c>
    </row>
    <row r="391" spans="1:10" s="4" customFormat="1" ht="22.5" customHeight="1" x14ac:dyDescent="0.25">
      <c r="A391" s="61" t="s">
        <v>482</v>
      </c>
      <c r="B391" s="50"/>
      <c r="C391" s="90" t="s">
        <v>33</v>
      </c>
      <c r="D391" s="133">
        <v>294.56</v>
      </c>
      <c r="E391" s="131">
        <v>0</v>
      </c>
      <c r="F391" s="39">
        <v>0</v>
      </c>
      <c r="G391" s="39">
        <v>0</v>
      </c>
      <c r="H391" s="39">
        <v>1077.5999999999999</v>
      </c>
      <c r="I391" s="39">
        <v>0</v>
      </c>
      <c r="J391" s="93">
        <f t="shared" si="36"/>
        <v>1372.1599999999999</v>
      </c>
    </row>
    <row r="392" spans="1:10" s="4" customFormat="1" ht="22.5" customHeight="1" x14ac:dyDescent="0.25">
      <c r="A392" s="62" t="s">
        <v>483</v>
      </c>
      <c r="B392" s="50"/>
      <c r="C392" s="90" t="s">
        <v>33</v>
      </c>
      <c r="D392" s="133">
        <v>103</v>
      </c>
      <c r="E392" s="131">
        <v>0</v>
      </c>
      <c r="F392" s="39">
        <v>0</v>
      </c>
      <c r="G392" s="39">
        <v>0</v>
      </c>
      <c r="H392" s="39">
        <v>0</v>
      </c>
      <c r="I392" s="39">
        <v>0</v>
      </c>
      <c r="J392" s="93">
        <f t="shared" si="36"/>
        <v>103</v>
      </c>
    </row>
    <row r="393" spans="1:10" s="4" customFormat="1" ht="22.5" customHeight="1" x14ac:dyDescent="0.25">
      <c r="A393" s="58" t="s">
        <v>484</v>
      </c>
      <c r="B393" s="50"/>
      <c r="C393" s="90" t="s">
        <v>33</v>
      </c>
      <c r="D393" s="133">
        <v>1012.5</v>
      </c>
      <c r="E393" s="131">
        <v>0</v>
      </c>
      <c r="F393" s="39">
        <v>0</v>
      </c>
      <c r="G393" s="39">
        <v>0</v>
      </c>
      <c r="H393" s="39">
        <v>0</v>
      </c>
      <c r="I393" s="39">
        <v>0</v>
      </c>
      <c r="J393" s="93">
        <f t="shared" si="36"/>
        <v>1012.5</v>
      </c>
    </row>
    <row r="394" spans="1:10" s="4" customFormat="1" ht="22.5" customHeight="1" x14ac:dyDescent="0.25">
      <c r="A394" s="58" t="s">
        <v>485</v>
      </c>
      <c r="B394" s="50"/>
      <c r="C394" s="90" t="s">
        <v>33</v>
      </c>
      <c r="D394" s="133">
        <v>2033.8</v>
      </c>
      <c r="E394" s="131">
        <v>43.2</v>
      </c>
      <c r="F394" s="39">
        <v>375.2</v>
      </c>
      <c r="G394" s="39">
        <v>0</v>
      </c>
      <c r="H394" s="39">
        <v>71.2</v>
      </c>
      <c r="I394" s="39">
        <v>0</v>
      </c>
      <c r="J394" s="93">
        <f t="shared" si="36"/>
        <v>2523.3999999999996</v>
      </c>
    </row>
    <row r="395" spans="1:10" s="4" customFormat="1" ht="22.5" customHeight="1" x14ac:dyDescent="0.25">
      <c r="A395" s="61" t="s">
        <v>486</v>
      </c>
      <c r="B395" s="50"/>
      <c r="C395" s="90" t="s">
        <v>33</v>
      </c>
      <c r="D395" s="133">
        <v>1728.1</v>
      </c>
      <c r="E395" s="131">
        <v>0</v>
      </c>
      <c r="F395" s="39">
        <v>0</v>
      </c>
      <c r="G395" s="39">
        <v>0</v>
      </c>
      <c r="H395" s="39">
        <v>0</v>
      </c>
      <c r="I395" s="39">
        <v>0</v>
      </c>
      <c r="J395" s="93">
        <f t="shared" si="36"/>
        <v>1728.1</v>
      </c>
    </row>
    <row r="396" spans="1:10" s="4" customFormat="1" ht="22.5" customHeight="1" x14ac:dyDescent="0.25">
      <c r="A396" s="61" t="s">
        <v>487</v>
      </c>
      <c r="B396" s="50"/>
      <c r="C396" s="90" t="s">
        <v>33</v>
      </c>
      <c r="D396" s="133">
        <v>214.60000000000002</v>
      </c>
      <c r="E396" s="131">
        <v>0</v>
      </c>
      <c r="F396" s="39">
        <v>0</v>
      </c>
      <c r="G396" s="39">
        <v>0</v>
      </c>
      <c r="H396" s="39">
        <v>0</v>
      </c>
      <c r="I396" s="39">
        <v>0</v>
      </c>
      <c r="J396" s="93">
        <f t="shared" si="36"/>
        <v>214.60000000000002</v>
      </c>
    </row>
    <row r="397" spans="1:10" s="4" customFormat="1" ht="22.5" customHeight="1" x14ac:dyDescent="0.25">
      <c r="A397" s="58" t="s">
        <v>488</v>
      </c>
      <c r="B397" s="50"/>
      <c r="C397" s="90" t="s">
        <v>33</v>
      </c>
      <c r="D397" s="133">
        <v>207</v>
      </c>
      <c r="E397" s="131">
        <v>243.7</v>
      </c>
      <c r="F397" s="39">
        <v>163.1</v>
      </c>
      <c r="G397" s="39">
        <v>121.2</v>
      </c>
      <c r="H397" s="39">
        <v>81.2</v>
      </c>
      <c r="I397" s="39">
        <v>536.20000000000005</v>
      </c>
      <c r="J397" s="93">
        <f t="shared" si="36"/>
        <v>1352.4</v>
      </c>
    </row>
    <row r="398" spans="1:10" s="4" customFormat="1" ht="22.5" customHeight="1" x14ac:dyDescent="0.25">
      <c r="A398" s="58" t="s">
        <v>489</v>
      </c>
      <c r="B398" s="50"/>
      <c r="C398" s="90" t="s">
        <v>33</v>
      </c>
      <c r="D398" s="133">
        <v>4766.5200000000004</v>
      </c>
      <c r="E398" s="131">
        <v>0</v>
      </c>
      <c r="F398" s="39">
        <v>0</v>
      </c>
      <c r="G398" s="39">
        <v>39.700000000000003</v>
      </c>
      <c r="H398" s="39">
        <v>549.29999999999995</v>
      </c>
      <c r="I398" s="39">
        <v>0</v>
      </c>
      <c r="J398" s="93">
        <f t="shared" si="36"/>
        <v>5355.52</v>
      </c>
    </row>
    <row r="399" spans="1:10" s="4" customFormat="1" ht="22.5" customHeight="1" x14ac:dyDescent="0.25">
      <c r="A399" s="58" t="s">
        <v>490</v>
      </c>
      <c r="B399" s="50"/>
      <c r="C399" s="90" t="s">
        <v>33</v>
      </c>
      <c r="D399" s="133">
        <v>955</v>
      </c>
      <c r="E399" s="131">
        <v>0</v>
      </c>
      <c r="F399" s="39">
        <v>0</v>
      </c>
      <c r="G399" s="39">
        <v>0</v>
      </c>
      <c r="H399" s="39">
        <v>0</v>
      </c>
      <c r="I399" s="39">
        <v>0</v>
      </c>
      <c r="J399" s="93">
        <f t="shared" si="36"/>
        <v>955</v>
      </c>
    </row>
    <row r="400" spans="1:10" s="4" customFormat="1" ht="22.5" customHeight="1" x14ac:dyDescent="0.25">
      <c r="A400" s="58" t="s">
        <v>491</v>
      </c>
      <c r="B400" s="50"/>
      <c r="C400" s="90" t="s">
        <v>33</v>
      </c>
      <c r="D400" s="133">
        <v>2890.5</v>
      </c>
      <c r="E400" s="131">
        <v>616.09999999999991</v>
      </c>
      <c r="F400" s="39">
        <v>0</v>
      </c>
      <c r="G400" s="39">
        <v>212.5</v>
      </c>
      <c r="H400" s="39">
        <v>0</v>
      </c>
      <c r="I400" s="39">
        <v>558.1</v>
      </c>
      <c r="J400" s="93">
        <f t="shared" si="36"/>
        <v>4277.2</v>
      </c>
    </row>
    <row r="401" spans="1:10" s="4" customFormat="1" ht="22.5" customHeight="1" x14ac:dyDescent="0.25">
      <c r="A401" s="58" t="s">
        <v>492</v>
      </c>
      <c r="B401" s="50"/>
      <c r="C401" s="90" t="s">
        <v>33</v>
      </c>
      <c r="D401" s="133">
        <v>0</v>
      </c>
      <c r="E401" s="131">
        <v>688.4</v>
      </c>
      <c r="F401" s="39">
        <v>0</v>
      </c>
      <c r="G401" s="39">
        <v>0</v>
      </c>
      <c r="H401" s="39">
        <v>0</v>
      </c>
      <c r="I401" s="39">
        <v>0</v>
      </c>
      <c r="J401" s="93">
        <f t="shared" si="36"/>
        <v>688.4</v>
      </c>
    </row>
    <row r="402" spans="1:10" s="4" customFormat="1" ht="22.5" customHeight="1" x14ac:dyDescent="0.25">
      <c r="A402" s="58" t="s">
        <v>493</v>
      </c>
      <c r="B402" s="50"/>
      <c r="C402" s="90" t="s">
        <v>33</v>
      </c>
      <c r="D402" s="133">
        <v>3592.23</v>
      </c>
      <c r="E402" s="131">
        <v>0</v>
      </c>
      <c r="F402" s="39">
        <v>209.8</v>
      </c>
      <c r="G402" s="39">
        <v>0</v>
      </c>
      <c r="H402" s="39">
        <v>684.7</v>
      </c>
      <c r="I402" s="39">
        <v>170.83</v>
      </c>
      <c r="J402" s="93">
        <f t="shared" si="36"/>
        <v>4657.5600000000004</v>
      </c>
    </row>
    <row r="403" spans="1:10" s="4" customFormat="1" ht="22.5" customHeight="1" x14ac:dyDescent="0.25">
      <c r="A403" s="58" t="s">
        <v>494</v>
      </c>
      <c r="B403" s="50"/>
      <c r="C403" s="90" t="s">
        <v>33</v>
      </c>
      <c r="D403" s="133">
        <v>2549.8000000000002</v>
      </c>
      <c r="E403" s="131">
        <v>0</v>
      </c>
      <c r="F403" s="39">
        <v>0</v>
      </c>
      <c r="G403" s="39">
        <v>57.5</v>
      </c>
      <c r="H403" s="39">
        <v>378.7</v>
      </c>
      <c r="I403" s="39">
        <v>2547.8000000000002</v>
      </c>
      <c r="J403" s="93">
        <f t="shared" ref="J403:J427" si="37">SUM(D403:I403)</f>
        <v>5533.8</v>
      </c>
    </row>
    <row r="404" spans="1:10" s="4" customFormat="1" ht="22.5" customHeight="1" x14ac:dyDescent="0.25">
      <c r="A404" s="59" t="s">
        <v>495</v>
      </c>
      <c r="B404" s="50"/>
      <c r="C404" s="90" t="s">
        <v>33</v>
      </c>
      <c r="D404" s="133">
        <v>737.8</v>
      </c>
      <c r="E404" s="131">
        <v>0</v>
      </c>
      <c r="F404" s="39">
        <v>0</v>
      </c>
      <c r="G404" s="39">
        <v>0</v>
      </c>
      <c r="H404" s="39">
        <v>0</v>
      </c>
      <c r="I404" s="39">
        <v>0</v>
      </c>
      <c r="J404" s="93">
        <f t="shared" ref="J404:J416" si="38">SUM(D404:I404)</f>
        <v>737.8</v>
      </c>
    </row>
    <row r="405" spans="1:10" s="4" customFormat="1" ht="22.5" customHeight="1" x14ac:dyDescent="0.25">
      <c r="A405" s="58" t="s">
        <v>496</v>
      </c>
      <c r="B405" s="50"/>
      <c r="C405" s="90" t="s">
        <v>33</v>
      </c>
      <c r="D405" s="133">
        <v>6764.76</v>
      </c>
      <c r="E405" s="131">
        <v>0</v>
      </c>
      <c r="F405" s="39">
        <v>0</v>
      </c>
      <c r="G405" s="39">
        <v>0</v>
      </c>
      <c r="H405" s="39">
        <v>130.30000000000001</v>
      </c>
      <c r="I405" s="39">
        <v>0</v>
      </c>
      <c r="J405" s="93">
        <f t="shared" si="38"/>
        <v>6895.06</v>
      </c>
    </row>
    <row r="406" spans="1:10" s="4" customFormat="1" ht="22.5" customHeight="1" x14ac:dyDescent="0.25">
      <c r="A406" s="63" t="s">
        <v>497</v>
      </c>
      <c r="B406" s="50"/>
      <c r="C406" s="90" t="s">
        <v>33</v>
      </c>
      <c r="D406" s="133">
        <v>365.5</v>
      </c>
      <c r="E406" s="131">
        <v>0</v>
      </c>
      <c r="F406" s="39">
        <v>0</v>
      </c>
      <c r="G406" s="39">
        <v>0</v>
      </c>
      <c r="H406" s="39">
        <v>197.4</v>
      </c>
      <c r="I406" s="39">
        <v>317.2</v>
      </c>
      <c r="J406" s="93">
        <f t="shared" si="38"/>
        <v>880.09999999999991</v>
      </c>
    </row>
    <row r="407" spans="1:10" s="4" customFormat="1" ht="22.5" customHeight="1" x14ac:dyDescent="0.25">
      <c r="A407" s="58" t="s">
        <v>498</v>
      </c>
      <c r="B407" s="50"/>
      <c r="C407" s="90" t="s">
        <v>33</v>
      </c>
      <c r="D407" s="133">
        <v>52.9</v>
      </c>
      <c r="E407" s="131">
        <v>0</v>
      </c>
      <c r="F407" s="39">
        <v>319.7</v>
      </c>
      <c r="G407" s="39">
        <v>0</v>
      </c>
      <c r="H407" s="39">
        <v>804</v>
      </c>
      <c r="I407" s="39">
        <v>531.70000000000005</v>
      </c>
      <c r="J407" s="93">
        <f t="shared" si="38"/>
        <v>1708.3</v>
      </c>
    </row>
    <row r="408" spans="1:10" s="4" customFormat="1" ht="22.5" customHeight="1" x14ac:dyDescent="0.25">
      <c r="A408" s="74" t="s">
        <v>499</v>
      </c>
      <c r="B408" s="50"/>
      <c r="C408" s="90" t="s">
        <v>33</v>
      </c>
      <c r="D408" s="133">
        <v>1655.12</v>
      </c>
      <c r="E408" s="131">
        <v>0</v>
      </c>
      <c r="F408" s="39">
        <v>0</v>
      </c>
      <c r="G408" s="39">
        <v>662.1</v>
      </c>
      <c r="H408" s="39">
        <v>0</v>
      </c>
      <c r="I408" s="39">
        <v>0</v>
      </c>
      <c r="J408" s="93">
        <f t="shared" si="38"/>
        <v>2317.2199999999998</v>
      </c>
    </row>
    <row r="409" spans="1:10" s="4" customFormat="1" ht="22.5" customHeight="1" x14ac:dyDescent="0.25">
      <c r="A409" s="58" t="s">
        <v>500</v>
      </c>
      <c r="B409" s="50"/>
      <c r="C409" s="90" t="s">
        <v>33</v>
      </c>
      <c r="D409" s="133">
        <v>30.2</v>
      </c>
      <c r="E409" s="131">
        <v>0</v>
      </c>
      <c r="F409" s="39">
        <v>0</v>
      </c>
      <c r="G409" s="39">
        <v>0</v>
      </c>
      <c r="H409" s="39">
        <v>0</v>
      </c>
      <c r="I409" s="39">
        <v>0</v>
      </c>
      <c r="J409" s="93">
        <f t="shared" si="38"/>
        <v>30.2</v>
      </c>
    </row>
    <row r="410" spans="1:10" s="4" customFormat="1" ht="22.5" customHeight="1" x14ac:dyDescent="0.25">
      <c r="A410" s="58" t="s">
        <v>501</v>
      </c>
      <c r="B410" s="50"/>
      <c r="C410" s="90" t="s">
        <v>33</v>
      </c>
      <c r="D410" s="133">
        <v>206.1</v>
      </c>
      <c r="E410" s="131">
        <v>0</v>
      </c>
      <c r="F410" s="39">
        <v>0</v>
      </c>
      <c r="G410" s="39">
        <v>0</v>
      </c>
      <c r="H410" s="39">
        <v>0</v>
      </c>
      <c r="I410" s="39">
        <v>0</v>
      </c>
      <c r="J410" s="93">
        <f t="shared" si="38"/>
        <v>206.1</v>
      </c>
    </row>
    <row r="411" spans="1:10" s="4" customFormat="1" ht="22.5" customHeight="1" x14ac:dyDescent="0.25">
      <c r="A411" s="58" t="s">
        <v>502</v>
      </c>
      <c r="B411" s="50"/>
      <c r="C411" s="90" t="s">
        <v>33</v>
      </c>
      <c r="D411" s="133">
        <v>321.7</v>
      </c>
      <c r="E411" s="131">
        <v>0</v>
      </c>
      <c r="F411" s="39">
        <v>0</v>
      </c>
      <c r="G411" s="39">
        <v>0</v>
      </c>
      <c r="H411" s="39">
        <v>0</v>
      </c>
      <c r="I411" s="39">
        <v>0</v>
      </c>
      <c r="J411" s="93">
        <f t="shared" si="38"/>
        <v>321.7</v>
      </c>
    </row>
    <row r="412" spans="1:10" s="4" customFormat="1" ht="22.5" customHeight="1" x14ac:dyDescent="0.25">
      <c r="A412" s="58" t="s">
        <v>503</v>
      </c>
      <c r="B412" s="50"/>
      <c r="C412" s="90" t="s">
        <v>33</v>
      </c>
      <c r="D412" s="133">
        <v>1376.36</v>
      </c>
      <c r="E412" s="131">
        <v>0</v>
      </c>
      <c r="F412" s="39">
        <v>0</v>
      </c>
      <c r="G412" s="39">
        <v>0</v>
      </c>
      <c r="H412" s="39">
        <v>0</v>
      </c>
      <c r="I412" s="39">
        <v>0</v>
      </c>
      <c r="J412" s="93">
        <f t="shared" si="38"/>
        <v>1376.36</v>
      </c>
    </row>
    <row r="413" spans="1:10" s="4" customFormat="1" ht="22.5" customHeight="1" x14ac:dyDescent="0.25">
      <c r="A413" s="58" t="s">
        <v>504</v>
      </c>
      <c r="B413" s="50"/>
      <c r="C413" s="90" t="s">
        <v>33</v>
      </c>
      <c r="D413" s="133">
        <v>3195.5</v>
      </c>
      <c r="E413" s="131">
        <v>178.6</v>
      </c>
      <c r="F413" s="39">
        <v>56.3</v>
      </c>
      <c r="G413" s="39">
        <v>0</v>
      </c>
      <c r="H413" s="39">
        <v>0</v>
      </c>
      <c r="I413" s="39">
        <v>0</v>
      </c>
      <c r="J413" s="93">
        <f t="shared" si="38"/>
        <v>3430.4</v>
      </c>
    </row>
    <row r="414" spans="1:10" s="4" customFormat="1" ht="22.5" customHeight="1" x14ac:dyDescent="0.25">
      <c r="A414" s="58" t="s">
        <v>505</v>
      </c>
      <c r="B414" s="50"/>
      <c r="C414" s="90" t="s">
        <v>33</v>
      </c>
      <c r="D414" s="133">
        <v>427.7</v>
      </c>
      <c r="E414" s="131">
        <v>0</v>
      </c>
      <c r="F414" s="39">
        <v>0</v>
      </c>
      <c r="G414" s="39">
        <v>0</v>
      </c>
      <c r="H414" s="39">
        <v>0</v>
      </c>
      <c r="I414" s="39">
        <v>0</v>
      </c>
      <c r="J414" s="93">
        <f t="shared" si="38"/>
        <v>427.7</v>
      </c>
    </row>
    <row r="415" spans="1:10" s="4" customFormat="1" ht="22.5" customHeight="1" x14ac:dyDescent="0.25">
      <c r="A415" s="58" t="s">
        <v>506</v>
      </c>
      <c r="B415" s="50"/>
      <c r="C415" s="90" t="s">
        <v>33</v>
      </c>
      <c r="D415" s="107">
        <v>429</v>
      </c>
      <c r="E415" s="177">
        <v>0</v>
      </c>
      <c r="F415" s="178">
        <v>0</v>
      </c>
      <c r="G415" s="178">
        <v>0</v>
      </c>
      <c r="H415" s="178">
        <v>0</v>
      </c>
      <c r="I415" s="178">
        <v>0</v>
      </c>
      <c r="J415" s="92">
        <f t="shared" si="38"/>
        <v>429</v>
      </c>
    </row>
    <row r="416" spans="1:10" s="4" customFormat="1" ht="19.5" customHeight="1" x14ac:dyDescent="0.25">
      <c r="A416" s="58" t="s">
        <v>507</v>
      </c>
      <c r="B416" s="50"/>
      <c r="C416" s="90" t="s">
        <v>33</v>
      </c>
      <c r="D416" s="133">
        <v>4249.7</v>
      </c>
      <c r="E416" s="131">
        <v>0</v>
      </c>
      <c r="F416" s="39">
        <v>0</v>
      </c>
      <c r="G416" s="39">
        <v>0</v>
      </c>
      <c r="H416" s="39">
        <v>0</v>
      </c>
      <c r="I416" s="39">
        <v>21</v>
      </c>
      <c r="J416" s="93">
        <f t="shared" si="38"/>
        <v>4270.7</v>
      </c>
    </row>
    <row r="417" spans="1:10" s="4" customFormat="1" ht="23.25" customHeight="1" x14ac:dyDescent="0.25">
      <c r="A417" s="58" t="s">
        <v>508</v>
      </c>
      <c r="B417" s="50"/>
      <c r="C417" s="90" t="s">
        <v>33</v>
      </c>
      <c r="D417" s="107">
        <v>13.2</v>
      </c>
      <c r="E417" s="177">
        <v>0</v>
      </c>
      <c r="F417" s="178">
        <v>0</v>
      </c>
      <c r="G417" s="178">
        <v>198.5</v>
      </c>
      <c r="H417" s="178">
        <v>15.7</v>
      </c>
      <c r="I417" s="178">
        <v>0</v>
      </c>
      <c r="J417" s="92">
        <f t="shared" si="37"/>
        <v>227.39999999999998</v>
      </c>
    </row>
    <row r="418" spans="1:10" s="4" customFormat="1" ht="21" customHeight="1" x14ac:dyDescent="0.25">
      <c r="A418" s="58" t="s">
        <v>509</v>
      </c>
      <c r="B418" s="50"/>
      <c r="C418" s="90" t="s">
        <v>33</v>
      </c>
      <c r="D418" s="107">
        <v>5931.13</v>
      </c>
      <c r="E418" s="177">
        <v>471.8</v>
      </c>
      <c r="F418" s="178">
        <v>15.4</v>
      </c>
      <c r="G418" s="178">
        <v>0</v>
      </c>
      <c r="H418" s="178">
        <v>1309</v>
      </c>
      <c r="I418" s="178">
        <v>582.1</v>
      </c>
      <c r="J418" s="92">
        <f t="shared" ref="J418:J426" si="39">SUM(D418:I418)</f>
        <v>8309.43</v>
      </c>
    </row>
    <row r="419" spans="1:10" s="4" customFormat="1" ht="22.5" customHeight="1" x14ac:dyDescent="0.25">
      <c r="A419" s="58" t="s">
        <v>510</v>
      </c>
      <c r="B419" s="50"/>
      <c r="C419" s="90" t="s">
        <v>33</v>
      </c>
      <c r="D419" s="133">
        <v>3440.25</v>
      </c>
      <c r="E419" s="131">
        <v>294.3</v>
      </c>
      <c r="F419" s="39">
        <v>1049.5999999999999</v>
      </c>
      <c r="G419" s="39">
        <v>13.8</v>
      </c>
      <c r="H419" s="39">
        <v>1390.6</v>
      </c>
      <c r="I419" s="39">
        <v>140.4</v>
      </c>
      <c r="J419" s="93">
        <f t="shared" si="39"/>
        <v>6328.9499999999989</v>
      </c>
    </row>
    <row r="420" spans="1:10" s="4" customFormat="1" ht="22.5" customHeight="1" x14ac:dyDescent="0.25">
      <c r="A420" s="58" t="s">
        <v>511</v>
      </c>
      <c r="B420" s="50"/>
      <c r="C420" s="90" t="s">
        <v>33</v>
      </c>
      <c r="D420" s="133">
        <v>396</v>
      </c>
      <c r="E420" s="131">
        <v>0</v>
      </c>
      <c r="F420" s="39">
        <v>0</v>
      </c>
      <c r="G420" s="39">
        <v>0</v>
      </c>
      <c r="H420" s="39">
        <v>0</v>
      </c>
      <c r="I420" s="39">
        <v>0</v>
      </c>
      <c r="J420" s="93">
        <f t="shared" si="39"/>
        <v>396</v>
      </c>
    </row>
    <row r="421" spans="1:10" s="4" customFormat="1" ht="22.5" customHeight="1" x14ac:dyDescent="0.25">
      <c r="A421" s="74" t="s">
        <v>512</v>
      </c>
      <c r="B421" s="50"/>
      <c r="C421" s="90" t="s">
        <v>33</v>
      </c>
      <c r="D421" s="133">
        <v>270.3</v>
      </c>
      <c r="E421" s="131">
        <v>0</v>
      </c>
      <c r="F421" s="39">
        <v>0</v>
      </c>
      <c r="G421" s="39">
        <v>0</v>
      </c>
      <c r="H421" s="39">
        <v>0</v>
      </c>
      <c r="I421" s="39">
        <v>0</v>
      </c>
      <c r="J421" s="93">
        <f t="shared" si="39"/>
        <v>270.3</v>
      </c>
    </row>
    <row r="422" spans="1:10" s="4" customFormat="1" ht="22.5" customHeight="1" x14ac:dyDescent="0.25">
      <c r="A422" s="58" t="s">
        <v>513</v>
      </c>
      <c r="B422" s="50"/>
      <c r="C422" s="90" t="s">
        <v>33</v>
      </c>
      <c r="D422" s="133">
        <v>1799.75</v>
      </c>
      <c r="E422" s="131">
        <v>0</v>
      </c>
      <c r="F422" s="39">
        <v>0</v>
      </c>
      <c r="G422" s="39">
        <v>0</v>
      </c>
      <c r="H422" s="39">
        <v>0</v>
      </c>
      <c r="I422" s="39">
        <v>643.20000000000005</v>
      </c>
      <c r="J422" s="93">
        <f t="shared" si="39"/>
        <v>2442.9499999999998</v>
      </c>
    </row>
    <row r="423" spans="1:10" s="4" customFormat="1" ht="22.5" customHeight="1" x14ac:dyDescent="0.25">
      <c r="A423" s="74" t="s">
        <v>514</v>
      </c>
      <c r="B423" s="50"/>
      <c r="C423" s="90" t="s">
        <v>33</v>
      </c>
      <c r="D423" s="107">
        <v>26508.1</v>
      </c>
      <c r="E423" s="177">
        <v>22.2</v>
      </c>
      <c r="F423" s="178">
        <v>0</v>
      </c>
      <c r="G423" s="178">
        <v>86.3</v>
      </c>
      <c r="H423" s="178">
        <v>4315.1000000000004</v>
      </c>
      <c r="I423" s="178">
        <v>16252.9</v>
      </c>
      <c r="J423" s="92">
        <f t="shared" si="39"/>
        <v>47184.6</v>
      </c>
    </row>
    <row r="424" spans="1:10" s="4" customFormat="1" ht="22.5" customHeight="1" x14ac:dyDescent="0.25">
      <c r="A424" s="175" t="s">
        <v>515</v>
      </c>
      <c r="B424" s="176"/>
      <c r="C424" s="89" t="s">
        <v>33</v>
      </c>
      <c r="D424" s="133">
        <v>159.4</v>
      </c>
      <c r="E424" s="131">
        <v>0</v>
      </c>
      <c r="F424" s="39">
        <v>0</v>
      </c>
      <c r="G424" s="39">
        <v>0</v>
      </c>
      <c r="H424" s="39">
        <v>0</v>
      </c>
      <c r="I424" s="39">
        <v>0</v>
      </c>
      <c r="J424" s="93">
        <f t="shared" si="39"/>
        <v>159.4</v>
      </c>
    </row>
    <row r="425" spans="1:10" s="4" customFormat="1" ht="22.5" customHeight="1" x14ac:dyDescent="0.25">
      <c r="A425" s="74" t="s">
        <v>516</v>
      </c>
      <c r="B425" s="50"/>
      <c r="C425" s="90" t="s">
        <v>33</v>
      </c>
      <c r="D425" s="133">
        <v>26768.95</v>
      </c>
      <c r="E425" s="131">
        <v>2762.7</v>
      </c>
      <c r="F425" s="39">
        <v>4536.8999999999996</v>
      </c>
      <c r="G425" s="39">
        <v>4445.3</v>
      </c>
      <c r="H425" s="39">
        <v>6982.6</v>
      </c>
      <c r="I425" s="39">
        <v>2739</v>
      </c>
      <c r="J425" s="93">
        <f t="shared" si="39"/>
        <v>48235.450000000004</v>
      </c>
    </row>
    <row r="426" spans="1:10" s="4" customFormat="1" ht="22.5" customHeight="1" x14ac:dyDescent="0.25">
      <c r="A426" s="96" t="s">
        <v>517</v>
      </c>
      <c r="B426" s="50"/>
      <c r="C426" s="90" t="s">
        <v>33</v>
      </c>
      <c r="D426" s="133">
        <v>983.63</v>
      </c>
      <c r="E426" s="131">
        <v>0</v>
      </c>
      <c r="F426" s="39">
        <v>0</v>
      </c>
      <c r="G426" s="39">
        <v>0</v>
      </c>
      <c r="H426" s="39">
        <v>0</v>
      </c>
      <c r="I426" s="39">
        <v>0</v>
      </c>
      <c r="J426" s="93">
        <f t="shared" si="39"/>
        <v>983.63</v>
      </c>
    </row>
    <row r="427" spans="1:10" s="4" customFormat="1" ht="22.5" customHeight="1" x14ac:dyDescent="0.25">
      <c r="A427" s="74" t="s">
        <v>518</v>
      </c>
      <c r="B427" s="50"/>
      <c r="C427" s="90" t="s">
        <v>33</v>
      </c>
      <c r="D427" s="133">
        <v>1149</v>
      </c>
      <c r="E427" s="131">
        <v>0</v>
      </c>
      <c r="F427" s="39">
        <v>74.099999999999994</v>
      </c>
      <c r="G427" s="39">
        <v>0</v>
      </c>
      <c r="H427" s="39">
        <v>843.5</v>
      </c>
      <c r="I427" s="39">
        <v>0</v>
      </c>
      <c r="J427" s="93">
        <f t="shared" si="37"/>
        <v>2066.6</v>
      </c>
    </row>
    <row r="428" spans="1:10" s="4" customFormat="1" ht="22.5" customHeight="1" x14ac:dyDescent="0.25">
      <c r="A428" s="74" t="s">
        <v>519</v>
      </c>
      <c r="B428" s="50"/>
      <c r="C428" s="90" t="s">
        <v>33</v>
      </c>
      <c r="D428" s="133">
        <v>84.1</v>
      </c>
      <c r="E428" s="131">
        <v>0</v>
      </c>
      <c r="F428" s="39">
        <v>0</v>
      </c>
      <c r="G428" s="39">
        <v>0</v>
      </c>
      <c r="H428" s="39">
        <v>0</v>
      </c>
      <c r="I428" s="39">
        <v>0</v>
      </c>
      <c r="J428" s="93">
        <f t="shared" ref="J428:J437" si="40">SUM(D428:I428)</f>
        <v>84.1</v>
      </c>
    </row>
    <row r="429" spans="1:10" s="4" customFormat="1" ht="22.5" customHeight="1" x14ac:dyDescent="0.25">
      <c r="A429" s="74" t="s">
        <v>520</v>
      </c>
      <c r="B429" s="50"/>
      <c r="C429" s="90" t="s">
        <v>33</v>
      </c>
      <c r="D429" s="107">
        <v>1967.93</v>
      </c>
      <c r="E429" s="177">
        <v>0</v>
      </c>
      <c r="F429" s="178">
        <v>0</v>
      </c>
      <c r="G429" s="178">
        <v>0</v>
      </c>
      <c r="H429" s="178">
        <v>512.5</v>
      </c>
      <c r="I429" s="178">
        <v>0</v>
      </c>
      <c r="J429" s="92">
        <f t="shared" si="40"/>
        <v>2480.4300000000003</v>
      </c>
    </row>
    <row r="430" spans="1:10" s="4" customFormat="1" ht="22.5" customHeight="1" x14ac:dyDescent="0.25">
      <c r="A430" s="74" t="s">
        <v>521</v>
      </c>
      <c r="B430" s="50"/>
      <c r="C430" s="90" t="s">
        <v>33</v>
      </c>
      <c r="D430" s="133">
        <v>104.7</v>
      </c>
      <c r="E430" s="131">
        <v>0</v>
      </c>
      <c r="F430" s="39">
        <v>0</v>
      </c>
      <c r="G430" s="39">
        <v>0</v>
      </c>
      <c r="H430" s="39">
        <v>0</v>
      </c>
      <c r="I430" s="39">
        <v>0</v>
      </c>
      <c r="J430" s="93">
        <f t="shared" si="40"/>
        <v>104.7</v>
      </c>
    </row>
    <row r="431" spans="1:10" s="4" customFormat="1" ht="22.5" customHeight="1" x14ac:dyDescent="0.25">
      <c r="A431" s="96" t="s">
        <v>522</v>
      </c>
      <c r="B431" s="50"/>
      <c r="C431" s="90" t="s">
        <v>33</v>
      </c>
      <c r="D431" s="133">
        <v>592.1</v>
      </c>
      <c r="E431" s="131">
        <v>0</v>
      </c>
      <c r="F431" s="39">
        <v>0</v>
      </c>
      <c r="G431" s="54">
        <v>0</v>
      </c>
      <c r="H431" s="54">
        <v>0</v>
      </c>
      <c r="I431" s="54">
        <v>0</v>
      </c>
      <c r="J431" s="93">
        <f t="shared" si="40"/>
        <v>592.1</v>
      </c>
    </row>
    <row r="432" spans="1:10" s="4" customFormat="1" ht="22.5" customHeight="1" x14ac:dyDescent="0.25">
      <c r="A432" s="74" t="s">
        <v>523</v>
      </c>
      <c r="B432" s="50"/>
      <c r="C432" s="90" t="s">
        <v>33</v>
      </c>
      <c r="D432" s="133">
        <v>24.2</v>
      </c>
      <c r="E432" s="131">
        <v>0</v>
      </c>
      <c r="F432" s="39">
        <v>0</v>
      </c>
      <c r="G432" s="39">
        <v>0</v>
      </c>
      <c r="H432" s="39">
        <v>204.7</v>
      </c>
      <c r="I432" s="39">
        <v>0</v>
      </c>
      <c r="J432" s="93">
        <f t="shared" si="40"/>
        <v>228.89999999999998</v>
      </c>
    </row>
    <row r="433" spans="1:10" s="4" customFormat="1" ht="22.5" customHeight="1" x14ac:dyDescent="0.25">
      <c r="A433" s="74" t="s">
        <v>524</v>
      </c>
      <c r="B433" s="50"/>
      <c r="C433" s="90" t="s">
        <v>33</v>
      </c>
      <c r="D433" s="133">
        <v>81.3</v>
      </c>
      <c r="E433" s="131">
        <v>0</v>
      </c>
      <c r="F433" s="39">
        <v>0</v>
      </c>
      <c r="G433" s="39">
        <v>0</v>
      </c>
      <c r="H433" s="39">
        <v>0</v>
      </c>
      <c r="I433" s="39">
        <v>0</v>
      </c>
      <c r="J433" s="93">
        <f t="shared" si="40"/>
        <v>81.3</v>
      </c>
    </row>
    <row r="434" spans="1:10" s="4" customFormat="1" ht="22.5" customHeight="1" x14ac:dyDescent="0.25">
      <c r="A434" s="74" t="s">
        <v>525</v>
      </c>
      <c r="B434" s="50"/>
      <c r="C434" s="90" t="s">
        <v>33</v>
      </c>
      <c r="D434" s="133">
        <v>1133.5</v>
      </c>
      <c r="E434" s="131">
        <v>0</v>
      </c>
      <c r="F434" s="39">
        <v>0</v>
      </c>
      <c r="G434" s="39">
        <v>0</v>
      </c>
      <c r="H434" s="39">
        <v>0</v>
      </c>
      <c r="I434" s="39">
        <v>0</v>
      </c>
      <c r="J434" s="93">
        <f t="shared" si="40"/>
        <v>1133.5</v>
      </c>
    </row>
    <row r="435" spans="1:10" s="4" customFormat="1" ht="22.5" customHeight="1" x14ac:dyDescent="0.25">
      <c r="A435" s="74" t="s">
        <v>526</v>
      </c>
      <c r="B435" s="50"/>
      <c r="C435" s="90" t="s">
        <v>33</v>
      </c>
      <c r="D435" s="107">
        <v>750.6</v>
      </c>
      <c r="E435" s="177">
        <v>0</v>
      </c>
      <c r="F435" s="178">
        <v>0</v>
      </c>
      <c r="G435" s="178">
        <v>0</v>
      </c>
      <c r="H435" s="178">
        <v>0</v>
      </c>
      <c r="I435" s="178">
        <v>0</v>
      </c>
      <c r="J435" s="92">
        <f t="shared" si="40"/>
        <v>750.6</v>
      </c>
    </row>
    <row r="436" spans="1:10" s="4" customFormat="1" ht="22.5" customHeight="1" x14ac:dyDescent="0.25">
      <c r="A436" s="74" t="s">
        <v>527</v>
      </c>
      <c r="B436" s="50"/>
      <c r="C436" s="90" t="s">
        <v>33</v>
      </c>
      <c r="D436" s="107">
        <v>1353.3</v>
      </c>
      <c r="E436" s="148">
        <v>0</v>
      </c>
      <c r="F436" s="178">
        <v>0</v>
      </c>
      <c r="G436" s="178">
        <v>0</v>
      </c>
      <c r="H436" s="178">
        <v>0</v>
      </c>
      <c r="I436" s="178">
        <v>0</v>
      </c>
      <c r="J436" s="92">
        <f t="shared" si="40"/>
        <v>1353.3</v>
      </c>
    </row>
    <row r="437" spans="1:10" s="4" customFormat="1" ht="22.5" customHeight="1" x14ac:dyDescent="0.25">
      <c r="A437" s="74" t="s">
        <v>528</v>
      </c>
      <c r="B437" s="50"/>
      <c r="C437" s="90" t="s">
        <v>33</v>
      </c>
      <c r="D437" s="133">
        <v>348.64</v>
      </c>
      <c r="E437" s="131">
        <v>0</v>
      </c>
      <c r="F437" s="39">
        <v>0</v>
      </c>
      <c r="G437" s="39">
        <v>0</v>
      </c>
      <c r="H437" s="39">
        <v>0</v>
      </c>
      <c r="I437" s="39">
        <v>0</v>
      </c>
      <c r="J437" s="93">
        <f t="shared" si="40"/>
        <v>348.64</v>
      </c>
    </row>
    <row r="438" spans="1:10" s="4" customFormat="1" ht="22.5" customHeight="1" x14ac:dyDescent="0.25">
      <c r="A438" s="74" t="s">
        <v>529</v>
      </c>
      <c r="B438" s="50"/>
      <c r="C438" s="90" t="s">
        <v>33</v>
      </c>
      <c r="D438" s="133">
        <v>2245.8000000000002</v>
      </c>
      <c r="E438" s="131">
        <v>0</v>
      </c>
      <c r="F438" s="39">
        <v>0</v>
      </c>
      <c r="G438" s="39">
        <v>0</v>
      </c>
      <c r="H438" s="39">
        <v>0</v>
      </c>
      <c r="I438" s="39">
        <v>0</v>
      </c>
      <c r="J438" s="93">
        <f t="shared" ref="J438:J447" si="41">SUM(D438:I438)</f>
        <v>2245.8000000000002</v>
      </c>
    </row>
    <row r="439" spans="1:10" s="4" customFormat="1" ht="22.5" customHeight="1" x14ac:dyDescent="0.25">
      <c r="A439" s="74" t="s">
        <v>530</v>
      </c>
      <c r="B439" s="50"/>
      <c r="C439" s="90" t="s">
        <v>33</v>
      </c>
      <c r="D439" s="133">
        <v>394.2</v>
      </c>
      <c r="E439" s="131">
        <v>0</v>
      </c>
      <c r="F439" s="39">
        <v>0</v>
      </c>
      <c r="G439" s="39">
        <v>0</v>
      </c>
      <c r="H439" s="39">
        <v>0</v>
      </c>
      <c r="I439" s="39">
        <v>0</v>
      </c>
      <c r="J439" s="93">
        <f>SUM(D439:I439)</f>
        <v>394.2</v>
      </c>
    </row>
    <row r="440" spans="1:10" s="4" customFormat="1" ht="22.5" customHeight="1" x14ac:dyDescent="0.25">
      <c r="A440" s="74" t="s">
        <v>531</v>
      </c>
      <c r="B440" s="50"/>
      <c r="C440" s="90" t="s">
        <v>33</v>
      </c>
      <c r="D440" s="133">
        <v>5128.9100000000008</v>
      </c>
      <c r="E440" s="131">
        <v>0</v>
      </c>
      <c r="F440" s="39">
        <v>0</v>
      </c>
      <c r="G440" s="39">
        <v>0</v>
      </c>
      <c r="H440" s="39">
        <v>0</v>
      </c>
      <c r="I440" s="39">
        <v>0</v>
      </c>
      <c r="J440" s="93">
        <f>SUM(D440:I440)</f>
        <v>5128.9100000000008</v>
      </c>
    </row>
    <row r="441" spans="1:10" s="4" customFormat="1" ht="22.5" customHeight="1" x14ac:dyDescent="0.25">
      <c r="A441" s="74" t="s">
        <v>532</v>
      </c>
      <c r="B441" s="50"/>
      <c r="C441" s="90" t="s">
        <v>33</v>
      </c>
      <c r="D441" s="133">
        <v>182.2</v>
      </c>
      <c r="E441" s="131">
        <v>0</v>
      </c>
      <c r="F441" s="39">
        <v>0</v>
      </c>
      <c r="G441" s="39">
        <v>0</v>
      </c>
      <c r="H441" s="39">
        <v>0</v>
      </c>
      <c r="I441" s="39">
        <v>0</v>
      </c>
      <c r="J441" s="93">
        <f t="shared" si="41"/>
        <v>182.2</v>
      </c>
    </row>
    <row r="442" spans="1:10" s="4" customFormat="1" ht="22.5" customHeight="1" x14ac:dyDescent="0.25">
      <c r="A442" s="74" t="s">
        <v>533</v>
      </c>
      <c r="B442" s="50"/>
      <c r="C442" s="90" t="s">
        <v>33</v>
      </c>
      <c r="D442" s="133">
        <v>1106.3</v>
      </c>
      <c r="E442" s="131">
        <v>0</v>
      </c>
      <c r="F442" s="39">
        <v>0</v>
      </c>
      <c r="G442" s="39">
        <v>0</v>
      </c>
      <c r="H442" s="39">
        <v>0</v>
      </c>
      <c r="I442" s="39">
        <v>0</v>
      </c>
      <c r="J442" s="93">
        <f>SUM(D442:I442)</f>
        <v>1106.3</v>
      </c>
    </row>
    <row r="443" spans="1:10" s="4" customFormat="1" ht="22.5" customHeight="1" x14ac:dyDescent="0.25">
      <c r="A443" s="74" t="s">
        <v>534</v>
      </c>
      <c r="B443" s="50"/>
      <c r="C443" s="90" t="s">
        <v>33</v>
      </c>
      <c r="D443" s="133">
        <v>1018.5</v>
      </c>
      <c r="E443" s="131">
        <v>0</v>
      </c>
      <c r="F443" s="39">
        <v>0</v>
      </c>
      <c r="G443" s="39">
        <v>0</v>
      </c>
      <c r="H443" s="39">
        <v>0</v>
      </c>
      <c r="I443" s="39">
        <v>0</v>
      </c>
      <c r="J443" s="93">
        <f>SUM(D443:I443)</f>
        <v>1018.5</v>
      </c>
    </row>
    <row r="444" spans="1:10" s="4" customFormat="1" ht="22.5" customHeight="1" x14ac:dyDescent="0.25">
      <c r="A444" s="74" t="s">
        <v>535</v>
      </c>
      <c r="B444" s="50"/>
      <c r="C444" s="90" t="s">
        <v>33</v>
      </c>
      <c r="D444" s="133">
        <v>910.6</v>
      </c>
      <c r="E444" s="131">
        <v>0</v>
      </c>
      <c r="F444" s="39">
        <v>0</v>
      </c>
      <c r="G444" s="39">
        <v>0</v>
      </c>
      <c r="H444" s="39">
        <v>48</v>
      </c>
      <c r="I444" s="39">
        <v>0</v>
      </c>
      <c r="J444" s="93">
        <f>SUM(D444:I444)</f>
        <v>958.6</v>
      </c>
    </row>
    <row r="445" spans="1:10" s="4" customFormat="1" ht="22.5" customHeight="1" x14ac:dyDescent="0.25">
      <c r="A445" s="74" t="s">
        <v>536</v>
      </c>
      <c r="B445" s="50"/>
      <c r="C445" s="90" t="s">
        <v>33</v>
      </c>
      <c r="D445" s="133">
        <v>497.56000000000006</v>
      </c>
      <c r="E445" s="131">
        <v>0</v>
      </c>
      <c r="F445" s="39">
        <v>0</v>
      </c>
      <c r="G445" s="39">
        <v>0</v>
      </c>
      <c r="H445" s="39">
        <v>0</v>
      </c>
      <c r="I445" s="39">
        <v>0</v>
      </c>
      <c r="J445" s="93">
        <f t="shared" si="41"/>
        <v>497.56000000000006</v>
      </c>
    </row>
    <row r="446" spans="1:10" s="4" customFormat="1" ht="22.5" customHeight="1" x14ac:dyDescent="0.25">
      <c r="A446" s="74" t="s">
        <v>537</v>
      </c>
      <c r="B446" s="50"/>
      <c r="C446" s="90" t="s">
        <v>33</v>
      </c>
      <c r="D446" s="133">
        <v>107.6</v>
      </c>
      <c r="E446" s="131">
        <v>0</v>
      </c>
      <c r="F446" s="39">
        <v>0</v>
      </c>
      <c r="G446" s="39">
        <v>0</v>
      </c>
      <c r="H446" s="39">
        <v>0</v>
      </c>
      <c r="I446" s="39">
        <v>0</v>
      </c>
      <c r="J446" s="93">
        <f>SUM(D446:I446)</f>
        <v>107.6</v>
      </c>
    </row>
    <row r="447" spans="1:10" s="4" customFormat="1" ht="22.5" customHeight="1" x14ac:dyDescent="0.25">
      <c r="A447" s="74" t="s">
        <v>538</v>
      </c>
      <c r="B447" s="50"/>
      <c r="C447" s="90" t="s">
        <v>33</v>
      </c>
      <c r="D447" s="133">
        <v>46.9</v>
      </c>
      <c r="E447" s="131">
        <v>0</v>
      </c>
      <c r="F447" s="39">
        <v>0</v>
      </c>
      <c r="G447" s="39">
        <v>0</v>
      </c>
      <c r="H447" s="39">
        <v>0</v>
      </c>
      <c r="I447" s="39">
        <v>0</v>
      </c>
      <c r="J447" s="93">
        <f t="shared" si="41"/>
        <v>46.9</v>
      </c>
    </row>
    <row r="448" spans="1:10" s="4" customFormat="1" ht="22.5" customHeight="1" x14ac:dyDescent="0.25">
      <c r="A448" s="74" t="s">
        <v>539</v>
      </c>
      <c r="B448" s="50"/>
      <c r="C448" s="90" t="s">
        <v>33</v>
      </c>
      <c r="D448" s="133">
        <v>275.8</v>
      </c>
      <c r="E448" s="131">
        <v>711.4</v>
      </c>
      <c r="F448" s="39">
        <v>0</v>
      </c>
      <c r="G448" s="39">
        <v>0</v>
      </c>
      <c r="H448" s="39">
        <v>0</v>
      </c>
      <c r="I448" s="39">
        <v>0</v>
      </c>
      <c r="J448" s="93">
        <f t="shared" ref="J448:J479" si="42">SUM(D448:I448)</f>
        <v>987.2</v>
      </c>
    </row>
    <row r="449" spans="1:10" s="4" customFormat="1" ht="22.5" customHeight="1" x14ac:dyDescent="0.25">
      <c r="A449" s="74" t="s">
        <v>540</v>
      </c>
      <c r="B449" s="50"/>
      <c r="C449" s="90" t="s">
        <v>33</v>
      </c>
      <c r="D449" s="133">
        <v>55.4</v>
      </c>
      <c r="E449" s="131">
        <v>0</v>
      </c>
      <c r="F449" s="39">
        <v>0</v>
      </c>
      <c r="G449" s="39">
        <v>0</v>
      </c>
      <c r="H449" s="39">
        <v>0</v>
      </c>
      <c r="I449" s="39">
        <v>0</v>
      </c>
      <c r="J449" s="93">
        <f t="shared" si="42"/>
        <v>55.4</v>
      </c>
    </row>
    <row r="450" spans="1:10" s="4" customFormat="1" ht="22.5" customHeight="1" x14ac:dyDescent="0.25">
      <c r="A450" s="74" t="s">
        <v>541</v>
      </c>
      <c r="B450" s="50"/>
      <c r="C450" s="90" t="s">
        <v>33</v>
      </c>
      <c r="D450" s="133">
        <v>455.7</v>
      </c>
      <c r="E450" s="131">
        <v>0</v>
      </c>
      <c r="F450" s="39">
        <v>0</v>
      </c>
      <c r="G450" s="39">
        <v>0</v>
      </c>
      <c r="H450" s="39">
        <v>0</v>
      </c>
      <c r="I450" s="39">
        <v>0</v>
      </c>
      <c r="J450" s="93">
        <f t="shared" si="42"/>
        <v>455.7</v>
      </c>
    </row>
    <row r="451" spans="1:10" s="4" customFormat="1" ht="22.5" customHeight="1" x14ac:dyDescent="0.25">
      <c r="A451" s="58" t="s">
        <v>542</v>
      </c>
      <c r="B451" s="50"/>
      <c r="C451" s="90" t="s">
        <v>33</v>
      </c>
      <c r="D451" s="133">
        <v>146.9</v>
      </c>
      <c r="E451" s="131">
        <v>0</v>
      </c>
      <c r="F451" s="39">
        <v>0</v>
      </c>
      <c r="G451" s="39">
        <v>0</v>
      </c>
      <c r="H451" s="39">
        <v>0</v>
      </c>
      <c r="I451" s="39">
        <v>0</v>
      </c>
      <c r="J451" s="93">
        <f t="shared" si="42"/>
        <v>146.9</v>
      </c>
    </row>
    <row r="452" spans="1:10" s="4" customFormat="1" ht="22.5" customHeight="1" x14ac:dyDescent="0.25">
      <c r="A452" s="58" t="s">
        <v>543</v>
      </c>
      <c r="B452" s="50"/>
      <c r="C452" s="90" t="s">
        <v>33</v>
      </c>
      <c r="D452" s="133">
        <v>1737.82</v>
      </c>
      <c r="E452" s="131">
        <v>0</v>
      </c>
      <c r="F452" s="39">
        <v>0</v>
      </c>
      <c r="G452" s="39">
        <v>0</v>
      </c>
      <c r="H452" s="39">
        <v>0</v>
      </c>
      <c r="I452" s="39">
        <v>0</v>
      </c>
      <c r="J452" s="93">
        <f t="shared" si="42"/>
        <v>1737.82</v>
      </c>
    </row>
    <row r="453" spans="1:10" s="4" customFormat="1" ht="22.5" customHeight="1" x14ac:dyDescent="0.25">
      <c r="A453" s="58" t="s">
        <v>544</v>
      </c>
      <c r="B453" s="50"/>
      <c r="C453" s="90" t="s">
        <v>33</v>
      </c>
      <c r="D453" s="133">
        <v>2425.8000000000002</v>
      </c>
      <c r="E453" s="131">
        <v>0</v>
      </c>
      <c r="F453" s="39">
        <v>0</v>
      </c>
      <c r="G453" s="39">
        <v>0</v>
      </c>
      <c r="H453" s="39">
        <v>0</v>
      </c>
      <c r="I453" s="39">
        <v>0</v>
      </c>
      <c r="J453" s="93">
        <f t="shared" si="42"/>
        <v>2425.8000000000002</v>
      </c>
    </row>
    <row r="454" spans="1:10" s="4" customFormat="1" ht="22.5" customHeight="1" x14ac:dyDescent="0.25">
      <c r="A454" s="58" t="s">
        <v>545</v>
      </c>
      <c r="B454" s="50"/>
      <c r="C454" s="90" t="s">
        <v>33</v>
      </c>
      <c r="D454" s="133">
        <v>23.8</v>
      </c>
      <c r="E454" s="131">
        <v>0</v>
      </c>
      <c r="F454" s="39">
        <v>0</v>
      </c>
      <c r="G454" s="39">
        <v>0</v>
      </c>
      <c r="H454" s="39">
        <v>0</v>
      </c>
      <c r="I454" s="39">
        <v>0</v>
      </c>
      <c r="J454" s="93">
        <f t="shared" si="42"/>
        <v>23.8</v>
      </c>
    </row>
    <row r="455" spans="1:10" s="4" customFormat="1" ht="22.5" customHeight="1" x14ac:dyDescent="0.25">
      <c r="A455" s="58" t="s">
        <v>546</v>
      </c>
      <c r="B455" s="50"/>
      <c r="C455" s="90" t="s">
        <v>33</v>
      </c>
      <c r="D455" s="133">
        <v>7320.92</v>
      </c>
      <c r="E455" s="131">
        <v>0</v>
      </c>
      <c r="F455" s="39">
        <v>0</v>
      </c>
      <c r="G455" s="39">
        <v>196.8</v>
      </c>
      <c r="H455" s="39">
        <v>0</v>
      </c>
      <c r="I455" s="39">
        <v>59.7</v>
      </c>
      <c r="J455" s="93">
        <f t="shared" si="42"/>
        <v>7577.42</v>
      </c>
    </row>
    <row r="456" spans="1:10" s="4" customFormat="1" ht="22.5" customHeight="1" x14ac:dyDescent="0.25">
      <c r="A456" s="58" t="s">
        <v>547</v>
      </c>
      <c r="B456" s="50"/>
      <c r="C456" s="90" t="s">
        <v>33</v>
      </c>
      <c r="D456" s="133">
        <v>804.6</v>
      </c>
      <c r="E456" s="131">
        <v>0</v>
      </c>
      <c r="F456" s="39">
        <v>0</v>
      </c>
      <c r="G456" s="39">
        <v>0</v>
      </c>
      <c r="H456" s="39">
        <v>0</v>
      </c>
      <c r="I456" s="39">
        <v>0</v>
      </c>
      <c r="J456" s="93">
        <f t="shared" si="42"/>
        <v>804.6</v>
      </c>
    </row>
    <row r="457" spans="1:10" s="4" customFormat="1" ht="22.5" customHeight="1" x14ac:dyDescent="0.25">
      <c r="A457" s="58" t="s">
        <v>548</v>
      </c>
      <c r="B457" s="50"/>
      <c r="C457" s="90" t="s">
        <v>33</v>
      </c>
      <c r="D457" s="133">
        <v>380.2</v>
      </c>
      <c r="E457" s="131">
        <v>0</v>
      </c>
      <c r="F457" s="39">
        <v>0</v>
      </c>
      <c r="G457" s="39">
        <v>0</v>
      </c>
      <c r="H457" s="39">
        <v>0</v>
      </c>
      <c r="I457" s="39">
        <v>0</v>
      </c>
      <c r="J457" s="93">
        <f t="shared" si="42"/>
        <v>380.2</v>
      </c>
    </row>
    <row r="458" spans="1:10" s="4" customFormat="1" ht="22.5" customHeight="1" x14ac:dyDescent="0.25">
      <c r="A458" s="58" t="s">
        <v>549</v>
      </c>
      <c r="B458" s="50"/>
      <c r="C458" s="90" t="s">
        <v>33</v>
      </c>
      <c r="D458" s="133">
        <v>603.70000000000005</v>
      </c>
      <c r="E458" s="131">
        <v>0</v>
      </c>
      <c r="F458" s="39">
        <v>0</v>
      </c>
      <c r="G458" s="39">
        <v>0</v>
      </c>
      <c r="H458" s="39">
        <v>0</v>
      </c>
      <c r="I458" s="39">
        <v>0</v>
      </c>
      <c r="J458" s="93">
        <f t="shared" si="42"/>
        <v>603.70000000000005</v>
      </c>
    </row>
    <row r="459" spans="1:10" s="4" customFormat="1" ht="22.5" customHeight="1" x14ac:dyDescent="0.25">
      <c r="A459" s="58" t="s">
        <v>550</v>
      </c>
      <c r="B459" s="50"/>
      <c r="C459" s="90" t="s">
        <v>33</v>
      </c>
      <c r="D459" s="133">
        <v>1006.48</v>
      </c>
      <c r="E459" s="131">
        <v>0</v>
      </c>
      <c r="F459" s="39">
        <v>0</v>
      </c>
      <c r="G459" s="39">
        <v>0</v>
      </c>
      <c r="H459" s="39">
        <v>0</v>
      </c>
      <c r="I459" s="39">
        <v>0</v>
      </c>
      <c r="J459" s="93">
        <f t="shared" si="42"/>
        <v>1006.48</v>
      </c>
    </row>
    <row r="460" spans="1:10" s="4" customFormat="1" ht="22.5" customHeight="1" x14ac:dyDescent="0.25">
      <c r="A460" s="58" t="s">
        <v>551</v>
      </c>
      <c r="B460" s="50"/>
      <c r="C460" s="90" t="s">
        <v>33</v>
      </c>
      <c r="D460" s="133">
        <v>18.7</v>
      </c>
      <c r="E460" s="131">
        <v>0</v>
      </c>
      <c r="F460" s="39">
        <v>0</v>
      </c>
      <c r="G460" s="39">
        <v>0</v>
      </c>
      <c r="H460" s="39">
        <v>0</v>
      </c>
      <c r="I460" s="39">
        <v>0</v>
      </c>
      <c r="J460" s="93">
        <f t="shared" si="42"/>
        <v>18.7</v>
      </c>
    </row>
    <row r="461" spans="1:10" s="4" customFormat="1" ht="22.5" customHeight="1" x14ac:dyDescent="0.25">
      <c r="A461" s="58" t="s">
        <v>552</v>
      </c>
      <c r="B461" s="50"/>
      <c r="C461" s="90" t="s">
        <v>33</v>
      </c>
      <c r="D461" s="133">
        <v>0</v>
      </c>
      <c r="E461" s="131">
        <v>2507.4</v>
      </c>
      <c r="F461" s="39">
        <v>0</v>
      </c>
      <c r="G461" s="39">
        <v>0</v>
      </c>
      <c r="H461" s="39">
        <v>0</v>
      </c>
      <c r="I461" s="39">
        <v>0</v>
      </c>
      <c r="J461" s="93">
        <f t="shared" si="42"/>
        <v>2507.4</v>
      </c>
    </row>
    <row r="462" spans="1:10" s="4" customFormat="1" ht="22.5" customHeight="1" x14ac:dyDescent="0.25">
      <c r="A462" s="58" t="s">
        <v>553</v>
      </c>
      <c r="B462" s="50"/>
      <c r="C462" s="90" t="s">
        <v>33</v>
      </c>
      <c r="D462" s="133">
        <v>709.4</v>
      </c>
      <c r="E462" s="131">
        <v>0</v>
      </c>
      <c r="F462" s="39">
        <v>0</v>
      </c>
      <c r="G462" s="39">
        <v>0</v>
      </c>
      <c r="H462" s="39">
        <v>0</v>
      </c>
      <c r="I462" s="39">
        <v>0</v>
      </c>
      <c r="J462" s="93">
        <f t="shared" si="42"/>
        <v>709.4</v>
      </c>
    </row>
    <row r="463" spans="1:10" s="4" customFormat="1" ht="22.5" customHeight="1" x14ac:dyDescent="0.25">
      <c r="A463" s="58" t="s">
        <v>554</v>
      </c>
      <c r="B463" s="50"/>
      <c r="C463" s="90" t="s">
        <v>33</v>
      </c>
      <c r="D463" s="133">
        <v>506.3</v>
      </c>
      <c r="E463" s="131">
        <v>0</v>
      </c>
      <c r="F463" s="39">
        <v>0</v>
      </c>
      <c r="G463" s="39">
        <v>0</v>
      </c>
      <c r="H463" s="39">
        <v>0</v>
      </c>
      <c r="I463" s="39">
        <v>0</v>
      </c>
      <c r="J463" s="93">
        <f t="shared" si="42"/>
        <v>506.3</v>
      </c>
    </row>
    <row r="464" spans="1:10" s="4" customFormat="1" ht="22.5" customHeight="1" x14ac:dyDescent="0.25">
      <c r="A464" s="71" t="s">
        <v>555</v>
      </c>
      <c r="B464" s="50"/>
      <c r="C464" s="90" t="s">
        <v>33</v>
      </c>
      <c r="D464" s="133">
        <v>2001.9699999999998</v>
      </c>
      <c r="E464" s="131">
        <v>0</v>
      </c>
      <c r="F464" s="39">
        <v>0</v>
      </c>
      <c r="G464" s="39">
        <v>0</v>
      </c>
      <c r="H464" s="39">
        <v>0</v>
      </c>
      <c r="I464" s="39">
        <v>0</v>
      </c>
      <c r="J464" s="93">
        <f t="shared" si="42"/>
        <v>2001.9699999999998</v>
      </c>
    </row>
    <row r="465" spans="1:10" s="4" customFormat="1" ht="22.5" customHeight="1" x14ac:dyDescent="0.25">
      <c r="A465" s="58" t="s">
        <v>556</v>
      </c>
      <c r="B465" s="50"/>
      <c r="C465" s="90" t="s">
        <v>33</v>
      </c>
      <c r="D465" s="133">
        <v>456.9</v>
      </c>
      <c r="E465" s="131">
        <v>0</v>
      </c>
      <c r="F465" s="39">
        <v>0</v>
      </c>
      <c r="G465" s="39">
        <v>0</v>
      </c>
      <c r="H465" s="39">
        <v>0</v>
      </c>
      <c r="I465" s="39">
        <v>0</v>
      </c>
      <c r="J465" s="93">
        <f t="shared" si="42"/>
        <v>456.9</v>
      </c>
    </row>
    <row r="466" spans="1:10" s="4" customFormat="1" ht="22.5" customHeight="1" x14ac:dyDescent="0.25">
      <c r="A466" s="58" t="s">
        <v>557</v>
      </c>
      <c r="B466" s="50"/>
      <c r="C466" s="90" t="s">
        <v>33</v>
      </c>
      <c r="D466" s="133">
        <v>538.76</v>
      </c>
      <c r="E466" s="131">
        <v>0</v>
      </c>
      <c r="F466" s="39">
        <v>0</v>
      </c>
      <c r="G466" s="39">
        <v>0</v>
      </c>
      <c r="H466" s="39">
        <v>0</v>
      </c>
      <c r="I466" s="39">
        <v>0</v>
      </c>
      <c r="J466" s="93">
        <f t="shared" si="42"/>
        <v>538.76</v>
      </c>
    </row>
    <row r="467" spans="1:10" s="4" customFormat="1" ht="22.5" customHeight="1" x14ac:dyDescent="0.25">
      <c r="A467" s="58" t="s">
        <v>558</v>
      </c>
      <c r="B467" s="50"/>
      <c r="C467" s="90" t="s">
        <v>33</v>
      </c>
      <c r="D467" s="133">
        <v>1132.3</v>
      </c>
      <c r="E467" s="131">
        <v>0</v>
      </c>
      <c r="F467" s="39">
        <v>0</v>
      </c>
      <c r="G467" s="39">
        <v>0</v>
      </c>
      <c r="H467" s="39">
        <v>0</v>
      </c>
      <c r="I467" s="39">
        <v>0</v>
      </c>
      <c r="J467" s="93">
        <f t="shared" si="42"/>
        <v>1132.3</v>
      </c>
    </row>
    <row r="468" spans="1:10" ht="22.5" customHeight="1" x14ac:dyDescent="0.2">
      <c r="A468" s="58" t="s">
        <v>559</v>
      </c>
      <c r="B468" s="50"/>
      <c r="C468" s="90" t="s">
        <v>33</v>
      </c>
      <c r="D468" s="133">
        <v>12.1</v>
      </c>
      <c r="E468" s="131">
        <v>0</v>
      </c>
      <c r="F468" s="39">
        <v>0</v>
      </c>
      <c r="G468" s="39">
        <v>0</v>
      </c>
      <c r="H468" s="39">
        <v>0</v>
      </c>
      <c r="I468" s="39">
        <v>0</v>
      </c>
      <c r="J468" s="93">
        <f t="shared" si="42"/>
        <v>12.1</v>
      </c>
    </row>
    <row r="469" spans="1:10" ht="22.5" customHeight="1" x14ac:dyDescent="0.2">
      <c r="A469" s="58" t="s">
        <v>560</v>
      </c>
      <c r="B469" s="50"/>
      <c r="C469" s="90" t="s">
        <v>33</v>
      </c>
      <c r="D469" s="133">
        <v>2347.6999999999998</v>
      </c>
      <c r="E469" s="131">
        <v>0</v>
      </c>
      <c r="F469" s="39">
        <v>0</v>
      </c>
      <c r="G469" s="39">
        <v>0</v>
      </c>
      <c r="H469" s="39">
        <v>0</v>
      </c>
      <c r="I469" s="39">
        <v>0</v>
      </c>
      <c r="J469" s="93">
        <f t="shared" si="42"/>
        <v>2347.6999999999998</v>
      </c>
    </row>
    <row r="470" spans="1:10" ht="22.5" customHeight="1" x14ac:dyDescent="0.2">
      <c r="A470" s="58" t="s">
        <v>561</v>
      </c>
      <c r="B470" s="50"/>
      <c r="C470" s="90" t="s">
        <v>33</v>
      </c>
      <c r="D470" s="133">
        <v>194.1</v>
      </c>
      <c r="E470" s="131">
        <v>0</v>
      </c>
      <c r="F470" s="39">
        <v>0</v>
      </c>
      <c r="G470" s="39">
        <v>0</v>
      </c>
      <c r="H470" s="39">
        <v>0</v>
      </c>
      <c r="I470" s="39">
        <v>0</v>
      </c>
      <c r="J470" s="93">
        <f t="shared" si="42"/>
        <v>194.1</v>
      </c>
    </row>
    <row r="471" spans="1:10" ht="22.5" customHeight="1" x14ac:dyDescent="0.2">
      <c r="A471" s="58" t="s">
        <v>562</v>
      </c>
      <c r="B471" s="50"/>
      <c r="C471" s="90" t="s">
        <v>33</v>
      </c>
      <c r="D471" s="133">
        <v>289.39999999999998</v>
      </c>
      <c r="E471" s="131">
        <v>0</v>
      </c>
      <c r="F471" s="39">
        <v>0</v>
      </c>
      <c r="G471" s="39">
        <v>0</v>
      </c>
      <c r="H471" s="39">
        <v>0</v>
      </c>
      <c r="I471" s="39">
        <v>0</v>
      </c>
      <c r="J471" s="93">
        <f t="shared" si="42"/>
        <v>289.39999999999998</v>
      </c>
    </row>
    <row r="472" spans="1:10" ht="22.5" customHeight="1" x14ac:dyDescent="0.2">
      <c r="A472" s="58" t="s">
        <v>563</v>
      </c>
      <c r="B472" s="50"/>
      <c r="C472" s="90" t="s">
        <v>33</v>
      </c>
      <c r="D472" s="133">
        <v>1123.3</v>
      </c>
      <c r="E472" s="131">
        <v>0</v>
      </c>
      <c r="F472" s="39">
        <v>0</v>
      </c>
      <c r="G472" s="39">
        <v>0</v>
      </c>
      <c r="H472" s="39">
        <v>0</v>
      </c>
      <c r="I472" s="39">
        <v>0</v>
      </c>
      <c r="J472" s="93">
        <f t="shared" si="42"/>
        <v>1123.3</v>
      </c>
    </row>
    <row r="473" spans="1:10" ht="22.5" customHeight="1" x14ac:dyDescent="0.2">
      <c r="A473" s="58" t="s">
        <v>564</v>
      </c>
      <c r="B473" s="50"/>
      <c r="C473" s="90" t="s">
        <v>33</v>
      </c>
      <c r="D473" s="133">
        <v>1585.6</v>
      </c>
      <c r="E473" s="131">
        <v>0</v>
      </c>
      <c r="F473" s="39">
        <v>0</v>
      </c>
      <c r="G473" s="39">
        <v>0</v>
      </c>
      <c r="H473" s="39">
        <v>0</v>
      </c>
      <c r="I473" s="39">
        <v>0</v>
      </c>
      <c r="J473" s="93">
        <f t="shared" si="42"/>
        <v>1585.6</v>
      </c>
    </row>
    <row r="474" spans="1:10" ht="22.5" customHeight="1" x14ac:dyDescent="0.2">
      <c r="A474" s="58" t="s">
        <v>565</v>
      </c>
      <c r="B474" s="50"/>
      <c r="C474" s="90" t="s">
        <v>33</v>
      </c>
      <c r="D474" s="133">
        <v>190</v>
      </c>
      <c r="E474" s="131">
        <v>0</v>
      </c>
      <c r="F474" s="39">
        <v>0</v>
      </c>
      <c r="G474" s="39">
        <v>0</v>
      </c>
      <c r="H474" s="39">
        <v>0</v>
      </c>
      <c r="I474" s="39">
        <v>0</v>
      </c>
      <c r="J474" s="93">
        <f t="shared" si="42"/>
        <v>190</v>
      </c>
    </row>
    <row r="475" spans="1:10" ht="22.5" customHeight="1" x14ac:dyDescent="0.2">
      <c r="A475" s="58" t="s">
        <v>566</v>
      </c>
      <c r="B475" s="50"/>
      <c r="C475" s="90" t="s">
        <v>33</v>
      </c>
      <c r="D475" s="107">
        <v>1099.2</v>
      </c>
      <c r="E475" s="177">
        <v>0</v>
      </c>
      <c r="F475" s="178">
        <v>0</v>
      </c>
      <c r="G475" s="178">
        <v>0</v>
      </c>
      <c r="H475" s="39">
        <v>0</v>
      </c>
      <c r="I475" s="39">
        <v>0</v>
      </c>
      <c r="J475" s="92">
        <f t="shared" si="42"/>
        <v>1099.2</v>
      </c>
    </row>
    <row r="476" spans="1:10" ht="22.5" customHeight="1" x14ac:dyDescent="0.2">
      <c r="A476" s="58" t="s">
        <v>567</v>
      </c>
      <c r="B476" s="50"/>
      <c r="C476" s="90" t="s">
        <v>33</v>
      </c>
      <c r="D476" s="133">
        <v>177.5</v>
      </c>
      <c r="E476" s="131">
        <v>0</v>
      </c>
      <c r="F476" s="39">
        <v>0</v>
      </c>
      <c r="G476" s="39">
        <v>0</v>
      </c>
      <c r="H476" s="39">
        <v>0</v>
      </c>
      <c r="I476" s="39">
        <v>0</v>
      </c>
      <c r="J476" s="93">
        <f t="shared" si="42"/>
        <v>177.5</v>
      </c>
    </row>
    <row r="477" spans="1:10" ht="23.25" customHeight="1" x14ac:dyDescent="0.2">
      <c r="A477" s="58" t="s">
        <v>568</v>
      </c>
      <c r="B477" s="50"/>
      <c r="C477" s="90" t="s">
        <v>33</v>
      </c>
      <c r="D477" s="107">
        <v>6.5</v>
      </c>
      <c r="E477" s="177">
        <v>0</v>
      </c>
      <c r="F477" s="178">
        <v>0</v>
      </c>
      <c r="G477" s="178">
        <v>0</v>
      </c>
      <c r="H477" s="178">
        <v>0</v>
      </c>
      <c r="I477" s="39">
        <v>0</v>
      </c>
      <c r="J477" s="92">
        <f t="shared" si="42"/>
        <v>6.5</v>
      </c>
    </row>
    <row r="478" spans="1:10" ht="22.5" customHeight="1" x14ac:dyDescent="0.2">
      <c r="A478" s="58" t="s">
        <v>569</v>
      </c>
      <c r="B478" s="50"/>
      <c r="C478" s="90" t="s">
        <v>33</v>
      </c>
      <c r="D478" s="107">
        <v>281</v>
      </c>
      <c r="E478" s="177">
        <v>0</v>
      </c>
      <c r="F478" s="178">
        <v>0</v>
      </c>
      <c r="G478" s="178">
        <v>0</v>
      </c>
      <c r="H478" s="178">
        <v>0</v>
      </c>
      <c r="I478" s="39">
        <v>0</v>
      </c>
      <c r="J478" s="92">
        <f t="shared" si="42"/>
        <v>281</v>
      </c>
    </row>
    <row r="479" spans="1:10" ht="22.5" customHeight="1" x14ac:dyDescent="0.2">
      <c r="A479" s="58" t="s">
        <v>570</v>
      </c>
      <c r="B479" s="50"/>
      <c r="C479" s="90" t="s">
        <v>33</v>
      </c>
      <c r="D479" s="133">
        <v>21</v>
      </c>
      <c r="E479" s="131">
        <v>0</v>
      </c>
      <c r="F479" s="39">
        <v>0</v>
      </c>
      <c r="G479" s="39">
        <v>0</v>
      </c>
      <c r="H479" s="39">
        <v>0</v>
      </c>
      <c r="I479" s="39">
        <v>0</v>
      </c>
      <c r="J479" s="93">
        <f t="shared" si="42"/>
        <v>21</v>
      </c>
    </row>
    <row r="480" spans="1:10" ht="22.5" customHeight="1" x14ac:dyDescent="0.2">
      <c r="A480" s="58" t="s">
        <v>571</v>
      </c>
      <c r="B480" s="50"/>
      <c r="C480" s="90" t="s">
        <v>33</v>
      </c>
      <c r="D480" s="133">
        <v>1240.75</v>
      </c>
      <c r="E480" s="131">
        <v>0</v>
      </c>
      <c r="F480" s="39">
        <v>0</v>
      </c>
      <c r="G480" s="39">
        <v>0</v>
      </c>
      <c r="H480" s="39">
        <v>0</v>
      </c>
      <c r="I480" s="39">
        <v>0</v>
      </c>
      <c r="J480" s="93">
        <f t="shared" ref="J480:J503" si="43">SUM(D480:I480)</f>
        <v>1240.75</v>
      </c>
    </row>
    <row r="481" spans="1:10" ht="22.5" customHeight="1" x14ac:dyDescent="0.2">
      <c r="A481" s="58" t="s">
        <v>572</v>
      </c>
      <c r="B481" s="50"/>
      <c r="C481" s="90" t="s">
        <v>33</v>
      </c>
      <c r="D481" s="133">
        <v>6775.55</v>
      </c>
      <c r="E481" s="131">
        <v>0</v>
      </c>
      <c r="F481" s="39">
        <v>0</v>
      </c>
      <c r="G481" s="39">
        <v>0</v>
      </c>
      <c r="H481" s="39">
        <v>979.34</v>
      </c>
      <c r="I481" s="39">
        <v>0</v>
      </c>
      <c r="J481" s="93">
        <f t="shared" si="43"/>
        <v>7754.89</v>
      </c>
    </row>
    <row r="482" spans="1:10" ht="22.5" customHeight="1" x14ac:dyDescent="0.2">
      <c r="A482" s="58" t="s">
        <v>573</v>
      </c>
      <c r="B482" s="50"/>
      <c r="C482" s="90" t="s">
        <v>33</v>
      </c>
      <c r="D482" s="133">
        <v>3870.4</v>
      </c>
      <c r="E482" s="131">
        <v>0</v>
      </c>
      <c r="F482" s="39">
        <v>57.3</v>
      </c>
      <c r="G482" s="39">
        <v>0</v>
      </c>
      <c r="H482" s="39">
        <v>0</v>
      </c>
      <c r="I482" s="39">
        <v>0</v>
      </c>
      <c r="J482" s="93">
        <f t="shared" si="43"/>
        <v>3927.7000000000003</v>
      </c>
    </row>
    <row r="483" spans="1:10" ht="22.5" customHeight="1" x14ac:dyDescent="0.2">
      <c r="A483" s="58" t="s">
        <v>574</v>
      </c>
      <c r="B483" s="50"/>
      <c r="C483" s="90" t="s">
        <v>33</v>
      </c>
      <c r="D483" s="107">
        <v>25808.15</v>
      </c>
      <c r="E483" s="177">
        <v>0</v>
      </c>
      <c r="F483" s="178">
        <v>0</v>
      </c>
      <c r="G483" s="178">
        <v>12351.7</v>
      </c>
      <c r="H483" s="178">
        <v>10314.1</v>
      </c>
      <c r="I483" s="178">
        <v>5092.8</v>
      </c>
      <c r="J483" s="92">
        <f t="shared" si="43"/>
        <v>53566.750000000007</v>
      </c>
    </row>
    <row r="484" spans="1:10" ht="22.5" customHeight="1" x14ac:dyDescent="0.2">
      <c r="A484" s="69" t="s">
        <v>575</v>
      </c>
      <c r="B484" s="176"/>
      <c r="C484" s="89" t="s">
        <v>33</v>
      </c>
      <c r="D484" s="133">
        <v>248.38</v>
      </c>
      <c r="E484" s="131">
        <v>0</v>
      </c>
      <c r="F484" s="39">
        <v>0</v>
      </c>
      <c r="G484" s="39">
        <v>0</v>
      </c>
      <c r="H484" s="39">
        <v>0</v>
      </c>
      <c r="I484" s="39">
        <v>0</v>
      </c>
      <c r="J484" s="93">
        <f t="shared" si="43"/>
        <v>248.38</v>
      </c>
    </row>
    <row r="485" spans="1:10" ht="22.5" customHeight="1" x14ac:dyDescent="0.2">
      <c r="A485" s="58" t="s">
        <v>576</v>
      </c>
      <c r="B485" s="50"/>
      <c r="C485" s="90" t="s">
        <v>33</v>
      </c>
      <c r="D485" s="133">
        <v>17.899999999999999</v>
      </c>
      <c r="E485" s="131">
        <v>0</v>
      </c>
      <c r="F485" s="39">
        <v>0</v>
      </c>
      <c r="G485" s="39">
        <v>0</v>
      </c>
      <c r="H485" s="39">
        <v>0</v>
      </c>
      <c r="I485" s="39">
        <v>0</v>
      </c>
      <c r="J485" s="93">
        <f t="shared" si="43"/>
        <v>17.899999999999999</v>
      </c>
    </row>
    <row r="486" spans="1:10" ht="22.5" customHeight="1" x14ac:dyDescent="0.2">
      <c r="A486" s="58" t="s">
        <v>577</v>
      </c>
      <c r="B486" s="50"/>
      <c r="C486" s="90" t="s">
        <v>33</v>
      </c>
      <c r="D486" s="133">
        <v>98.1</v>
      </c>
      <c r="E486" s="131">
        <v>0</v>
      </c>
      <c r="F486" s="39">
        <v>0</v>
      </c>
      <c r="G486" s="39">
        <v>0</v>
      </c>
      <c r="H486" s="39">
        <v>0</v>
      </c>
      <c r="I486" s="39">
        <v>0</v>
      </c>
      <c r="J486" s="93">
        <f t="shared" si="43"/>
        <v>98.1</v>
      </c>
    </row>
    <row r="487" spans="1:10" ht="22.5" customHeight="1" x14ac:dyDescent="0.2">
      <c r="A487" s="58" t="s">
        <v>578</v>
      </c>
      <c r="B487" s="50"/>
      <c r="C487" s="90" t="s">
        <v>33</v>
      </c>
      <c r="D487" s="133">
        <v>66.3</v>
      </c>
      <c r="E487" s="131">
        <v>0</v>
      </c>
      <c r="F487" s="39">
        <v>0</v>
      </c>
      <c r="G487" s="39">
        <v>0</v>
      </c>
      <c r="H487" s="39">
        <v>0</v>
      </c>
      <c r="I487" s="39">
        <v>125.2</v>
      </c>
      <c r="J487" s="93">
        <f t="shared" si="43"/>
        <v>191.5</v>
      </c>
    </row>
    <row r="488" spans="1:10" ht="22.5" customHeight="1" x14ac:dyDescent="0.2">
      <c r="A488" s="58" t="s">
        <v>579</v>
      </c>
      <c r="B488" s="50"/>
      <c r="C488" s="90" t="s">
        <v>33</v>
      </c>
      <c r="D488" s="133">
        <v>2823.1000000000004</v>
      </c>
      <c r="E488" s="131">
        <v>167.1</v>
      </c>
      <c r="F488" s="39">
        <v>0</v>
      </c>
      <c r="G488" s="39">
        <v>0</v>
      </c>
      <c r="H488" s="39">
        <v>896.3</v>
      </c>
      <c r="I488" s="39">
        <v>0</v>
      </c>
      <c r="J488" s="93">
        <f t="shared" si="43"/>
        <v>3886.5</v>
      </c>
    </row>
    <row r="489" spans="1:10" ht="22.5" customHeight="1" x14ac:dyDescent="0.2">
      <c r="A489" s="58" t="s">
        <v>580</v>
      </c>
      <c r="B489" s="50"/>
      <c r="C489" s="90" t="s">
        <v>33</v>
      </c>
      <c r="D489" s="133">
        <v>841</v>
      </c>
      <c r="E489" s="131">
        <v>0</v>
      </c>
      <c r="F489" s="39">
        <v>0</v>
      </c>
      <c r="G489" s="39">
        <v>0</v>
      </c>
      <c r="H489" s="39">
        <v>0</v>
      </c>
      <c r="I489" s="39">
        <v>0</v>
      </c>
      <c r="J489" s="93">
        <f t="shared" si="43"/>
        <v>841</v>
      </c>
    </row>
    <row r="490" spans="1:10" ht="22.5" customHeight="1" x14ac:dyDescent="0.2">
      <c r="A490" s="58" t="s">
        <v>581</v>
      </c>
      <c r="B490" s="50"/>
      <c r="C490" s="90" t="s">
        <v>33</v>
      </c>
      <c r="D490" s="107">
        <v>687.9</v>
      </c>
      <c r="E490" s="177">
        <v>0</v>
      </c>
      <c r="F490" s="178">
        <v>0</v>
      </c>
      <c r="G490" s="178">
        <v>0</v>
      </c>
      <c r="H490" s="178">
        <v>0</v>
      </c>
      <c r="I490" s="178">
        <v>0</v>
      </c>
      <c r="J490" s="92">
        <f t="shared" si="43"/>
        <v>687.9</v>
      </c>
    </row>
    <row r="491" spans="1:10" ht="22.5" customHeight="1" x14ac:dyDescent="0.2">
      <c r="A491" s="58" t="s">
        <v>582</v>
      </c>
      <c r="B491" s="50"/>
      <c r="C491" s="90" t="s">
        <v>33</v>
      </c>
      <c r="D491" s="133">
        <v>73.5</v>
      </c>
      <c r="E491" s="131">
        <v>0</v>
      </c>
      <c r="F491" s="39">
        <v>0</v>
      </c>
      <c r="G491" s="39">
        <v>0</v>
      </c>
      <c r="H491" s="39">
        <v>0</v>
      </c>
      <c r="I491" s="39">
        <v>515.1</v>
      </c>
      <c r="J491" s="93">
        <f t="shared" si="43"/>
        <v>588.6</v>
      </c>
    </row>
    <row r="492" spans="1:10" ht="22.5" customHeight="1" x14ac:dyDescent="0.2">
      <c r="A492" s="58" t="s">
        <v>583</v>
      </c>
      <c r="B492" s="50"/>
      <c r="C492" s="90" t="s">
        <v>33</v>
      </c>
      <c r="D492" s="133">
        <v>539.6</v>
      </c>
      <c r="E492" s="131">
        <v>0</v>
      </c>
      <c r="F492" s="39">
        <v>0</v>
      </c>
      <c r="G492" s="39">
        <v>0</v>
      </c>
      <c r="H492" s="39">
        <v>0</v>
      </c>
      <c r="I492" s="39">
        <v>0</v>
      </c>
      <c r="J492" s="93">
        <f t="shared" si="43"/>
        <v>539.6</v>
      </c>
    </row>
    <row r="493" spans="1:10" ht="22.5" customHeight="1" x14ac:dyDescent="0.2">
      <c r="A493" s="58" t="s">
        <v>584</v>
      </c>
      <c r="B493" s="50"/>
      <c r="C493" s="90" t="s">
        <v>33</v>
      </c>
      <c r="D493" s="133">
        <v>141.19999999999999</v>
      </c>
      <c r="E493" s="131">
        <v>0</v>
      </c>
      <c r="F493" s="39">
        <v>0</v>
      </c>
      <c r="G493" s="39">
        <v>0</v>
      </c>
      <c r="H493" s="39">
        <v>0</v>
      </c>
      <c r="I493" s="39">
        <v>0</v>
      </c>
      <c r="J493" s="93">
        <f t="shared" si="43"/>
        <v>141.19999999999999</v>
      </c>
    </row>
    <row r="494" spans="1:10" ht="22.5" customHeight="1" x14ac:dyDescent="0.2">
      <c r="A494" s="58" t="s">
        <v>585</v>
      </c>
      <c r="B494" s="50"/>
      <c r="C494" s="90" t="s">
        <v>33</v>
      </c>
      <c r="D494" s="133">
        <v>46.9</v>
      </c>
      <c r="E494" s="131">
        <v>0</v>
      </c>
      <c r="F494" s="39">
        <v>0</v>
      </c>
      <c r="G494" s="39">
        <v>0</v>
      </c>
      <c r="H494" s="39">
        <v>0</v>
      </c>
      <c r="I494" s="39">
        <v>0</v>
      </c>
      <c r="J494" s="93">
        <f t="shared" si="43"/>
        <v>46.9</v>
      </c>
    </row>
    <row r="495" spans="1:10" ht="22.5" customHeight="1" x14ac:dyDescent="0.2">
      <c r="A495" s="58" t="s">
        <v>586</v>
      </c>
      <c r="B495" s="50"/>
      <c r="C495" s="90" t="s">
        <v>33</v>
      </c>
      <c r="D495" s="133">
        <v>0</v>
      </c>
      <c r="E495" s="131">
        <v>138.1</v>
      </c>
      <c r="F495" s="39">
        <v>0</v>
      </c>
      <c r="G495" s="39">
        <v>0</v>
      </c>
      <c r="H495" s="39">
        <v>0</v>
      </c>
      <c r="I495" s="39">
        <v>0</v>
      </c>
      <c r="J495" s="93">
        <f t="shared" si="43"/>
        <v>138.1</v>
      </c>
    </row>
    <row r="496" spans="1:10" ht="22.5" customHeight="1" x14ac:dyDescent="0.2">
      <c r="A496" s="58" t="s">
        <v>587</v>
      </c>
      <c r="B496" s="50"/>
      <c r="C496" s="90" t="s">
        <v>33</v>
      </c>
      <c r="D496" s="133">
        <v>0</v>
      </c>
      <c r="E496" s="131">
        <v>316.10000000000002</v>
      </c>
      <c r="F496" s="39">
        <v>201.8</v>
      </c>
      <c r="G496" s="39">
        <v>0</v>
      </c>
      <c r="H496" s="39">
        <v>0</v>
      </c>
      <c r="I496" s="39">
        <v>0</v>
      </c>
      <c r="J496" s="93">
        <f t="shared" si="43"/>
        <v>517.90000000000009</v>
      </c>
    </row>
    <row r="497" spans="1:11" ht="22.5" customHeight="1" x14ac:dyDescent="0.2">
      <c r="A497" s="58" t="s">
        <v>588</v>
      </c>
      <c r="B497" s="50"/>
      <c r="C497" s="90" t="s">
        <v>33</v>
      </c>
      <c r="D497" s="133">
        <v>0</v>
      </c>
      <c r="E497" s="148">
        <v>163.30000000000001</v>
      </c>
      <c r="F497" s="178">
        <v>0</v>
      </c>
      <c r="G497" s="178">
        <v>0</v>
      </c>
      <c r="H497" s="178">
        <v>0</v>
      </c>
      <c r="I497" s="178">
        <v>0</v>
      </c>
      <c r="J497" s="92">
        <f t="shared" si="43"/>
        <v>163.30000000000001</v>
      </c>
    </row>
    <row r="498" spans="1:11" ht="22.5" customHeight="1" x14ac:dyDescent="0.2">
      <c r="A498" s="58" t="s">
        <v>589</v>
      </c>
      <c r="B498" s="50"/>
      <c r="C498" s="90" t="s">
        <v>33</v>
      </c>
      <c r="D498" s="107">
        <v>0</v>
      </c>
      <c r="E498" s="148">
        <v>1702.4</v>
      </c>
      <c r="F498" s="178">
        <v>0</v>
      </c>
      <c r="G498" s="178">
        <v>0</v>
      </c>
      <c r="H498" s="178">
        <v>0</v>
      </c>
      <c r="I498" s="178">
        <v>0</v>
      </c>
      <c r="J498" s="92">
        <f t="shared" si="43"/>
        <v>1702.4</v>
      </c>
    </row>
    <row r="499" spans="1:11" ht="22.5" customHeight="1" x14ac:dyDescent="0.2">
      <c r="A499" s="59" t="s">
        <v>590</v>
      </c>
      <c r="B499" s="50"/>
      <c r="C499" s="90" t="s">
        <v>33</v>
      </c>
      <c r="D499" s="133">
        <v>8075.7</v>
      </c>
      <c r="E499" s="131">
        <v>0</v>
      </c>
      <c r="F499" s="39">
        <v>0</v>
      </c>
      <c r="G499" s="39">
        <v>0</v>
      </c>
      <c r="H499" s="39">
        <v>0</v>
      </c>
      <c r="I499" s="39">
        <v>0</v>
      </c>
      <c r="J499" s="93">
        <f t="shared" si="43"/>
        <v>8075.7</v>
      </c>
    </row>
    <row r="500" spans="1:11" ht="22.5" customHeight="1" x14ac:dyDescent="0.2">
      <c r="A500" s="63" t="s">
        <v>591</v>
      </c>
      <c r="B500" s="50"/>
      <c r="C500" s="90" t="s">
        <v>33</v>
      </c>
      <c r="D500" s="133">
        <v>28905.600000000006</v>
      </c>
      <c r="E500" s="131">
        <v>9045.6999999999989</v>
      </c>
      <c r="F500" s="39">
        <v>7058.84</v>
      </c>
      <c r="G500" s="39">
        <v>15416.5</v>
      </c>
      <c r="H500" s="39">
        <v>10476.299999999999</v>
      </c>
      <c r="I500" s="39">
        <v>4876.6000000000004</v>
      </c>
      <c r="J500" s="93">
        <f t="shared" si="43"/>
        <v>75779.540000000008</v>
      </c>
    </row>
    <row r="501" spans="1:11" ht="22.5" customHeight="1" x14ac:dyDescent="0.2">
      <c r="A501" s="58" t="s">
        <v>592</v>
      </c>
      <c r="B501" s="50"/>
      <c r="C501" s="90" t="s">
        <v>33</v>
      </c>
      <c r="D501" s="133">
        <v>11.5</v>
      </c>
      <c r="E501" s="131">
        <v>0</v>
      </c>
      <c r="F501" s="39">
        <v>0</v>
      </c>
      <c r="G501" s="39">
        <v>0</v>
      </c>
      <c r="H501" s="39">
        <v>0</v>
      </c>
      <c r="I501" s="39">
        <v>0</v>
      </c>
      <c r="J501" s="93">
        <f t="shared" si="43"/>
        <v>11.5</v>
      </c>
    </row>
    <row r="502" spans="1:11" ht="22.5" customHeight="1" x14ac:dyDescent="0.2">
      <c r="A502" s="64" t="s">
        <v>593</v>
      </c>
      <c r="B502" s="55"/>
      <c r="C502" s="90" t="s">
        <v>33</v>
      </c>
      <c r="D502" s="133">
        <v>3793.4999999999995</v>
      </c>
      <c r="E502" s="131">
        <v>0</v>
      </c>
      <c r="F502" s="39">
        <v>0</v>
      </c>
      <c r="G502" s="39">
        <v>0</v>
      </c>
      <c r="H502" s="39">
        <v>0</v>
      </c>
      <c r="I502" s="39">
        <v>0</v>
      </c>
      <c r="J502" s="93">
        <f t="shared" si="43"/>
        <v>3793.4999999999995</v>
      </c>
    </row>
    <row r="503" spans="1:11" ht="22.5" customHeight="1" thickBot="1" x14ac:dyDescent="0.25">
      <c r="A503" s="60" t="s">
        <v>594</v>
      </c>
      <c r="B503" s="51"/>
      <c r="C503" s="90" t="s">
        <v>33</v>
      </c>
      <c r="D503" s="134">
        <v>660</v>
      </c>
      <c r="E503" s="131">
        <v>0</v>
      </c>
      <c r="F503" s="39">
        <v>0</v>
      </c>
      <c r="G503" s="39">
        <v>0</v>
      </c>
      <c r="H503" s="39">
        <v>0</v>
      </c>
      <c r="I503" s="39">
        <v>0</v>
      </c>
      <c r="J503" s="93">
        <f t="shared" si="43"/>
        <v>660</v>
      </c>
    </row>
    <row r="504" spans="1:11" ht="39" customHeight="1" thickTop="1" thickBot="1" x14ac:dyDescent="0.25">
      <c r="A504" s="390" t="s">
        <v>595</v>
      </c>
      <c r="B504" s="391"/>
      <c r="C504" s="40" t="s">
        <v>33</v>
      </c>
      <c r="D504" s="67">
        <f>SUM(D377:D503)</f>
        <v>279586.59000000008</v>
      </c>
      <c r="E504" s="29">
        <f t="shared" ref="E504:I504" si="44">SUM(E377:E503)</f>
        <v>21007.599999999999</v>
      </c>
      <c r="F504" s="29">
        <f t="shared" si="44"/>
        <v>15018.84</v>
      </c>
      <c r="G504" s="29">
        <f t="shared" si="44"/>
        <v>34198.300000000003</v>
      </c>
      <c r="H504" s="29">
        <f>SUM(H377:H503)</f>
        <v>43957.14</v>
      </c>
      <c r="I504" s="29">
        <f t="shared" si="44"/>
        <v>37557.43</v>
      </c>
      <c r="J504" s="30">
        <f>SUM(J377:J503)</f>
        <v>431325.90000000014</v>
      </c>
    </row>
    <row r="505" spans="1:11" ht="32.25" customHeight="1" thickBot="1" x14ac:dyDescent="0.25">
      <c r="A505" s="408" t="s">
        <v>596</v>
      </c>
      <c r="B505" s="409"/>
      <c r="C505" s="37" t="s">
        <v>33</v>
      </c>
      <c r="D505" s="68">
        <f t="shared" ref="D505:G505" si="45">SUM(D504,D372)</f>
        <v>1298461.5899999999</v>
      </c>
      <c r="E505" s="68">
        <f t="shared" si="45"/>
        <v>116485.43</v>
      </c>
      <c r="F505" s="15">
        <f t="shared" si="45"/>
        <v>111148.36000000002</v>
      </c>
      <c r="G505" s="15">
        <f t="shared" si="45"/>
        <v>171778</v>
      </c>
      <c r="H505" s="15">
        <f>SUM(H504,H372)</f>
        <v>170498.59999999998</v>
      </c>
      <c r="I505" s="15">
        <f>SUM(I504,I372)</f>
        <v>165343.46999999997</v>
      </c>
      <c r="J505" s="16">
        <f>SUM(J504,J372)</f>
        <v>2033715.4500000002</v>
      </c>
    </row>
    <row r="506" spans="1:11" ht="21.75" customHeight="1" thickTop="1" thickBot="1" x14ac:dyDescent="0.25">
      <c r="A506" s="476" t="s">
        <v>635</v>
      </c>
      <c r="B506" s="477"/>
      <c r="C506" s="477"/>
      <c r="D506" s="477"/>
      <c r="E506" s="477"/>
      <c r="F506" s="477"/>
      <c r="G506" s="477"/>
      <c r="H506" s="477"/>
      <c r="I506" s="477"/>
      <c r="J506" s="478"/>
    </row>
    <row r="507" spans="1:11" ht="24.75" customHeight="1" thickTop="1" thickBot="1" x14ac:dyDescent="0.25">
      <c r="A507" s="387" t="s">
        <v>630</v>
      </c>
      <c r="B507" s="388"/>
      <c r="C507" s="388"/>
      <c r="D507" s="388"/>
      <c r="E507" s="388"/>
      <c r="F507" s="388"/>
      <c r="G507" s="388"/>
      <c r="H507" s="388"/>
      <c r="I507" s="388"/>
      <c r="J507" s="389"/>
    </row>
    <row r="508" spans="1:11" ht="25.5" customHeight="1" thickTop="1" thickBot="1" x14ac:dyDescent="0.25">
      <c r="A508" s="473" t="s">
        <v>597</v>
      </c>
      <c r="B508" s="474"/>
      <c r="C508" s="474"/>
      <c r="D508" s="474"/>
      <c r="E508" s="474"/>
      <c r="F508" s="474"/>
      <c r="G508" s="474"/>
      <c r="H508" s="474"/>
      <c r="I508" s="474"/>
      <c r="J508" s="475"/>
    </row>
    <row r="509" spans="1:11" ht="330" customHeight="1" thickTop="1" x14ac:dyDescent="0.2">
      <c r="A509" s="479" t="s">
        <v>761</v>
      </c>
      <c r="B509" s="480"/>
      <c r="C509" s="480"/>
      <c r="D509" s="480"/>
      <c r="E509" s="480"/>
      <c r="F509" s="480"/>
      <c r="G509" s="480"/>
      <c r="H509" s="480"/>
      <c r="I509" s="480"/>
      <c r="J509" s="481"/>
      <c r="K509" s="140"/>
    </row>
    <row r="510" spans="1:11" ht="54" customHeight="1" x14ac:dyDescent="0.2">
      <c r="A510" s="482" t="s">
        <v>745</v>
      </c>
      <c r="B510" s="483"/>
      <c r="C510" s="483"/>
      <c r="D510" s="483"/>
      <c r="E510" s="483"/>
      <c r="F510" s="483"/>
      <c r="G510" s="483"/>
      <c r="H510" s="483"/>
      <c r="I510" s="483"/>
      <c r="J510" s="484"/>
    </row>
    <row r="511" spans="1:11" ht="30.75" customHeight="1" x14ac:dyDescent="0.2">
      <c r="A511" s="384" t="s">
        <v>644</v>
      </c>
      <c r="B511" s="385"/>
      <c r="C511" s="385"/>
      <c r="D511" s="385"/>
      <c r="E511" s="385"/>
      <c r="F511" s="385"/>
      <c r="G511" s="385"/>
      <c r="H511" s="385"/>
      <c r="I511" s="385"/>
      <c r="J511" s="386"/>
    </row>
    <row r="512" spans="1:11" ht="30" customHeight="1" x14ac:dyDescent="0.2">
      <c r="A512" s="513" t="s">
        <v>648</v>
      </c>
      <c r="B512" s="514"/>
      <c r="C512" s="514"/>
      <c r="D512" s="514"/>
      <c r="E512" s="514"/>
      <c r="F512" s="514"/>
      <c r="G512" s="514"/>
      <c r="H512" s="514"/>
      <c r="I512" s="514"/>
      <c r="J512" s="515"/>
    </row>
    <row r="513" spans="1:10" ht="30" customHeight="1" x14ac:dyDescent="0.2">
      <c r="A513" s="516" t="s">
        <v>713</v>
      </c>
      <c r="B513" s="517"/>
      <c r="C513" s="517"/>
      <c r="D513" s="517"/>
      <c r="E513" s="517"/>
      <c r="F513" s="517"/>
      <c r="G513" s="517"/>
      <c r="H513" s="517"/>
      <c r="I513" s="517"/>
      <c r="J513" s="518"/>
    </row>
    <row r="514" spans="1:10" ht="120" customHeight="1" x14ac:dyDescent="0.2">
      <c r="A514" s="522" t="s">
        <v>762</v>
      </c>
      <c r="B514" s="523"/>
      <c r="C514" s="523"/>
      <c r="D514" s="523"/>
      <c r="E514" s="523"/>
      <c r="F514" s="523"/>
      <c r="G514" s="523"/>
      <c r="H514" s="523"/>
      <c r="I514" s="523"/>
      <c r="J514" s="524"/>
    </row>
    <row r="515" spans="1:10" ht="27" customHeight="1" x14ac:dyDescent="0.2">
      <c r="A515" s="519" t="s">
        <v>746</v>
      </c>
      <c r="B515" s="520"/>
      <c r="C515" s="520"/>
      <c r="D515" s="520"/>
      <c r="E515" s="520"/>
      <c r="F515" s="520"/>
      <c r="G515" s="520"/>
      <c r="H515" s="520"/>
      <c r="I515" s="520"/>
      <c r="J515" s="521"/>
    </row>
    <row r="516" spans="1:10" ht="29.25" customHeight="1" thickBot="1" x14ac:dyDescent="0.25">
      <c r="A516" s="525" t="s">
        <v>763</v>
      </c>
      <c r="B516" s="526"/>
      <c r="C516" s="526"/>
      <c r="D516" s="526"/>
      <c r="E516" s="526"/>
      <c r="F516" s="526"/>
      <c r="G516" s="526"/>
      <c r="H516" s="526"/>
      <c r="I516" s="526"/>
      <c r="J516" s="527"/>
    </row>
    <row r="517" spans="1:10" ht="26.25" customHeight="1" thickTop="1" thickBot="1" x14ac:dyDescent="0.25">
      <c r="A517" s="473" t="s">
        <v>598</v>
      </c>
      <c r="B517" s="474"/>
      <c r="C517" s="474"/>
      <c r="D517" s="474"/>
      <c r="E517" s="474"/>
      <c r="F517" s="474"/>
      <c r="G517" s="474"/>
      <c r="H517" s="474"/>
      <c r="I517" s="474"/>
      <c r="J517" s="475"/>
    </row>
    <row r="518" spans="1:10" ht="62.25" customHeight="1" thickTop="1" x14ac:dyDescent="0.2">
      <c r="A518" s="510" t="s">
        <v>764</v>
      </c>
      <c r="B518" s="511"/>
      <c r="C518" s="511"/>
      <c r="D518" s="511"/>
      <c r="E518" s="511"/>
      <c r="F518" s="511"/>
      <c r="G518" s="511"/>
      <c r="H518" s="511"/>
      <c r="I518" s="511"/>
      <c r="J518" s="512"/>
    </row>
    <row r="519" spans="1:10" ht="112.5" customHeight="1" x14ac:dyDescent="0.2">
      <c r="A519" s="439" t="s">
        <v>765</v>
      </c>
      <c r="B519" s="440"/>
      <c r="C519" s="440"/>
      <c r="D519" s="440"/>
      <c r="E519" s="440"/>
      <c r="F519" s="440"/>
      <c r="G519" s="440"/>
      <c r="H519" s="440"/>
      <c r="I519" s="440"/>
      <c r="J519" s="441"/>
    </row>
    <row r="520" spans="1:10" ht="61.5" customHeight="1" x14ac:dyDescent="0.2">
      <c r="A520" s="384" t="s">
        <v>707</v>
      </c>
      <c r="B520" s="385"/>
      <c r="C520" s="385"/>
      <c r="D520" s="385"/>
      <c r="E520" s="385"/>
      <c r="F520" s="385"/>
      <c r="G520" s="385"/>
      <c r="H520" s="385"/>
      <c r="I520" s="385"/>
      <c r="J520" s="386"/>
    </row>
    <row r="521" spans="1:10" ht="77.25" customHeight="1" x14ac:dyDescent="0.2">
      <c r="A521" s="384" t="s">
        <v>705</v>
      </c>
      <c r="B521" s="385"/>
      <c r="C521" s="385"/>
      <c r="D521" s="385"/>
      <c r="E521" s="385"/>
      <c r="F521" s="385"/>
      <c r="G521" s="385"/>
      <c r="H521" s="385"/>
      <c r="I521" s="385"/>
      <c r="J521" s="386"/>
    </row>
    <row r="522" spans="1:10" ht="238.5" customHeight="1" x14ac:dyDescent="0.2">
      <c r="A522" s="482" t="s">
        <v>741</v>
      </c>
      <c r="B522" s="505"/>
      <c r="C522" s="505"/>
      <c r="D522" s="505"/>
      <c r="E522" s="505"/>
      <c r="F522" s="505"/>
      <c r="G522" s="505"/>
      <c r="H522" s="505"/>
      <c r="I522" s="505"/>
      <c r="J522" s="506"/>
    </row>
    <row r="523" spans="1:10" ht="72.75" customHeight="1" x14ac:dyDescent="0.2">
      <c r="A523" s="482" t="s">
        <v>747</v>
      </c>
      <c r="B523" s="483"/>
      <c r="C523" s="483"/>
      <c r="D523" s="483"/>
      <c r="E523" s="483"/>
      <c r="F523" s="483"/>
      <c r="G523" s="483"/>
      <c r="H523" s="483"/>
      <c r="I523" s="483"/>
      <c r="J523" s="484"/>
    </row>
    <row r="524" spans="1:10" ht="112.5" customHeight="1" x14ac:dyDescent="0.2">
      <c r="A524" s="482" t="s">
        <v>753</v>
      </c>
      <c r="B524" s="483"/>
      <c r="C524" s="483"/>
      <c r="D524" s="483"/>
      <c r="E524" s="483"/>
      <c r="F524" s="483"/>
      <c r="G524" s="483"/>
      <c r="H524" s="483"/>
      <c r="I524" s="483"/>
      <c r="J524" s="484"/>
    </row>
    <row r="525" spans="1:10" ht="222.75" customHeight="1" thickBot="1" x14ac:dyDescent="0.25">
      <c r="A525" s="507" t="s">
        <v>766</v>
      </c>
      <c r="B525" s="508"/>
      <c r="C525" s="508"/>
      <c r="D525" s="508"/>
      <c r="E525" s="508"/>
      <c r="F525" s="508"/>
      <c r="G525" s="508"/>
      <c r="H525" s="508"/>
      <c r="I525" s="508"/>
      <c r="J525" s="509"/>
    </row>
    <row r="526" spans="1:10" ht="20.25" customHeight="1" thickTop="1" thickBot="1" x14ac:dyDescent="0.25">
      <c r="A526" s="502" t="s">
        <v>599</v>
      </c>
      <c r="B526" s="503"/>
      <c r="C526" s="503"/>
      <c r="D526" s="503"/>
      <c r="E526" s="503"/>
      <c r="F526" s="503"/>
      <c r="G526" s="503"/>
      <c r="H526" s="503"/>
      <c r="I526" s="503"/>
      <c r="J526" s="504"/>
    </row>
    <row r="527" spans="1:10" ht="24" customHeight="1" thickTop="1" thickBot="1" x14ac:dyDescent="0.25">
      <c r="A527" s="499" t="s">
        <v>739</v>
      </c>
      <c r="B527" s="500"/>
      <c r="C527" s="500"/>
      <c r="D527" s="500"/>
      <c r="E527" s="500"/>
      <c r="F527" s="500"/>
      <c r="G527" s="500"/>
      <c r="H527" s="500"/>
      <c r="I527" s="500"/>
      <c r="J527" s="501"/>
    </row>
    <row r="528" spans="1:10" ht="110.25" customHeight="1" thickTop="1" x14ac:dyDescent="0.3">
      <c r="A528" s="496" t="s">
        <v>639</v>
      </c>
      <c r="B528" s="497"/>
      <c r="C528" s="497"/>
      <c r="D528" s="497"/>
      <c r="E528" s="497"/>
      <c r="F528" s="497"/>
      <c r="G528" s="497"/>
      <c r="H528" s="497"/>
      <c r="I528" s="497"/>
      <c r="J528" s="498"/>
    </row>
    <row r="529" spans="1:10" ht="30.75" customHeight="1" thickBot="1" x14ac:dyDescent="0.25">
      <c r="A529" s="493" t="s">
        <v>21</v>
      </c>
      <c r="B529" s="494"/>
      <c r="C529" s="494"/>
      <c r="D529" s="494"/>
      <c r="E529" s="494"/>
      <c r="F529" s="494"/>
      <c r="G529" s="494"/>
      <c r="H529" s="494"/>
      <c r="I529" s="494"/>
      <c r="J529" s="495"/>
    </row>
  </sheetData>
  <sortState xmlns:xlrd2="http://schemas.microsoft.com/office/spreadsheetml/2017/richdata2" ref="A31:J521">
    <sortCondition ref="B32:B84"/>
  </sortState>
  <mergeCells count="87">
    <mergeCell ref="A518:J518"/>
    <mergeCell ref="A512:J512"/>
    <mergeCell ref="A508:J508"/>
    <mergeCell ref="A507:J507"/>
    <mergeCell ref="A513:J513"/>
    <mergeCell ref="A515:J515"/>
    <mergeCell ref="A514:J514"/>
    <mergeCell ref="A516:J516"/>
    <mergeCell ref="A529:J529"/>
    <mergeCell ref="A528:J528"/>
    <mergeCell ref="A527:J527"/>
    <mergeCell ref="A526:J526"/>
    <mergeCell ref="A521:J521"/>
    <mergeCell ref="A522:J522"/>
    <mergeCell ref="A524:J524"/>
    <mergeCell ref="A523:J523"/>
    <mergeCell ref="A525:J525"/>
    <mergeCell ref="A174:A178"/>
    <mergeCell ref="A179:A182"/>
    <mergeCell ref="A223:A226"/>
    <mergeCell ref="A517:J517"/>
    <mergeCell ref="A506:J506"/>
    <mergeCell ref="A509:J509"/>
    <mergeCell ref="A510:J510"/>
    <mergeCell ref="A272:B272"/>
    <mergeCell ref="A275:J275"/>
    <mergeCell ref="A273:B273"/>
    <mergeCell ref="A267:B267"/>
    <mergeCell ref="A268:B268"/>
    <mergeCell ref="A277:C277"/>
    <mergeCell ref="A269:B270"/>
    <mergeCell ref="A274:J274"/>
    <mergeCell ref="A276:J276"/>
    <mergeCell ref="A172:J172"/>
    <mergeCell ref="A27:B27"/>
    <mergeCell ref="A28:B28"/>
    <mergeCell ref="A170:B170"/>
    <mergeCell ref="A171:B171"/>
    <mergeCell ref="B31:C31"/>
    <mergeCell ref="A519:J519"/>
    <mergeCell ref="A11:B11"/>
    <mergeCell ref="A12:B12"/>
    <mergeCell ref="A22:B22"/>
    <mergeCell ref="A23:B23"/>
    <mergeCell ref="A13:J13"/>
    <mergeCell ref="A14:J14"/>
    <mergeCell ref="A15:C15"/>
    <mergeCell ref="A16:B16"/>
    <mergeCell ref="A18:B18"/>
    <mergeCell ref="A17:B17"/>
    <mergeCell ref="A30:J30"/>
    <mergeCell ref="A25:J25"/>
    <mergeCell ref="B173:C173"/>
    <mergeCell ref="A26:C26"/>
    <mergeCell ref="A29:J29"/>
    <mergeCell ref="A505:B505"/>
    <mergeCell ref="A520:J520"/>
    <mergeCell ref="A1:J1"/>
    <mergeCell ref="A3:J3"/>
    <mergeCell ref="A4:J4"/>
    <mergeCell ref="A7:J7"/>
    <mergeCell ref="A8:J8"/>
    <mergeCell ref="A5:J5"/>
    <mergeCell ref="A6:J6"/>
    <mergeCell ref="A2:J2"/>
    <mergeCell ref="A10:C10"/>
    <mergeCell ref="A19:J19"/>
    <mergeCell ref="A9:J9"/>
    <mergeCell ref="A24:J24"/>
    <mergeCell ref="A21:B21"/>
    <mergeCell ref="A20:C20"/>
    <mergeCell ref="A263:A266"/>
    <mergeCell ref="A184:A189"/>
    <mergeCell ref="A190:A219"/>
    <mergeCell ref="A250:A262"/>
    <mergeCell ref="A511:J511"/>
    <mergeCell ref="A374:J374"/>
    <mergeCell ref="A504:B504"/>
    <mergeCell ref="A375:J375"/>
    <mergeCell ref="A376:C376"/>
    <mergeCell ref="A373:J373"/>
    <mergeCell ref="A227:A229"/>
    <mergeCell ref="A230:A235"/>
    <mergeCell ref="A238:A239"/>
    <mergeCell ref="A243:A249"/>
    <mergeCell ref="A271:B271"/>
    <mergeCell ref="A372:B372"/>
  </mergeCells>
  <printOptions horizontalCentered="1"/>
  <pageMargins left="0.23622047244094491" right="0.23622047244094491" top="0.43307086614173229" bottom="0.47244094488188981" header="0.31496062992125984" footer="0.23622047244094491"/>
  <pageSetup paperSize="9" scale="57" fitToHeight="13" orientation="portrait" r:id="rId1"/>
  <headerFooter>
    <oddFooter>&amp;R&amp;P /&amp;N</oddFooter>
  </headerFooter>
  <rowBreaks count="8" manualBreakCount="8">
    <brk id="151" max="9" man="1"/>
    <brk id="189" max="9" man="1"/>
    <brk id="226" max="9" man="1"/>
    <brk id="262" max="9" man="1"/>
    <brk id="317" max="9" man="1"/>
    <brk id="373" max="9" man="1"/>
    <brk id="497" max="9" man="1"/>
    <brk id="52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E081-620E-4B04-9A09-99C2841B5D22}">
  <dimension ref="A1:J519"/>
  <sheetViews>
    <sheetView view="pageLayout" topLeftCell="D40" zoomScaleNormal="100" zoomScaleSheetLayoutView="100" workbookViewId="0">
      <selection activeCell="Z34" sqref="Z34"/>
    </sheetView>
  </sheetViews>
  <sheetFormatPr defaultRowHeight="15" x14ac:dyDescent="0.25"/>
  <cols>
    <col min="1" max="1" width="14.42578125" style="94" customWidth="1"/>
    <col min="2" max="2" width="23.140625" style="155" customWidth="1"/>
    <col min="3" max="3" width="20.5703125" customWidth="1"/>
    <col min="4" max="4" width="7" style="156" customWidth="1"/>
    <col min="5" max="5" width="61" style="156" customWidth="1"/>
    <col min="6" max="6" width="23.28515625" customWidth="1"/>
  </cols>
  <sheetData>
    <row r="1" spans="1:6" s="94" customFormat="1" ht="24" customHeight="1" x14ac:dyDescent="0.25">
      <c r="A1" s="532" t="s">
        <v>0</v>
      </c>
      <c r="B1" s="533"/>
      <c r="C1" s="533"/>
      <c r="D1" s="533"/>
      <c r="E1" s="534"/>
    </row>
    <row r="2" spans="1:6" s="94" customFormat="1" ht="24" customHeight="1" x14ac:dyDescent="0.25">
      <c r="A2" s="535" t="s">
        <v>2</v>
      </c>
      <c r="B2" s="536"/>
      <c r="C2" s="536"/>
      <c r="D2" s="536"/>
      <c r="E2" s="537"/>
    </row>
    <row r="3" spans="1:6" ht="42" customHeight="1" thickBot="1" x14ac:dyDescent="0.3">
      <c r="A3" s="535" t="s">
        <v>653</v>
      </c>
      <c r="B3" s="536"/>
      <c r="C3" s="536"/>
      <c r="D3" s="536"/>
      <c r="E3" s="537"/>
    </row>
    <row r="4" spans="1:6" s="94" customFormat="1" ht="16.5" customHeight="1" thickTop="1" thickBot="1" x14ac:dyDescent="0.3">
      <c r="A4" s="538" t="s">
        <v>631</v>
      </c>
      <c r="B4" s="539"/>
      <c r="C4" s="539"/>
      <c r="D4" s="539"/>
      <c r="E4" s="540"/>
    </row>
    <row r="5" spans="1:6" ht="33.75" customHeight="1" thickTop="1" thickBot="1" x14ac:dyDescent="0.3">
      <c r="A5" s="153" t="s">
        <v>649</v>
      </c>
      <c r="B5" s="183" t="s">
        <v>655</v>
      </c>
      <c r="C5" s="183" t="s">
        <v>656</v>
      </c>
      <c r="D5" s="184" t="s">
        <v>654</v>
      </c>
      <c r="E5" s="182" t="s">
        <v>697</v>
      </c>
    </row>
    <row r="6" spans="1:6" ht="18" customHeight="1" thickTop="1" x14ac:dyDescent="0.25">
      <c r="A6" s="541" t="s">
        <v>651</v>
      </c>
      <c r="B6" s="554" t="s">
        <v>695</v>
      </c>
      <c r="C6" s="545" t="s">
        <v>695</v>
      </c>
      <c r="D6" s="548" t="s">
        <v>695</v>
      </c>
      <c r="E6" s="550" t="s">
        <v>695</v>
      </c>
      <c r="F6" s="151"/>
    </row>
    <row r="7" spans="1:6" s="94" customFormat="1" ht="16.5" customHeight="1" x14ac:dyDescent="0.25">
      <c r="A7" s="542"/>
      <c r="B7" s="555"/>
      <c r="C7" s="546"/>
      <c r="D7" s="549"/>
      <c r="E7" s="551"/>
      <c r="F7" s="151"/>
    </row>
    <row r="8" spans="1:6" s="94" customFormat="1" ht="18" hidden="1" customHeight="1" x14ac:dyDescent="0.25">
      <c r="A8" s="543"/>
      <c r="B8" s="556"/>
      <c r="C8" s="547"/>
      <c r="D8" s="179"/>
      <c r="E8" s="180"/>
      <c r="F8" s="151"/>
    </row>
    <row r="9" spans="1:6" ht="31.5" customHeight="1" x14ac:dyDescent="0.25">
      <c r="A9" s="185" t="s">
        <v>652</v>
      </c>
      <c r="B9" s="186" t="s">
        <v>695</v>
      </c>
      <c r="C9" s="152" t="s">
        <v>695</v>
      </c>
      <c r="D9" s="179" t="s">
        <v>695</v>
      </c>
      <c r="E9" s="181" t="s">
        <v>695</v>
      </c>
    </row>
    <row r="10" spans="1:6" ht="15" customHeight="1" x14ac:dyDescent="0.25">
      <c r="A10" s="544" t="s">
        <v>650</v>
      </c>
      <c r="B10" s="186" t="s">
        <v>658</v>
      </c>
      <c r="C10" s="152"/>
      <c r="D10" s="179">
        <v>1</v>
      </c>
      <c r="E10" s="187" t="s">
        <v>657</v>
      </c>
    </row>
    <row r="11" spans="1:6" s="94" customFormat="1" ht="15" customHeight="1" x14ac:dyDescent="0.25">
      <c r="A11" s="542"/>
      <c r="B11" s="186" t="s">
        <v>320</v>
      </c>
      <c r="C11" s="152"/>
      <c r="D11" s="179">
        <v>2</v>
      </c>
      <c r="E11" s="187" t="s">
        <v>692</v>
      </c>
    </row>
    <row r="12" spans="1:6" s="94" customFormat="1" ht="15" customHeight="1" x14ac:dyDescent="0.25">
      <c r="A12" s="542"/>
      <c r="B12" s="552" t="s">
        <v>693</v>
      </c>
      <c r="C12" s="152"/>
      <c r="D12" s="179">
        <v>3</v>
      </c>
      <c r="E12" s="187" t="s">
        <v>694</v>
      </c>
    </row>
    <row r="13" spans="1:6" x14ac:dyDescent="0.25">
      <c r="A13" s="542"/>
      <c r="B13" s="553"/>
      <c r="C13" s="152"/>
      <c r="D13" s="179">
        <v>4</v>
      </c>
      <c r="E13" s="188" t="s">
        <v>659</v>
      </c>
    </row>
    <row r="14" spans="1:6" x14ac:dyDescent="0.25">
      <c r="A14" s="542"/>
      <c r="B14" s="186" t="s">
        <v>661</v>
      </c>
      <c r="C14" s="152"/>
      <c r="D14" s="179">
        <v>5</v>
      </c>
      <c r="E14" s="188" t="s">
        <v>660</v>
      </c>
    </row>
    <row r="15" spans="1:6" x14ac:dyDescent="0.25">
      <c r="A15" s="542"/>
      <c r="B15" s="186" t="s">
        <v>662</v>
      </c>
      <c r="C15" s="152"/>
      <c r="D15" s="179">
        <v>6</v>
      </c>
      <c r="E15" s="187" t="s">
        <v>663</v>
      </c>
    </row>
    <row r="16" spans="1:6" x14ac:dyDescent="0.25">
      <c r="A16" s="542"/>
      <c r="B16" s="186" t="s">
        <v>664</v>
      </c>
      <c r="C16" s="152"/>
      <c r="D16" s="179">
        <v>7</v>
      </c>
      <c r="E16" s="187" t="s">
        <v>696</v>
      </c>
    </row>
    <row r="17" spans="1:5" x14ac:dyDescent="0.25">
      <c r="A17" s="542"/>
      <c r="B17" s="186" t="s">
        <v>666</v>
      </c>
      <c r="C17" s="152"/>
      <c r="D17" s="179">
        <v>8</v>
      </c>
      <c r="E17" s="187" t="s">
        <v>665</v>
      </c>
    </row>
    <row r="18" spans="1:5" x14ac:dyDescent="0.25">
      <c r="A18" s="542"/>
      <c r="B18" s="186" t="s">
        <v>668</v>
      </c>
      <c r="C18" s="152"/>
      <c r="D18" s="179">
        <v>9</v>
      </c>
      <c r="E18" s="187" t="s">
        <v>667</v>
      </c>
    </row>
    <row r="19" spans="1:5" x14ac:dyDescent="0.25">
      <c r="A19" s="542"/>
      <c r="B19" s="186" t="s">
        <v>670</v>
      </c>
      <c r="C19" s="152"/>
      <c r="D19" s="179">
        <v>10</v>
      </c>
      <c r="E19" s="187" t="s">
        <v>669</v>
      </c>
    </row>
    <row r="20" spans="1:5" x14ac:dyDescent="0.25">
      <c r="A20" s="542"/>
      <c r="B20" s="186" t="s">
        <v>672</v>
      </c>
      <c r="C20" s="152"/>
      <c r="D20" s="179">
        <v>11</v>
      </c>
      <c r="E20" s="187" t="s">
        <v>671</v>
      </c>
    </row>
    <row r="21" spans="1:5" x14ac:dyDescent="0.25">
      <c r="A21" s="542"/>
      <c r="B21" s="186" t="s">
        <v>674</v>
      </c>
      <c r="C21" s="152"/>
      <c r="D21" s="179">
        <v>12</v>
      </c>
      <c r="E21" s="187" t="s">
        <v>673</v>
      </c>
    </row>
    <row r="22" spans="1:5" ht="15" customHeight="1" x14ac:dyDescent="0.25">
      <c r="A22" s="542"/>
      <c r="B22" s="189" t="s">
        <v>676</v>
      </c>
      <c r="C22" s="152"/>
      <c r="D22" s="179">
        <v>13</v>
      </c>
      <c r="E22" s="190" t="s">
        <v>675</v>
      </c>
    </row>
    <row r="23" spans="1:5" s="94" customFormat="1" x14ac:dyDescent="0.25">
      <c r="A23" s="542"/>
      <c r="B23" s="191" t="s">
        <v>678</v>
      </c>
      <c r="C23" s="154"/>
      <c r="D23" s="192">
        <v>14</v>
      </c>
      <c r="E23" s="187" t="s">
        <v>677</v>
      </c>
    </row>
    <row r="24" spans="1:5" s="94" customFormat="1" x14ac:dyDescent="0.25">
      <c r="A24" s="542"/>
      <c r="B24" s="191" t="s">
        <v>678</v>
      </c>
      <c r="C24" s="154"/>
      <c r="D24" s="192">
        <v>15</v>
      </c>
      <c r="E24" s="187" t="s">
        <v>679</v>
      </c>
    </row>
    <row r="25" spans="1:5" s="94" customFormat="1" x14ac:dyDescent="0.25">
      <c r="A25" s="542"/>
      <c r="B25" s="191" t="s">
        <v>681</v>
      </c>
      <c r="C25" s="154"/>
      <c r="D25" s="192">
        <v>16</v>
      </c>
      <c r="E25" s="187" t="s">
        <v>680</v>
      </c>
    </row>
    <row r="26" spans="1:5" s="94" customFormat="1" ht="26.25" x14ac:dyDescent="0.25">
      <c r="A26" s="542"/>
      <c r="B26" s="193" t="s">
        <v>683</v>
      </c>
      <c r="C26" s="154"/>
      <c r="D26" s="192">
        <v>17</v>
      </c>
      <c r="E26" s="194" t="s">
        <v>682</v>
      </c>
    </row>
    <row r="27" spans="1:5" s="94" customFormat="1" x14ac:dyDescent="0.25">
      <c r="A27" s="542"/>
      <c r="B27" s="191" t="s">
        <v>349</v>
      </c>
      <c r="C27" s="154"/>
      <c r="D27" s="192">
        <v>18</v>
      </c>
      <c r="E27" s="187" t="s">
        <v>684</v>
      </c>
    </row>
    <row r="28" spans="1:5" s="94" customFormat="1" x14ac:dyDescent="0.25">
      <c r="A28" s="542"/>
      <c r="B28" s="191" t="s">
        <v>357</v>
      </c>
      <c r="C28" s="154"/>
      <c r="D28" s="192">
        <v>19</v>
      </c>
      <c r="E28" s="187" t="s">
        <v>685</v>
      </c>
    </row>
    <row r="29" spans="1:5" s="94" customFormat="1" x14ac:dyDescent="0.25">
      <c r="A29" s="542"/>
      <c r="B29" s="191" t="s">
        <v>687</v>
      </c>
      <c r="C29" s="154"/>
      <c r="D29" s="192">
        <v>20</v>
      </c>
      <c r="E29" s="187" t="s">
        <v>686</v>
      </c>
    </row>
    <row r="30" spans="1:5" s="94" customFormat="1" x14ac:dyDescent="0.25">
      <c r="A30" s="542"/>
      <c r="B30" s="191" t="s">
        <v>689</v>
      </c>
      <c r="C30" s="154"/>
      <c r="D30" s="192">
        <v>21</v>
      </c>
      <c r="E30" s="187" t="s">
        <v>688</v>
      </c>
    </row>
    <row r="31" spans="1:5" s="94" customFormat="1" x14ac:dyDescent="0.25">
      <c r="A31" s="543"/>
      <c r="B31" s="186" t="s">
        <v>691</v>
      </c>
      <c r="C31" s="152"/>
      <c r="D31" s="179">
        <v>22</v>
      </c>
      <c r="E31" s="187" t="s">
        <v>690</v>
      </c>
    </row>
    <row r="32" spans="1:5" s="94" customFormat="1" x14ac:dyDescent="0.25">
      <c r="A32" s="531" t="s">
        <v>712</v>
      </c>
      <c r="B32" s="213" t="s">
        <v>322</v>
      </c>
      <c r="C32" s="214"/>
      <c r="D32" s="179">
        <v>1</v>
      </c>
      <c r="E32" s="187" t="s">
        <v>711</v>
      </c>
    </row>
    <row r="33" spans="1:5" s="94" customFormat="1" x14ac:dyDescent="0.25">
      <c r="A33" s="531"/>
      <c r="B33" s="213" t="s">
        <v>662</v>
      </c>
      <c r="C33" s="214"/>
      <c r="D33" s="179">
        <v>2</v>
      </c>
      <c r="E33" s="187" t="s">
        <v>708</v>
      </c>
    </row>
    <row r="34" spans="1:5" ht="15" customHeight="1" x14ac:dyDescent="0.25">
      <c r="A34" s="531"/>
      <c r="B34" s="215" t="s">
        <v>666</v>
      </c>
      <c r="C34" s="247"/>
      <c r="D34" s="216">
        <v>3</v>
      </c>
      <c r="E34" s="248" t="s">
        <v>665</v>
      </c>
    </row>
    <row r="35" spans="1:5" x14ac:dyDescent="0.25">
      <c r="A35" s="531"/>
      <c r="B35" s="215" t="s">
        <v>709</v>
      </c>
      <c r="C35" s="247"/>
      <c r="D35" s="217">
        <v>4</v>
      </c>
      <c r="E35" s="265" t="s">
        <v>710</v>
      </c>
    </row>
    <row r="36" spans="1:5" x14ac:dyDescent="0.25">
      <c r="A36" s="528" t="s">
        <v>738</v>
      </c>
      <c r="B36" s="254" t="s">
        <v>723</v>
      </c>
      <c r="C36" s="253"/>
      <c r="D36" s="255">
        <v>1</v>
      </c>
      <c r="E36" s="265" t="s">
        <v>725</v>
      </c>
    </row>
    <row r="37" spans="1:5" x14ac:dyDescent="0.25">
      <c r="A37" s="529"/>
      <c r="B37" s="254" t="s">
        <v>662</v>
      </c>
      <c r="C37" s="253"/>
      <c r="D37" s="255">
        <v>2</v>
      </c>
      <c r="E37" s="187" t="s">
        <v>724</v>
      </c>
    </row>
    <row r="38" spans="1:5" x14ac:dyDescent="0.25">
      <c r="A38" s="529"/>
      <c r="B38" s="254" t="s">
        <v>727</v>
      </c>
      <c r="C38" s="253"/>
      <c r="D38" s="255">
        <v>3</v>
      </c>
      <c r="E38" s="187" t="s">
        <v>726</v>
      </c>
    </row>
    <row r="39" spans="1:5" x14ac:dyDescent="0.25">
      <c r="A39" s="529"/>
      <c r="B39" s="254" t="s">
        <v>729</v>
      </c>
      <c r="C39" s="253"/>
      <c r="D39" s="255">
        <v>4</v>
      </c>
      <c r="E39" s="187" t="s">
        <v>728</v>
      </c>
    </row>
    <row r="40" spans="1:5" x14ac:dyDescent="0.25">
      <c r="A40" s="529"/>
      <c r="B40" s="254" t="s">
        <v>327</v>
      </c>
      <c r="C40" s="253"/>
      <c r="D40" s="255">
        <v>5</v>
      </c>
      <c r="E40" s="187" t="s">
        <v>730</v>
      </c>
    </row>
    <row r="41" spans="1:5" x14ac:dyDescent="0.25">
      <c r="A41" s="529"/>
      <c r="B41" s="254" t="s">
        <v>691</v>
      </c>
      <c r="C41" s="253"/>
      <c r="D41" s="255">
        <v>6</v>
      </c>
      <c r="E41" s="187" t="s">
        <v>731</v>
      </c>
    </row>
    <row r="42" spans="1:5" x14ac:dyDescent="0.25">
      <c r="A42" s="529"/>
      <c r="B42" s="254" t="s">
        <v>733</v>
      </c>
      <c r="C42" s="253"/>
      <c r="D42" s="255">
        <v>7</v>
      </c>
      <c r="E42" s="187" t="s">
        <v>732</v>
      </c>
    </row>
    <row r="43" spans="1:5" x14ac:dyDescent="0.25">
      <c r="A43" s="529"/>
      <c r="B43" s="254" t="s">
        <v>734</v>
      </c>
      <c r="C43" s="253"/>
      <c r="D43" s="255">
        <v>8</v>
      </c>
      <c r="E43" s="187" t="s">
        <v>744</v>
      </c>
    </row>
    <row r="44" spans="1:5" x14ac:dyDescent="0.25">
      <c r="A44" s="529"/>
      <c r="B44" s="254" t="s">
        <v>735</v>
      </c>
      <c r="C44" s="253"/>
      <c r="D44" s="255">
        <v>9</v>
      </c>
      <c r="E44" s="187" t="s">
        <v>768</v>
      </c>
    </row>
    <row r="45" spans="1:5" ht="15.75" customHeight="1" x14ac:dyDescent="0.25">
      <c r="A45" s="530"/>
      <c r="B45" s="254" t="s">
        <v>737</v>
      </c>
      <c r="C45" s="253"/>
      <c r="D45" s="255">
        <v>10</v>
      </c>
      <c r="E45" s="266" t="s">
        <v>736</v>
      </c>
    </row>
    <row r="508" spans="1:10" ht="354.75" customHeight="1" x14ac:dyDescent="0.25">
      <c r="A508" s="249"/>
      <c r="B508" s="250"/>
      <c r="C508" s="249"/>
      <c r="D508" s="251"/>
      <c r="E508" s="251"/>
      <c r="F508" s="249"/>
      <c r="G508" s="249"/>
      <c r="H508" s="249"/>
      <c r="I508" s="249"/>
      <c r="J508" s="249"/>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mergeCells count="13">
    <mergeCell ref="A36:A45"/>
    <mergeCell ref="A32:A35"/>
    <mergeCell ref="A1:E1"/>
    <mergeCell ref="A2:E2"/>
    <mergeCell ref="A4:E4"/>
    <mergeCell ref="A3:E3"/>
    <mergeCell ref="A6:A8"/>
    <mergeCell ref="A10:A31"/>
    <mergeCell ref="C6:C8"/>
    <mergeCell ref="D6:D7"/>
    <mergeCell ref="E6:E7"/>
    <mergeCell ref="B12:B13"/>
    <mergeCell ref="B6:B8"/>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3ABB5-846E-4735-8225-A9A54217B4B1}">
  <dimension ref="A1:R519"/>
  <sheetViews>
    <sheetView view="pageLayout" topLeftCell="A59" zoomScaleNormal="98" zoomScaleSheetLayoutView="100" workbookViewId="0">
      <selection activeCell="Z34" sqref="Z34"/>
    </sheetView>
  </sheetViews>
  <sheetFormatPr defaultRowHeight="15" x14ac:dyDescent="0.25"/>
  <cols>
    <col min="13" max="13" width="11.7109375" customWidth="1"/>
    <col min="15" max="15" width="9.140625" customWidth="1"/>
  </cols>
  <sheetData>
    <row r="1" spans="1:18" s="78" customFormat="1" ht="36" customHeight="1" x14ac:dyDescent="0.35">
      <c r="A1" s="558" t="s">
        <v>743</v>
      </c>
      <c r="B1" s="558"/>
      <c r="C1" s="558"/>
      <c r="D1" s="558"/>
      <c r="E1" s="558"/>
      <c r="F1" s="558"/>
      <c r="G1" s="558"/>
      <c r="H1" s="558"/>
      <c r="I1" s="558"/>
      <c r="J1" s="558"/>
      <c r="K1" s="558"/>
      <c r="L1" s="558"/>
      <c r="M1" s="558"/>
      <c r="N1" s="558"/>
      <c r="O1" s="558"/>
      <c r="P1" s="558"/>
      <c r="Q1" s="558"/>
      <c r="R1" s="558"/>
    </row>
    <row r="2" spans="1:18" s="78" customFormat="1" ht="27" customHeight="1" x14ac:dyDescent="0.35">
      <c r="A2" s="77"/>
      <c r="B2" s="77"/>
      <c r="C2" s="77"/>
      <c r="D2" s="77"/>
      <c r="E2" s="77"/>
      <c r="F2" s="77"/>
      <c r="G2" s="77"/>
      <c r="H2" s="77"/>
      <c r="I2" s="77"/>
      <c r="J2" s="77"/>
      <c r="K2" s="77"/>
      <c r="L2" s="77"/>
      <c r="M2" s="77"/>
    </row>
    <row r="3" spans="1:18" s="78" customFormat="1" ht="21" x14ac:dyDescent="0.35">
      <c r="A3" s="77"/>
      <c r="B3" s="77"/>
      <c r="C3" s="77"/>
      <c r="D3" s="77"/>
      <c r="E3" s="77"/>
      <c r="F3" s="77"/>
      <c r="G3" s="77"/>
      <c r="H3" s="77"/>
      <c r="I3" s="77"/>
      <c r="J3" s="77"/>
      <c r="K3" s="77"/>
      <c r="L3" s="77"/>
      <c r="M3" s="77"/>
    </row>
    <row r="10" spans="1:18" s="75" customFormat="1" ht="18.75" x14ac:dyDescent="0.3">
      <c r="B10" s="76"/>
      <c r="D10" s="76"/>
      <c r="E10" s="76"/>
      <c r="F10" s="76"/>
      <c r="G10" s="76"/>
      <c r="H10" s="76"/>
      <c r="I10" s="76"/>
      <c r="J10" s="76"/>
      <c r="K10" s="76"/>
      <c r="L10" s="76"/>
      <c r="M10" s="76"/>
    </row>
    <row r="15" spans="1:18" ht="61.5" customHeight="1" x14ac:dyDescent="0.25"/>
    <row r="16" spans="1:18" ht="43.5" customHeight="1" x14ac:dyDescent="0.25">
      <c r="A16" s="557" t="s">
        <v>600</v>
      </c>
      <c r="B16" s="557"/>
      <c r="C16" s="557"/>
      <c r="D16" s="557"/>
      <c r="E16" s="557"/>
      <c r="F16" s="557"/>
      <c r="G16" s="557"/>
      <c r="H16" s="557"/>
      <c r="I16" s="557"/>
      <c r="J16" s="557"/>
      <c r="K16" s="557"/>
      <c r="L16" s="557"/>
      <c r="M16" s="557"/>
      <c r="N16" s="557"/>
      <c r="O16" s="557"/>
      <c r="P16" s="557"/>
      <c r="Q16" s="557"/>
      <c r="R16" s="557"/>
    </row>
    <row r="17" ht="9.75" customHeight="1" x14ac:dyDescent="0.25"/>
    <row r="26" s="94" customFormat="1" x14ac:dyDescent="0.25"/>
    <row r="27" s="94" customFormat="1" x14ac:dyDescent="0.25"/>
    <row r="28" s="94" customFormat="1" x14ac:dyDescent="0.25"/>
    <row r="29" s="94" customFormat="1" x14ac:dyDescent="0.25"/>
    <row r="30" s="94" customFormat="1" x14ac:dyDescent="0.25"/>
    <row r="34" spans="1:18" ht="18.75" x14ac:dyDescent="0.3">
      <c r="A34" s="94"/>
      <c r="B34" s="94"/>
      <c r="C34" s="94"/>
      <c r="D34" s="94"/>
      <c r="E34" s="91"/>
      <c r="F34" s="91"/>
      <c r="G34" s="91"/>
      <c r="H34" s="91"/>
      <c r="I34" s="91"/>
      <c r="J34" s="91"/>
      <c r="K34" s="94"/>
      <c r="L34" s="94"/>
      <c r="M34" s="94"/>
      <c r="N34" s="94"/>
      <c r="O34" s="94"/>
    </row>
    <row r="35" spans="1:18" ht="67.5" customHeight="1" x14ac:dyDescent="0.25">
      <c r="A35" s="557" t="s">
        <v>601</v>
      </c>
      <c r="B35" s="557"/>
      <c r="C35" s="557"/>
      <c r="D35" s="557"/>
      <c r="E35" s="557"/>
      <c r="F35" s="557"/>
      <c r="G35" s="557"/>
      <c r="H35" s="557"/>
      <c r="I35" s="557"/>
      <c r="J35" s="557"/>
      <c r="K35" s="557"/>
      <c r="L35" s="557"/>
      <c r="M35" s="557"/>
      <c r="N35" s="557"/>
      <c r="O35" s="557"/>
      <c r="P35" s="557"/>
      <c r="Q35" s="557"/>
      <c r="R35" s="557"/>
    </row>
    <row r="36" spans="1:18" s="94" customFormat="1" ht="24.75" customHeight="1" x14ac:dyDescent="0.25">
      <c r="A36" s="113"/>
      <c r="B36" s="103"/>
      <c r="C36" s="103"/>
      <c r="D36" s="103"/>
      <c r="E36" s="103"/>
      <c r="F36" s="103"/>
      <c r="G36" s="103"/>
      <c r="H36" s="103"/>
      <c r="I36" s="103"/>
      <c r="J36" s="103"/>
      <c r="K36" s="103"/>
      <c r="L36" s="103"/>
      <c r="M36" s="103"/>
      <c r="N36" s="103"/>
      <c r="O36" s="103"/>
    </row>
    <row r="38" spans="1:18" s="94" customFormat="1" x14ac:dyDescent="0.25"/>
    <row r="39" spans="1:18" s="94" customFormat="1" x14ac:dyDescent="0.25"/>
    <row r="40" spans="1:18" s="94" customFormat="1" x14ac:dyDescent="0.25"/>
    <row r="41" spans="1:18" s="94" customFormat="1" ht="42.75" customHeight="1" x14ac:dyDescent="0.25"/>
    <row r="42" spans="1:18" s="94" customFormat="1" x14ac:dyDescent="0.25"/>
    <row r="43" spans="1:18" s="94" customFormat="1" x14ac:dyDescent="0.25"/>
    <row r="44" spans="1:18" s="94" customFormat="1" x14ac:dyDescent="0.25"/>
    <row r="45" spans="1:18" s="94" customFormat="1" ht="26.25" customHeight="1" x14ac:dyDescent="0.25"/>
    <row r="46" spans="1:18" s="94" customFormat="1" ht="30.75" customHeight="1" x14ac:dyDescent="0.25"/>
    <row r="47" spans="1:18" s="94" customFormat="1" ht="27" customHeight="1" x14ac:dyDescent="0.25"/>
    <row r="48" spans="1:18" s="94" customFormat="1" ht="42" customHeight="1" x14ac:dyDescent="0.25"/>
    <row r="49" spans="1:18" s="94" customFormat="1" ht="59.25" customHeight="1" x14ac:dyDescent="0.25"/>
    <row r="50" spans="1:18" ht="15" customHeight="1" x14ac:dyDescent="0.25">
      <c r="A50" s="557" t="s">
        <v>769</v>
      </c>
      <c r="B50" s="557"/>
      <c r="C50" s="557"/>
      <c r="D50" s="557"/>
      <c r="E50" s="557"/>
      <c r="F50" s="557"/>
      <c r="G50" s="557"/>
      <c r="H50" s="557"/>
      <c r="I50" s="557"/>
      <c r="J50" s="557"/>
      <c r="K50" s="557"/>
      <c r="L50" s="557"/>
      <c r="M50" s="557"/>
      <c r="N50" s="557"/>
      <c r="O50" s="557"/>
      <c r="P50" s="557"/>
      <c r="Q50" s="557"/>
      <c r="R50" s="557"/>
    </row>
    <row r="51" spans="1:18" ht="52.5" customHeight="1" x14ac:dyDescent="0.25">
      <c r="A51" s="557"/>
      <c r="B51" s="557"/>
      <c r="C51" s="557"/>
      <c r="D51" s="557"/>
      <c r="E51" s="557"/>
      <c r="F51" s="557"/>
      <c r="G51" s="557"/>
      <c r="H51" s="557"/>
      <c r="I51" s="557"/>
      <c r="J51" s="557"/>
      <c r="K51" s="557"/>
      <c r="L51" s="557"/>
      <c r="M51" s="557"/>
      <c r="N51" s="557"/>
      <c r="O51" s="557"/>
      <c r="P51" s="557"/>
      <c r="Q51" s="557"/>
      <c r="R51" s="557"/>
    </row>
    <row r="70" spans="1:18" ht="26.25" customHeight="1" x14ac:dyDescent="0.25"/>
    <row r="71" spans="1:18" ht="15.75" customHeight="1" x14ac:dyDescent="0.25">
      <c r="A71" s="557"/>
      <c r="B71" s="559"/>
      <c r="C71" s="559"/>
      <c r="D71" s="559"/>
      <c r="E71" s="559"/>
      <c r="F71" s="559"/>
      <c r="G71" s="559"/>
      <c r="H71" s="559"/>
      <c r="I71" s="559"/>
      <c r="J71" s="559"/>
      <c r="K71" s="559"/>
      <c r="L71" s="559"/>
      <c r="M71" s="559"/>
      <c r="N71" s="559"/>
      <c r="O71" s="559"/>
      <c r="P71" s="559"/>
      <c r="Q71" s="559"/>
      <c r="R71" s="559"/>
    </row>
    <row r="72" spans="1:18" hidden="1" x14ac:dyDescent="0.25">
      <c r="A72" s="559"/>
      <c r="B72" s="559"/>
      <c r="C72" s="559"/>
      <c r="D72" s="559"/>
      <c r="E72" s="559"/>
      <c r="F72" s="559"/>
      <c r="G72" s="559"/>
      <c r="H72" s="559"/>
      <c r="I72" s="559"/>
      <c r="J72" s="559"/>
      <c r="K72" s="559"/>
      <c r="L72" s="559"/>
      <c r="M72" s="559"/>
      <c r="N72" s="559"/>
      <c r="O72" s="559"/>
      <c r="P72" s="559"/>
      <c r="Q72" s="559"/>
      <c r="R72" s="559"/>
    </row>
    <row r="73" spans="1:18" ht="6.75" customHeight="1" x14ac:dyDescent="0.25">
      <c r="A73" s="559"/>
      <c r="B73" s="559"/>
      <c r="C73" s="559"/>
      <c r="D73" s="559"/>
      <c r="E73" s="559"/>
      <c r="F73" s="559"/>
      <c r="G73" s="559"/>
      <c r="H73" s="559"/>
      <c r="I73" s="559"/>
      <c r="J73" s="559"/>
      <c r="K73" s="559"/>
      <c r="L73" s="559"/>
      <c r="M73" s="559"/>
      <c r="N73" s="559"/>
      <c r="O73" s="559"/>
      <c r="P73" s="559"/>
      <c r="Q73" s="559"/>
      <c r="R73" s="559"/>
    </row>
    <row r="508" spans="1:9" ht="354.75" customHeight="1" x14ac:dyDescent="0.25">
      <c r="A508" s="249"/>
      <c r="B508" s="249"/>
      <c r="C508" s="249"/>
      <c r="D508" s="249"/>
      <c r="E508" s="249"/>
      <c r="F508" s="249"/>
      <c r="G508" s="249"/>
      <c r="H508" s="249"/>
      <c r="I508" s="249"/>
    </row>
    <row r="509" spans="1:9" ht="42.75" customHeight="1" x14ac:dyDescent="0.25"/>
    <row r="512" spans="1:9"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mergeCells count="5">
    <mergeCell ref="A16:R16"/>
    <mergeCell ref="A35:R35"/>
    <mergeCell ref="A50:R51"/>
    <mergeCell ref="A1:R1"/>
    <mergeCell ref="A71:R73"/>
  </mergeCells>
  <pageMargins left="0.51181102362204722" right="0.51181102362204722" top="0.70866141732283472" bottom="0.47244094488188981" header="0.31496062992125984" footer="0.31496062992125984"/>
  <pageSetup paperSize="9" scale="51" orientation="portrait" r:id="rId1"/>
  <headerFooter>
    <oddFooter>&amp;R&amp;12&amp;P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E3822-5FCA-4EF4-A17F-BDBF549C8842}">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94" customFormat="1" x14ac:dyDescent="0.25">
      <c r="A1" s="94" t="s">
        <v>714</v>
      </c>
    </row>
    <row r="2" spans="1:1" x14ac:dyDescent="0.25">
      <c r="A2" t="s">
        <v>111</v>
      </c>
    </row>
    <row r="3" spans="1:1" x14ac:dyDescent="0.25">
      <c r="A3" t="s">
        <v>74</v>
      </c>
    </row>
    <row r="4" spans="1:1" x14ac:dyDescent="0.25">
      <c r="A4" t="s">
        <v>198</v>
      </c>
    </row>
    <row r="5" spans="1:1" x14ac:dyDescent="0.25">
      <c r="A5" t="s">
        <v>107</v>
      </c>
    </row>
    <row r="6" spans="1:1" x14ac:dyDescent="0.25">
      <c r="A6" t="s">
        <v>51</v>
      </c>
    </row>
    <row r="7" spans="1:1" x14ac:dyDescent="0.25">
      <c r="A7" t="s">
        <v>57</v>
      </c>
    </row>
    <row r="8" spans="1:1" x14ac:dyDescent="0.25">
      <c r="A8" t="s">
        <v>130</v>
      </c>
    </row>
    <row r="9" spans="1:1" x14ac:dyDescent="0.25">
      <c r="A9" t="s">
        <v>119</v>
      </c>
    </row>
    <row r="10" spans="1:1" x14ac:dyDescent="0.25">
      <c r="A10" t="s">
        <v>121</v>
      </c>
    </row>
    <row r="11" spans="1:1" x14ac:dyDescent="0.25">
      <c r="A11" t="s">
        <v>95</v>
      </c>
    </row>
    <row r="12" spans="1:1" x14ac:dyDescent="0.25">
      <c r="A12" t="s">
        <v>55</v>
      </c>
    </row>
    <row r="13" spans="1:1" x14ac:dyDescent="0.25">
      <c r="A13" t="s">
        <v>126</v>
      </c>
    </row>
    <row r="14" spans="1:1" x14ac:dyDescent="0.25">
      <c r="A14" t="s">
        <v>60</v>
      </c>
    </row>
    <row r="15" spans="1:1" x14ac:dyDescent="0.25">
      <c r="A15" t="s">
        <v>80</v>
      </c>
    </row>
    <row r="16" spans="1:1" x14ac:dyDescent="0.25">
      <c r="A16" t="s">
        <v>91</v>
      </c>
    </row>
    <row r="17" spans="1:1" x14ac:dyDescent="0.25">
      <c r="A17" t="s">
        <v>88</v>
      </c>
    </row>
    <row r="18" spans="1:1" x14ac:dyDescent="0.25">
      <c r="A18" t="s">
        <v>70</v>
      </c>
    </row>
    <row r="19" spans="1:1" x14ac:dyDescent="0.25">
      <c r="A19" t="s">
        <v>139</v>
      </c>
    </row>
    <row r="20" spans="1:1" x14ac:dyDescent="0.25">
      <c r="A20" t="s">
        <v>53</v>
      </c>
    </row>
    <row r="21" spans="1:1" x14ac:dyDescent="0.25">
      <c r="A21" t="s">
        <v>244</v>
      </c>
    </row>
    <row r="22" spans="1:1" x14ac:dyDescent="0.25">
      <c r="A22" t="s">
        <v>153</v>
      </c>
    </row>
    <row r="23" spans="1:1" x14ac:dyDescent="0.25">
      <c r="A23" t="s">
        <v>234</v>
      </c>
    </row>
    <row r="24" spans="1:1" x14ac:dyDescent="0.25">
      <c r="A24" t="s">
        <v>62</v>
      </c>
    </row>
    <row r="25" spans="1:1" x14ac:dyDescent="0.25">
      <c r="A25" t="s">
        <v>165</v>
      </c>
    </row>
    <row r="26" spans="1:1" x14ac:dyDescent="0.25">
      <c r="A26" t="s">
        <v>115</v>
      </c>
    </row>
    <row r="27" spans="1:1" x14ac:dyDescent="0.25">
      <c r="A27" t="s">
        <v>86</v>
      </c>
    </row>
    <row r="28" spans="1:1" x14ac:dyDescent="0.25">
      <c r="A28" t="s">
        <v>128</v>
      </c>
    </row>
    <row r="29" spans="1:1" x14ac:dyDescent="0.25">
      <c r="A29" t="s">
        <v>93</v>
      </c>
    </row>
    <row r="30" spans="1:1" x14ac:dyDescent="0.25">
      <c r="A30" t="s">
        <v>260</v>
      </c>
    </row>
    <row r="31" spans="1:1" x14ac:dyDescent="0.25">
      <c r="A31" t="s">
        <v>191</v>
      </c>
    </row>
    <row r="32" spans="1:1" x14ac:dyDescent="0.25">
      <c r="A32" t="s">
        <v>240</v>
      </c>
    </row>
    <row r="33" spans="1:1" x14ac:dyDescent="0.25">
      <c r="A33" t="s">
        <v>212</v>
      </c>
    </row>
    <row r="34" spans="1:1" x14ac:dyDescent="0.25">
      <c r="A34" t="s">
        <v>143</v>
      </c>
    </row>
    <row r="35" spans="1:1" x14ac:dyDescent="0.25">
      <c r="A35" t="s">
        <v>78</v>
      </c>
    </row>
    <row r="36" spans="1:1" x14ac:dyDescent="0.25">
      <c r="A36" t="s">
        <v>169</v>
      </c>
    </row>
    <row r="37" spans="1:1" x14ac:dyDescent="0.25">
      <c r="A37" t="s">
        <v>49</v>
      </c>
    </row>
    <row r="38" spans="1:1" x14ac:dyDescent="0.25">
      <c r="A38" t="s">
        <v>41</v>
      </c>
    </row>
    <row r="39" spans="1:1" x14ac:dyDescent="0.25">
      <c r="A39" t="s">
        <v>151</v>
      </c>
    </row>
    <row r="40" spans="1:1" x14ac:dyDescent="0.25">
      <c r="A40" t="s">
        <v>141</v>
      </c>
    </row>
    <row r="41" spans="1:1" x14ac:dyDescent="0.25">
      <c r="A41" t="s">
        <v>66</v>
      </c>
    </row>
    <row r="42" spans="1:1" x14ac:dyDescent="0.25">
      <c r="A42" t="s">
        <v>238</v>
      </c>
    </row>
    <row r="43" spans="1:1" x14ac:dyDescent="0.25">
      <c r="A43" t="s">
        <v>102</v>
      </c>
    </row>
    <row r="44" spans="1:1" x14ac:dyDescent="0.25">
      <c r="A44" t="s">
        <v>225</v>
      </c>
    </row>
    <row r="45" spans="1:1" x14ac:dyDescent="0.25">
      <c r="A45" t="s">
        <v>117</v>
      </c>
    </row>
    <row r="46" spans="1:1" x14ac:dyDescent="0.25">
      <c r="A46" t="s">
        <v>621</v>
      </c>
    </row>
    <row r="47" spans="1:1" x14ac:dyDescent="0.25">
      <c r="A47" t="s">
        <v>64</v>
      </c>
    </row>
    <row r="48" spans="1:1" x14ac:dyDescent="0.25">
      <c r="A48" t="s">
        <v>147</v>
      </c>
    </row>
    <row r="49" spans="1:1" x14ac:dyDescent="0.25">
      <c r="A49" t="s">
        <v>124</v>
      </c>
    </row>
    <row r="50" spans="1:1" x14ac:dyDescent="0.25">
      <c r="A50" s="240" t="s">
        <v>134</v>
      </c>
    </row>
    <row r="51" spans="1:1" x14ac:dyDescent="0.25">
      <c r="A51" t="s">
        <v>157</v>
      </c>
    </row>
    <row r="52" spans="1:1" x14ac:dyDescent="0.25">
      <c r="A52" t="s">
        <v>189</v>
      </c>
    </row>
    <row r="53" spans="1:1" x14ac:dyDescent="0.25">
      <c r="A53" t="s">
        <v>177</v>
      </c>
    </row>
    <row r="54" spans="1:1" x14ac:dyDescent="0.25">
      <c r="A54" t="s">
        <v>217</v>
      </c>
    </row>
    <row r="55" spans="1:1" x14ac:dyDescent="0.25">
      <c r="A55" t="s">
        <v>132</v>
      </c>
    </row>
    <row r="56" spans="1:1" x14ac:dyDescent="0.25">
      <c r="A56" t="s">
        <v>161</v>
      </c>
    </row>
    <row r="57" spans="1:1" x14ac:dyDescent="0.25">
      <c r="A57" t="s">
        <v>68</v>
      </c>
    </row>
    <row r="58" spans="1:1" x14ac:dyDescent="0.25">
      <c r="A58" t="s">
        <v>222</v>
      </c>
    </row>
    <row r="59" spans="1:1" x14ac:dyDescent="0.25">
      <c r="A59" t="s">
        <v>109</v>
      </c>
    </row>
    <row r="60" spans="1:1" x14ac:dyDescent="0.25">
      <c r="A60" t="s">
        <v>205</v>
      </c>
    </row>
    <row r="62" spans="1:1" x14ac:dyDescent="0.25">
      <c r="A62" s="162" t="s">
        <v>715</v>
      </c>
    </row>
    <row r="65" spans="1:1" ht="15.75" thickBot="1" x14ac:dyDescent="0.3"/>
    <row r="66" spans="1:1" ht="15.75" thickTop="1" x14ac:dyDescent="0.25">
      <c r="A66" s="239" t="s">
        <v>273</v>
      </c>
    </row>
    <row r="67" spans="1:1" x14ac:dyDescent="0.25">
      <c r="A67" s="236" t="s">
        <v>279</v>
      </c>
    </row>
    <row r="68" spans="1:1" ht="30" x14ac:dyDescent="0.25">
      <c r="A68" s="124" t="s">
        <v>636</v>
      </c>
    </row>
    <row r="69" spans="1:1" ht="35.25" customHeight="1" x14ac:dyDescent="0.25">
      <c r="A69" s="236" t="s">
        <v>284</v>
      </c>
    </row>
    <row r="70" spans="1:1" x14ac:dyDescent="0.25">
      <c r="A70" s="119" t="s">
        <v>318</v>
      </c>
    </row>
    <row r="71" spans="1:1" x14ac:dyDescent="0.25">
      <c r="A71" s="237" t="s">
        <v>322</v>
      </c>
    </row>
    <row r="72" spans="1:1" x14ac:dyDescent="0.25">
      <c r="A72" s="238" t="s">
        <v>331</v>
      </c>
    </row>
    <row r="73" spans="1:1" x14ac:dyDescent="0.25">
      <c r="A73" s="120" t="s">
        <v>337</v>
      </c>
    </row>
    <row r="74" spans="1:1" x14ac:dyDescent="0.25">
      <c r="A74" s="119" t="s">
        <v>338</v>
      </c>
    </row>
    <row r="75" spans="1:1" x14ac:dyDescent="0.25">
      <c r="A75" s="236" t="s">
        <v>340</v>
      </c>
    </row>
    <row r="76" spans="1:1" x14ac:dyDescent="0.25">
      <c r="A76" s="236" t="s">
        <v>349</v>
      </c>
    </row>
    <row r="77" spans="1:1" ht="18.75" customHeight="1" x14ac:dyDescent="0.25">
      <c r="A77" s="242" t="s">
        <v>645</v>
      </c>
    </row>
    <row r="80" spans="1:1" x14ac:dyDescent="0.25">
      <c r="A80" s="241" t="s">
        <v>716</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56A8-6137-4C93-BAC9-FF0D14CDF571}">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69" t="s">
        <v>273</v>
      </c>
    </row>
    <row r="2" spans="1:1" ht="15.75" customHeight="1" x14ac:dyDescent="0.25">
      <c r="A2" s="168" t="s">
        <v>279</v>
      </c>
    </row>
    <row r="3" spans="1:1" ht="15.75" customHeight="1" x14ac:dyDescent="0.25">
      <c r="A3" s="163" t="s">
        <v>636</v>
      </c>
    </row>
    <row r="4" spans="1:1" x14ac:dyDescent="0.25">
      <c r="A4" s="165" t="s">
        <v>284</v>
      </c>
    </row>
    <row r="5" spans="1:1" ht="16.5" customHeight="1" x14ac:dyDescent="0.25">
      <c r="A5" s="165" t="s">
        <v>318</v>
      </c>
    </row>
    <row r="6" spans="1:1" x14ac:dyDescent="0.25">
      <c r="A6" s="164" t="s">
        <v>322</v>
      </c>
    </row>
    <row r="7" spans="1:1" ht="15.75" customHeight="1" x14ac:dyDescent="0.25">
      <c r="A7" s="160" t="s">
        <v>331</v>
      </c>
    </row>
    <row r="8" spans="1:1" ht="15.75" customHeight="1" x14ac:dyDescent="0.25">
      <c r="A8" s="161" t="s">
        <v>337</v>
      </c>
    </row>
    <row r="9" spans="1:1" ht="15.75" customHeight="1" x14ac:dyDescent="0.25">
      <c r="A9" s="159" t="s">
        <v>338</v>
      </c>
    </row>
    <row r="10" spans="1:1" ht="15.75" customHeight="1" x14ac:dyDescent="0.25">
      <c r="A10" s="168" t="s">
        <v>340</v>
      </c>
    </row>
    <row r="11" spans="1:1" ht="16.5" customHeight="1" x14ac:dyDescent="0.25">
      <c r="A11" s="165" t="s">
        <v>349</v>
      </c>
    </row>
    <row r="12" spans="1:1" x14ac:dyDescent="0.25">
      <c r="A12" s="159" t="s">
        <v>357</v>
      </c>
    </row>
    <row r="14" spans="1:1" x14ac:dyDescent="0.25">
      <c r="A14" s="162">
        <v>12</v>
      </c>
    </row>
    <row r="18" spans="1:1" ht="16.5" thickBot="1" x14ac:dyDescent="0.3">
      <c r="A18" s="21" t="s">
        <v>38</v>
      </c>
    </row>
    <row r="19" spans="1:1" ht="15.75" thickTop="1" x14ac:dyDescent="0.25">
      <c r="A19" s="149" t="s">
        <v>196</v>
      </c>
    </row>
    <row r="20" spans="1:1" x14ac:dyDescent="0.25">
      <c r="A20" s="119" t="s">
        <v>111</v>
      </c>
    </row>
    <row r="21" spans="1:1" x14ac:dyDescent="0.25">
      <c r="A21" s="119" t="s">
        <v>74</v>
      </c>
    </row>
    <row r="22" spans="1:1" x14ac:dyDescent="0.25">
      <c r="A22" s="120" t="s">
        <v>198</v>
      </c>
    </row>
    <row r="23" spans="1:1" x14ac:dyDescent="0.25">
      <c r="A23" s="119" t="s">
        <v>51</v>
      </c>
    </row>
    <row r="24" spans="1:1" x14ac:dyDescent="0.25">
      <c r="A24" s="120" t="s">
        <v>145</v>
      </c>
    </row>
    <row r="25" spans="1:1" x14ac:dyDescent="0.25">
      <c r="A25" s="119" t="s">
        <v>57</v>
      </c>
    </row>
    <row r="26" spans="1:1" x14ac:dyDescent="0.25">
      <c r="A26" s="167" t="s">
        <v>215</v>
      </c>
    </row>
    <row r="27" spans="1:1" x14ac:dyDescent="0.25">
      <c r="A27" s="119" t="s">
        <v>130</v>
      </c>
    </row>
    <row r="28" spans="1:1" x14ac:dyDescent="0.25">
      <c r="A28" s="120" t="s">
        <v>119</v>
      </c>
    </row>
    <row r="29" spans="1:1" x14ac:dyDescent="0.25">
      <c r="A29" s="119" t="s">
        <v>121</v>
      </c>
    </row>
    <row r="30" spans="1:1" x14ac:dyDescent="0.25">
      <c r="A30" s="119" t="s">
        <v>55</v>
      </c>
    </row>
    <row r="31" spans="1:1" x14ac:dyDescent="0.25">
      <c r="A31" s="120" t="s">
        <v>126</v>
      </c>
    </row>
    <row r="32" spans="1:1" x14ac:dyDescent="0.25">
      <c r="A32" s="120" t="s">
        <v>60</v>
      </c>
    </row>
    <row r="33" spans="1:1" x14ac:dyDescent="0.25">
      <c r="A33" s="119" t="s">
        <v>45</v>
      </c>
    </row>
    <row r="34" spans="1:1" x14ac:dyDescent="0.25">
      <c r="A34" s="120" t="s">
        <v>91</v>
      </c>
    </row>
    <row r="35" spans="1:1" x14ac:dyDescent="0.25">
      <c r="A35" s="120" t="s">
        <v>175</v>
      </c>
    </row>
    <row r="36" spans="1:1" x14ac:dyDescent="0.25">
      <c r="A36" s="119" t="s">
        <v>88</v>
      </c>
    </row>
    <row r="37" spans="1:1" x14ac:dyDescent="0.25">
      <c r="A37" s="119" t="s">
        <v>70</v>
      </c>
    </row>
    <row r="38" spans="1:1" x14ac:dyDescent="0.25">
      <c r="A38" s="120" t="s">
        <v>186</v>
      </c>
    </row>
    <row r="39" spans="1:1" x14ac:dyDescent="0.25">
      <c r="A39" s="120" t="s">
        <v>139</v>
      </c>
    </row>
    <row r="40" spans="1:1" x14ac:dyDescent="0.25">
      <c r="A40" s="120" t="s">
        <v>53</v>
      </c>
    </row>
    <row r="41" spans="1:1" x14ac:dyDescent="0.25">
      <c r="A41" s="120" t="s">
        <v>244</v>
      </c>
    </row>
    <row r="42" spans="1:1" x14ac:dyDescent="0.25">
      <c r="A42" s="120" t="s">
        <v>153</v>
      </c>
    </row>
    <row r="43" spans="1:1" x14ac:dyDescent="0.25">
      <c r="A43" s="120" t="s">
        <v>234</v>
      </c>
    </row>
    <row r="44" spans="1:1" x14ac:dyDescent="0.25">
      <c r="A44" s="119" t="s">
        <v>62</v>
      </c>
    </row>
    <row r="45" spans="1:1" x14ac:dyDescent="0.25">
      <c r="A45" s="120" t="s">
        <v>165</v>
      </c>
    </row>
    <row r="46" spans="1:1" x14ac:dyDescent="0.25">
      <c r="A46" s="119" t="s">
        <v>115</v>
      </c>
    </row>
    <row r="47" spans="1:1" x14ac:dyDescent="0.25">
      <c r="A47" s="119" t="s">
        <v>86</v>
      </c>
    </row>
    <row r="48" spans="1:1" x14ac:dyDescent="0.25">
      <c r="A48" s="119" t="s">
        <v>128</v>
      </c>
    </row>
    <row r="49" spans="1:1" x14ac:dyDescent="0.25">
      <c r="A49" s="120" t="s">
        <v>93</v>
      </c>
    </row>
    <row r="50" spans="1:1" x14ac:dyDescent="0.25">
      <c r="A50" s="120" t="s">
        <v>260</v>
      </c>
    </row>
    <row r="51" spans="1:1" x14ac:dyDescent="0.25">
      <c r="A51" s="120" t="s">
        <v>191</v>
      </c>
    </row>
    <row r="52" spans="1:1" x14ac:dyDescent="0.25">
      <c r="A52" s="120" t="s">
        <v>240</v>
      </c>
    </row>
    <row r="53" spans="1:1" ht="30" x14ac:dyDescent="0.25">
      <c r="A53" s="120" t="s">
        <v>212</v>
      </c>
    </row>
    <row r="54" spans="1:1" x14ac:dyDescent="0.25">
      <c r="A54" s="119" t="s">
        <v>104</v>
      </c>
    </row>
    <row r="55" spans="1:1" x14ac:dyDescent="0.25">
      <c r="A55" s="120" t="s">
        <v>143</v>
      </c>
    </row>
    <row r="56" spans="1:1" x14ac:dyDescent="0.25">
      <c r="A56" s="119" t="s">
        <v>78</v>
      </c>
    </row>
    <row r="57" spans="1:1" ht="30" x14ac:dyDescent="0.25">
      <c r="A57" s="167" t="s">
        <v>169</v>
      </c>
    </row>
    <row r="58" spans="1:1" x14ac:dyDescent="0.25">
      <c r="A58" s="170" t="s">
        <v>647</v>
      </c>
    </row>
    <row r="59" spans="1:1" x14ac:dyDescent="0.25">
      <c r="A59" s="119" t="s">
        <v>49</v>
      </c>
    </row>
    <row r="60" spans="1:1" x14ac:dyDescent="0.25">
      <c r="A60" s="119" t="s">
        <v>41</v>
      </c>
    </row>
    <row r="61" spans="1:1" x14ac:dyDescent="0.25">
      <c r="A61" s="120" t="s">
        <v>151</v>
      </c>
    </row>
    <row r="62" spans="1:1" x14ac:dyDescent="0.25">
      <c r="A62" s="158" t="s">
        <v>141</v>
      </c>
    </row>
    <row r="63" spans="1:1" x14ac:dyDescent="0.25">
      <c r="A63" s="119" t="s">
        <v>66</v>
      </c>
    </row>
    <row r="64" spans="1:1" x14ac:dyDescent="0.25">
      <c r="A64" s="120" t="s">
        <v>238</v>
      </c>
    </row>
    <row r="65" spans="1:1" x14ac:dyDescent="0.25">
      <c r="A65" s="119" t="s">
        <v>102</v>
      </c>
    </row>
    <row r="66" spans="1:1" x14ac:dyDescent="0.25">
      <c r="A66" s="120" t="s">
        <v>225</v>
      </c>
    </row>
    <row r="67" spans="1:1" x14ac:dyDescent="0.25">
      <c r="A67" s="119" t="s">
        <v>117</v>
      </c>
    </row>
    <row r="68" spans="1:1" x14ac:dyDescent="0.25">
      <c r="A68" s="120" t="s">
        <v>621</v>
      </c>
    </row>
    <row r="69" spans="1:1" x14ac:dyDescent="0.25">
      <c r="A69" s="120" t="s">
        <v>64</v>
      </c>
    </row>
    <row r="70" spans="1:1" x14ac:dyDescent="0.25">
      <c r="A70" s="120" t="s">
        <v>147</v>
      </c>
    </row>
    <row r="71" spans="1:1" x14ac:dyDescent="0.25">
      <c r="A71" s="119" t="s">
        <v>124</v>
      </c>
    </row>
    <row r="72" spans="1:1" x14ac:dyDescent="0.25">
      <c r="A72" s="119" t="s">
        <v>134</v>
      </c>
    </row>
    <row r="73" spans="1:1" x14ac:dyDescent="0.25">
      <c r="A73" s="158" t="s">
        <v>157</v>
      </c>
    </row>
    <row r="74" spans="1:1" x14ac:dyDescent="0.25">
      <c r="A74" s="120" t="s">
        <v>177</v>
      </c>
    </row>
    <row r="75" spans="1:1" x14ac:dyDescent="0.25">
      <c r="A75" s="158" t="s">
        <v>217</v>
      </c>
    </row>
    <row r="76" spans="1:1" x14ac:dyDescent="0.25">
      <c r="A76" s="157" t="s">
        <v>132</v>
      </c>
    </row>
    <row r="77" spans="1:1" x14ac:dyDescent="0.25">
      <c r="A77" s="120" t="s">
        <v>161</v>
      </c>
    </row>
    <row r="78" spans="1:1" x14ac:dyDescent="0.25">
      <c r="A78" s="119" t="s">
        <v>68</v>
      </c>
    </row>
    <row r="79" spans="1:1" x14ac:dyDescent="0.25">
      <c r="A79" s="120" t="s">
        <v>209</v>
      </c>
    </row>
    <row r="80" spans="1:1" x14ac:dyDescent="0.25">
      <c r="A80" s="120" t="s">
        <v>222</v>
      </c>
    </row>
    <row r="81" spans="1:1" x14ac:dyDescent="0.25">
      <c r="A81" s="120" t="s">
        <v>109</v>
      </c>
    </row>
    <row r="82" spans="1:1" x14ac:dyDescent="0.25">
      <c r="A82" s="120" t="s">
        <v>205</v>
      </c>
    </row>
    <row r="84" spans="1:1" x14ac:dyDescent="0.25">
      <c r="A84" s="16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4</vt:i4>
      </vt:variant>
    </vt:vector>
  </HeadingPairs>
  <TitlesOfParts>
    <vt:vector size="11" baseType="lpstr">
      <vt:lpstr>Capa</vt:lpstr>
      <vt:lpstr>Relatório Sintético</vt:lpstr>
      <vt:lpstr>Relatório Analítico </vt:lpstr>
      <vt:lpstr>Entidades Cadastradas</vt:lpstr>
      <vt:lpstr>Anexo Fotos</vt:lpstr>
      <vt:lpstr>Planilha1</vt:lpstr>
      <vt:lpstr>Planilha2</vt:lpstr>
      <vt:lpstr>'Anexo Fotos'!Area_de_impressao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2021-03-08T19:16:08Z</cp:lastPrinted>
  <dcterms:created xsi:type="dcterms:W3CDTF">2019-08-19T14:05:31Z</dcterms:created>
  <dcterms:modified xsi:type="dcterms:W3CDTF">2021-03-30T13:45:31Z</dcterms:modified>
  <cp:category/>
  <cp:contentStatus/>
</cp:coreProperties>
</file>