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10.237.1.1\gecmi\GECMI 2021\Publicações Site\GEPG\"/>
    </mc:Choice>
  </mc:AlternateContent>
  <xr:revisionPtr revIDLastSave="0" documentId="8_{EDED2CAA-5A30-42AB-A388-CE8223860097}" xr6:coauthVersionLast="45" xr6:coauthVersionMax="45" xr10:uidLastSave="{00000000-0000-0000-0000-000000000000}"/>
  <bookViews>
    <workbookView xWindow="-120" yWindow="-120" windowWidth="24240" windowHeight="13140"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4" sheetId="18" state="hidden" r:id="rId6"/>
    <sheet name="Planilha3" sheetId="17" state="hidden" r:id="rId7"/>
    <sheet name="Planilha1" sheetId="16" state="hidden" r:id="rId8"/>
    <sheet name="Planilha2" sheetId="15" state="hidden" r:id="rId9"/>
  </sheets>
  <definedNames>
    <definedName name="__shared_1_0_0">#REF!-#REF!</definedName>
    <definedName name="__shared_2_0_0">#REF!-#REF!</definedName>
    <definedName name="_xlnm._FilterDatabase" localSheetId="2" hidden="1">'Relatório Analítico '!$A$30:$K$30</definedName>
    <definedName name="_xlnm.Print_Area" localSheetId="4">'Anexo Fotos'!$A$1:$R$114</definedName>
    <definedName name="_xlnm.Print_Area" localSheetId="3">'Entidades Cadastradas'!$A$1:$E$53</definedName>
    <definedName name="_xlnm.Print_Area" localSheetId="2">'Relatório Analítico '!$A$1:$K$536</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2" i="3" l="1"/>
  <c r="K384" i="3" l="1"/>
  <c r="K511" i="3" s="1"/>
  <c r="K512" i="3" s="1"/>
  <c r="K379" i="3"/>
  <c r="K285" i="3"/>
  <c r="K280" i="3"/>
  <c r="K279" i="3"/>
  <c r="K278" i="3"/>
  <c r="K277" i="3"/>
  <c r="K274" i="3"/>
  <c r="K182" i="3"/>
  <c r="F172" i="3"/>
  <c r="K172" i="3"/>
  <c r="K31" i="3"/>
  <c r="K26" i="3"/>
  <c r="E22" i="3"/>
  <c r="K20" i="3"/>
  <c r="K17" i="3"/>
  <c r="K12" i="3"/>
  <c r="K11" i="3"/>
  <c r="E511" i="3" l="1"/>
  <c r="F511" i="3"/>
  <c r="K510" i="3"/>
  <c r="K509" i="3"/>
  <c r="K508" i="3"/>
  <c r="K507" i="3"/>
  <c r="K506"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505" i="3"/>
  <c r="F379" i="3"/>
  <c r="K344" i="3"/>
  <c r="K176" i="3"/>
  <c r="F11" i="3"/>
  <c r="E275" i="3"/>
  <c r="K275" i="3" s="1"/>
  <c r="E274" i="3"/>
  <c r="F275" i="3"/>
  <c r="F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1" i="3"/>
  <c r="K180" i="3"/>
  <c r="K179" i="3"/>
  <c r="K178" i="3"/>
  <c r="K177" i="3"/>
  <c r="K173" i="3"/>
  <c r="E173" i="3"/>
  <c r="F173"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4" i="3"/>
  <c r="K73" i="3"/>
  <c r="K72" i="3"/>
  <c r="K71" i="3"/>
  <c r="K70" i="3"/>
  <c r="K68" i="3"/>
  <c r="K69"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27" i="3"/>
  <c r="K16" i="3"/>
  <c r="K15" i="3"/>
  <c r="F280" i="3" l="1"/>
  <c r="E512" i="3"/>
  <c r="E20" i="3" s="1"/>
  <c r="D512" i="3"/>
  <c r="E379" i="3"/>
  <c r="E172" i="3"/>
  <c r="E280" i="3"/>
  <c r="D173" i="3"/>
  <c r="D280" i="3"/>
  <c r="F278" i="3"/>
  <c r="D275" i="3"/>
  <c r="K75" i="3"/>
  <c r="E11" i="3"/>
  <c r="H379" i="3"/>
  <c r="G379" i="3"/>
  <c r="G278" i="3"/>
  <c r="D11" i="3"/>
  <c r="G275" i="3"/>
  <c r="H275" i="3"/>
  <c r="I275" i="3"/>
  <c r="J275" i="3"/>
  <c r="G173" i="3"/>
  <c r="H173" i="3"/>
  <c r="I173" i="3"/>
  <c r="J173" i="3"/>
  <c r="G172" i="3"/>
  <c r="H172" i="3"/>
  <c r="I172" i="3"/>
  <c r="J172" i="3"/>
  <c r="E278" i="3"/>
  <c r="J379" i="3"/>
  <c r="I379" i="3"/>
  <c r="G274" i="3"/>
  <c r="H278" i="3"/>
  <c r="H274" i="3"/>
  <c r="I278" i="3"/>
  <c r="I274" i="3"/>
  <c r="J278" i="3"/>
  <c r="J274" i="3"/>
  <c r="G511" i="3"/>
  <c r="G512" i="3"/>
  <c r="H511" i="3"/>
  <c r="H512" i="3"/>
  <c r="I511" i="3"/>
  <c r="J511" i="3"/>
  <c r="F512" i="3"/>
  <c r="H280" i="3"/>
  <c r="J512" i="3"/>
  <c r="G280" i="3"/>
  <c r="J280" i="3"/>
  <c r="I512" i="3"/>
  <c r="I280" i="3"/>
  <c r="F21" i="3" l="1"/>
  <c r="K21" i="3" s="1"/>
  <c r="K22" i="3" l="1"/>
</calcChain>
</file>

<file path=xl/sharedStrings.xml><?xml version="1.0" encoding="utf-8"?>
<sst xmlns="http://schemas.openxmlformats.org/spreadsheetml/2006/main" count="1676" uniqueCount="793">
  <si>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</si>
  <si>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</si>
  <si>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</si>
  <si>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</si>
  <si>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</si>
  <si>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</si>
  <si>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</si>
  <si>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</si>
  <si>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</si>
  <si>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</si>
  <si>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</si>
  <si>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</si>
  <si>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</si>
  <si>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</si>
  <si>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</si>
  <si>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</si>
  <si>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</si>
  <si>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</si>
  <si>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</si>
  <si>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</si>
  <si>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Ações desenvolvidas</t>
  </si>
  <si>
    <t>Gerente de Nutrição Social e Sustentável</t>
  </si>
  <si>
    <t>Wellington Matos de Lima</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</si>
  <si>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</si>
  <si>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</si>
  <si>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</si>
  <si>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</si>
  <si>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</si>
  <si>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</si>
  <si>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</si>
  <si>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</si>
  <si>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</si>
  <si>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</si>
  <si>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</si>
  <si>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</si>
  <si>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</si>
  <si>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</si>
  <si>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</si>
  <si>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</si>
  <si>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</si>
  <si>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</si>
  <si>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</si>
  <si>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</si>
  <si>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</si>
  <si>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</si>
  <si>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</si>
  <si>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</si>
  <si>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</si>
  <si>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</si>
  <si>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</si>
  <si>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</si>
  <si>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</si>
  <si>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</si>
  <si>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</si>
  <si>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</si>
  <si>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</si>
  <si>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</si>
  <si>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</si>
  <si>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</si>
  <si>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</si>
  <si>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</si>
  <si>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</si>
  <si>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</si>
  <si>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</si>
  <si>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</si>
  <si>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</si>
  <si>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</si>
  <si>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</si>
  <si>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</si>
  <si>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</si>
  <si>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</si>
  <si>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</si>
  <si>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</si>
  <si>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</si>
  <si>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</si>
  <si>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</si>
  <si>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</si>
  <si>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</si>
  <si>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</si>
  <si>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</si>
  <si>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</si>
  <si>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</si>
  <si>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</si>
  <si>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</si>
  <si>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</si>
  <si>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</si>
  <si>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</si>
  <si>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</si>
  <si>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</si>
  <si>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</si>
  <si>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</si>
  <si>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</si>
  <si>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</si>
  <si>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</si>
  <si>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</si>
  <si>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</si>
  <si>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</si>
  <si>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</si>
  <si>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</si>
  <si>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</si>
  <si>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</si>
  <si>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</si>
  <si>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</si>
  <si>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</si>
  <si>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</si>
  <si>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</si>
  <si>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</si>
  <si>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</si>
  <si>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</si>
  <si>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</si>
  <si>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</si>
  <si>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</si>
  <si>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</si>
  <si>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</si>
  <si>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</si>
  <si>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</si>
  <si>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</si>
  <si>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</si>
  <si>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</si>
  <si>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</si>
  <si>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</si>
  <si>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</si>
  <si>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</si>
  <si>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</si>
  <si>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</si>
  <si>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</si>
  <si>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</si>
  <si>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</si>
  <si>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</si>
  <si>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</si>
  <si>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</si>
  <si>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</si>
  <si>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</si>
  <si>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</si>
  <si>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</si>
  <si>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</si>
  <si>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</si>
  <si>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</si>
  <si>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</si>
  <si>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</si>
  <si>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</si>
  <si>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</si>
  <si>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</si>
  <si>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</si>
  <si>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</si>
  <si>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</si>
  <si>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</si>
  <si>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</si>
  <si>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</si>
  <si>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</si>
  <si>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</si>
  <si>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</si>
  <si>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</si>
  <si>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</si>
  <si>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</si>
  <si>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</si>
  <si>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</si>
  <si>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</si>
  <si>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</si>
  <si>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</si>
  <si>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</si>
  <si>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</si>
  <si>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</si>
  <si>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Vitória Área III</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</si>
  <si>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</si>
  <si>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</si>
  <si>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</si>
  <si>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</si>
  <si>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</si>
  <si>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</si>
  <si>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</si>
  <si>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</si>
  <si>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</si>
  <si>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</si>
  <si>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</si>
  <si>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</si>
  <si>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</si>
  <si>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</si>
  <si>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</si>
  <si>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</si>
  <si>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</si>
  <si>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</si>
  <si>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</si>
  <si>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</si>
  <si>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</si>
  <si>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</si>
  <si>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</si>
  <si>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</si>
  <si>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</si>
  <si>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</si>
  <si>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</si>
  <si>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</si>
  <si>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</si>
  <si>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</si>
  <si>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</si>
  <si>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</si>
  <si>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</si>
  <si>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</si>
  <si>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</si>
  <si>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</si>
  <si>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</si>
  <si>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</si>
  <si>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</si>
  <si>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Associação Maçônica de Assistência Social do Estado de Goiás (AMEM-GO)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</si>
  <si>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</si>
  <si>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</si>
  <si>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</si>
  <si>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</si>
  <si>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</si>
  <si>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</si>
  <si>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</si>
  <si>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</si>
  <si>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</si>
  <si>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</si>
  <si>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</si>
  <si>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</si>
  <si>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</si>
  <si>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</si>
  <si>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</si>
  <si>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</si>
  <si>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</si>
  <si>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</si>
  <si>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</si>
  <si>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</si>
  <si>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</si>
  <si>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</si>
  <si>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</si>
  <si>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</si>
  <si>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</si>
  <si>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</si>
  <si>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</si>
  <si>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</si>
  <si>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</si>
  <si>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</si>
  <si>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</si>
  <si>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</si>
  <si>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</si>
  <si>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</si>
  <si>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</si>
  <si>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</si>
  <si>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</si>
  <si>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</si>
  <si>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</si>
  <si>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</si>
  <si>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</si>
  <si>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</si>
  <si>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</si>
  <si>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</si>
  <si>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</si>
  <si>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</si>
  <si>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</si>
  <si>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</si>
  <si>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</si>
  <si>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</si>
  <si>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</si>
  <si>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</si>
  <si>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</si>
  <si>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</si>
  <si>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</si>
  <si>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</si>
  <si>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</si>
  <si>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</si>
  <si>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r>
      <t xml:space="preserve">Instituição / Entidade </t>
    </r>
    <r>
      <rPr>
        <sz val="12"/>
        <color rgb="FF000000"/>
        <rFont val="Arial"/>
        <family val="2"/>
      </rPr>
      <t>A</t>
    </r>
    <r>
      <rPr>
        <b/>
        <sz val="12"/>
        <color rgb="FF000000"/>
        <rFont val="Arial"/>
        <family val="2"/>
      </rPr>
      <t>TENDIDA NOS DEMAIS MUNICÍPIOS</t>
    </r>
  </si>
  <si>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</si>
  <si>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</si>
  <si>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</si>
  <si>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</si>
  <si>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</si>
  <si>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</si>
  <si>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</si>
  <si>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</si>
  <si>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</si>
  <si>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</si>
  <si>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</si>
  <si>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</si>
  <si>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</si>
  <si>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</si>
  <si>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</si>
  <si>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</si>
  <si>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</si>
  <si>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</si>
  <si>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</si>
  <si>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</si>
  <si>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</si>
  <si>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</si>
  <si>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</si>
  <si>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</si>
  <si>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</si>
  <si>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</si>
  <si>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</si>
  <si>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</si>
  <si>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</si>
  <si>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</si>
  <si>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</si>
  <si>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</si>
  <si>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</si>
  <si>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</si>
  <si>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</si>
  <si>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</si>
  <si>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dos Servidores e Usuarios nas Estrategias Saúde da Família - Asusfego</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</si>
  <si>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</si>
  <si>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</si>
  <si>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</si>
  <si>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</si>
  <si>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</si>
  <si>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</si>
  <si>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</si>
  <si>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</si>
  <si>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</si>
  <si>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</si>
  <si>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</si>
  <si>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</si>
  <si>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</si>
  <si>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</si>
  <si>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</si>
  <si>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</si>
  <si>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</si>
  <si>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</si>
  <si>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</si>
  <si>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</si>
  <si>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</si>
  <si>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</si>
  <si>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</si>
  <si>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</si>
  <si>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</si>
  <si>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</si>
  <si>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</si>
  <si>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</si>
  <si>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</si>
  <si>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</si>
  <si>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</si>
  <si>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</si>
  <si>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</si>
  <si>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</si>
  <si>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</si>
  <si>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</si>
  <si>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</si>
  <si>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</si>
  <si>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</si>
  <si>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</si>
  <si>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</si>
  <si>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</si>
  <si>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</si>
  <si>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</si>
  <si>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</si>
  <si>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</si>
  <si>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</si>
  <si>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</si>
  <si>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</si>
  <si>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</si>
  <si>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</si>
  <si>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</si>
  <si>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</si>
  <si>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</si>
  <si>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</si>
  <si>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</si>
  <si>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</si>
  <si>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</si>
  <si>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</si>
  <si>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</si>
  <si>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</si>
  <si>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</si>
  <si>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</si>
  <si>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</si>
  <si>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</si>
  <si>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</si>
  <si>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</si>
  <si>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</si>
  <si>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</si>
  <si>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</si>
  <si>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</si>
  <si>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</si>
  <si>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</si>
  <si>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</si>
  <si>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</si>
  <si>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</si>
  <si>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</si>
  <si>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</si>
  <si>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</si>
  <si>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</si>
  <si>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</si>
  <si>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</si>
  <si>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</si>
  <si>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</si>
  <si>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</si>
  <si>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</si>
  <si>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</si>
  <si>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</si>
  <si>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</si>
  <si>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</si>
  <si>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</si>
  <si>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</si>
  <si>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</si>
  <si>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</si>
  <si>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</si>
  <si>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</si>
  <si>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</si>
  <si>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</si>
  <si>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</si>
  <si>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</si>
  <si>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</si>
  <si>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</si>
  <si>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</si>
  <si>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</si>
  <si>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</si>
  <si>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</si>
  <si>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</si>
  <si>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</si>
  <si>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</si>
  <si>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</si>
  <si>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</si>
  <si>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</si>
  <si>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</si>
  <si>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</si>
  <si>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</si>
  <si>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</si>
  <si>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</si>
  <si>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</si>
  <si>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</si>
  <si>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</si>
  <si>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</si>
  <si>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</si>
  <si>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</si>
  <si>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</si>
  <si>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</si>
  <si>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</si>
  <si>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</si>
  <si>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</si>
  <si>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</si>
  <si>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</si>
  <si>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</si>
  <si>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</si>
  <si>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</si>
  <si>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</si>
  <si>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</si>
  <si>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</si>
  <si>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</si>
  <si>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</si>
  <si>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</si>
  <si>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</si>
  <si>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</si>
  <si>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</si>
  <si>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</si>
  <si>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</si>
  <si>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</si>
  <si>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</si>
  <si>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</si>
  <si>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</si>
  <si>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</si>
  <si>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</si>
  <si>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</si>
  <si>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</si>
  <si>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</si>
  <si>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</si>
  <si>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</si>
  <si>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</si>
  <si>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</si>
  <si>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</si>
  <si>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</si>
  <si>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</si>
  <si>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</si>
  <si>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</si>
  <si>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</si>
  <si>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</si>
  <si>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</si>
  <si>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</si>
  <si>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</si>
  <si>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</si>
  <si>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</si>
  <si>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</si>
  <si>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</si>
  <si>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</si>
  <si>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</si>
  <si>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</si>
  <si>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</si>
  <si>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</si>
  <si>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</si>
  <si>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</si>
  <si>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</si>
  <si>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</si>
  <si>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</si>
  <si>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</si>
  <si>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</si>
  <si>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</si>
  <si>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</si>
  <si>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</si>
  <si>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</si>
  <si>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</si>
  <si>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</si>
  <si>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</si>
  <si>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</si>
  <si>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</si>
  <si>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</si>
  <si>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</si>
  <si>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</si>
  <si>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</si>
  <si>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</si>
  <si>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</si>
  <si>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</si>
  <si>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</si>
  <si>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</si>
  <si>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</si>
  <si>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</si>
  <si>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</si>
  <si>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</si>
  <si>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</si>
  <si>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</si>
  <si>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</si>
  <si>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</si>
  <si>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</si>
  <si>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</si>
  <si>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</si>
  <si>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</si>
  <si>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</si>
  <si>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</si>
  <si>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</si>
  <si>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</si>
  <si>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</si>
  <si>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</si>
  <si>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</si>
  <si>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</si>
  <si>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</si>
  <si>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</si>
  <si>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</si>
  <si>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</si>
  <si>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</si>
  <si>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</si>
  <si>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</si>
  <si>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</si>
  <si>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</si>
  <si>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</si>
  <si>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</si>
  <si>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</si>
  <si>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</si>
  <si>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</si>
  <si>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</si>
  <si>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</si>
  <si>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</si>
  <si>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</si>
  <si>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</si>
  <si>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</si>
  <si>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</si>
  <si>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</si>
  <si>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</si>
  <si>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</si>
  <si>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</si>
  <si>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</si>
  <si>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</si>
  <si>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</si>
  <si>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</si>
  <si>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</si>
  <si>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</si>
  <si>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</si>
  <si>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</si>
  <si>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</si>
  <si>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</si>
  <si>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</si>
  <si>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</si>
  <si>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</si>
  <si>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</si>
  <si>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</si>
  <si>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</si>
  <si>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</si>
  <si>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</si>
  <si>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</si>
  <si>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</si>
  <si>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</si>
  <si>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</si>
  <si>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</si>
  <si>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</si>
  <si>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</si>
  <si>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</si>
  <si>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</si>
  <si>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</si>
  <si>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</si>
  <si>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</si>
  <si>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</si>
  <si>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</si>
  <si>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</si>
  <si>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</si>
  <si>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</si>
  <si>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</si>
  <si>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</si>
  <si>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</si>
  <si>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</si>
  <si>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</si>
  <si>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</si>
  <si>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</si>
  <si>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</si>
  <si>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</si>
  <si>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</si>
  <si>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</si>
  <si>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</si>
  <si>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</si>
  <si>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</si>
  <si>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</si>
  <si>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</si>
  <si>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1º TERMO ADITIVO AO TERMO DE FOMENTO Nº 001/2019 - CEASA/OVG</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</si>
  <si>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</si>
  <si>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</si>
  <si>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</si>
  <si>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</si>
  <si>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</si>
  <si>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</si>
  <si>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</si>
  <si>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</si>
  <si>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</si>
  <si>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</si>
  <si>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</si>
  <si>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</si>
  <si>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Conselho das Associações Moradores de Aparecida - Camap</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</si>
  <si>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</si>
  <si>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</si>
  <si>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</si>
  <si>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</si>
  <si>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</si>
  <si>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</si>
  <si>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</si>
  <si>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</si>
  <si>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</si>
  <si>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</si>
  <si>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</si>
  <si>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</si>
  <si>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</si>
  <si>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</si>
  <si>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</si>
  <si>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</si>
  <si>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</si>
  <si>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</si>
  <si>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Outubro</t>
  </si>
  <si>
    <t>Agosto</t>
  </si>
  <si>
    <t>Setembro</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</si>
  <si>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</si>
  <si>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</si>
  <si>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</si>
  <si>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</si>
  <si>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</si>
  <si>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</si>
  <si>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</si>
  <si>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</si>
  <si>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</si>
  <si>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</si>
  <si>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</si>
  <si>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</si>
  <si>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</si>
  <si>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</si>
  <si>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</si>
  <si>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</si>
  <si>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</si>
  <si>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</si>
  <si>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</si>
  <si>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</si>
  <si>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</si>
  <si>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</si>
  <si>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</si>
  <si>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</si>
  <si>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</si>
  <si>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</si>
  <si>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</si>
  <si>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</si>
  <si>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</si>
  <si>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</si>
  <si>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</si>
  <si>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</si>
  <si>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</si>
  <si>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</si>
  <si>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</si>
  <si>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</si>
  <si>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</si>
  <si>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</si>
  <si>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</si>
  <si>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</si>
  <si>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</si>
  <si>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</si>
  <si>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</si>
  <si>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</si>
  <si>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</si>
  <si>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</si>
  <si>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</si>
  <si>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</si>
  <si>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</si>
  <si>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</si>
  <si>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</si>
  <si>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</si>
  <si>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Novembro</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</si>
  <si>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</si>
  <si>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</si>
  <si>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</si>
  <si>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</si>
  <si>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</si>
  <si>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</si>
  <si>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</si>
  <si>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</si>
  <si>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</si>
  <si>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</si>
  <si>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</si>
  <si>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</si>
  <si>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</si>
  <si>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</si>
  <si>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</si>
  <si>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</si>
  <si>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</si>
  <si>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</si>
  <si>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</si>
  <si>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</si>
  <si>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</si>
  <si>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Dezembro</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</si>
  <si>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</si>
  <si>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</si>
  <si>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</si>
  <si>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</si>
  <si>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</si>
  <si>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</si>
  <si>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</si>
  <si>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</si>
  <si>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</si>
  <si>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</si>
  <si>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JAN</t>
  </si>
  <si>
    <t>FEV</t>
  </si>
  <si>
    <t>MAR</t>
  </si>
  <si>
    <t>ABR</t>
  </si>
  <si>
    <t>MAI</t>
  </si>
  <si>
    <t>JUN</t>
  </si>
  <si>
    <t>JUL/2019 A DEZ/2020</t>
  </si>
  <si>
    <t>Quantidade de alimentos doados</t>
  </si>
  <si>
    <t>5. DISTRIBUIÇÃO DE ALIMENTOS POR INSTITUIÇÃO / ENTIDADE E FAMÍLIA (KG)</t>
  </si>
  <si>
    <t>SUB-TOTAL ARRECADAÇÕES CONCESSIONÁRIOS (KG)</t>
  </si>
  <si>
    <t>Gerente de Nutrição Social e Sustentável - GNSS</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</si>
  <si>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</si>
  <si>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</si>
  <si>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r>
      <t xml:space="preserve">7.5 </t>
    </r>
    <r>
      <rPr>
        <sz val="14"/>
        <color rgb="FF000000"/>
        <rFont val="Arial"/>
        <family val="2"/>
      </rPr>
      <t>Participação no Projeto Juventude Criativa com doação de alimentos para 50 alunos matriculados na Rede Estadual de Educação.</t>
    </r>
  </si>
  <si>
    <t>Distribuição para as entidades.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</si>
  <si>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</si>
  <si>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</si>
  <si>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</si>
  <si>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</si>
  <si>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</si>
  <si>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Janeiro</t>
  </si>
  <si>
    <t>Aurilândia</t>
  </si>
  <si>
    <t>Aragoiânia</t>
  </si>
  <si>
    <t>Uirapuru</t>
  </si>
  <si>
    <t>Santo Antonio do Descoberto</t>
  </si>
  <si>
    <t>Centro Terapêutico Fica Vivo</t>
  </si>
  <si>
    <t>Associação Centro de Referência Raio de Sol</t>
  </si>
  <si>
    <t>Associacão de Pais e Alunos da Escola Família Agrícola de Uirapuru</t>
  </si>
  <si>
    <t xml:space="preserve">                             Trindade</t>
  </si>
  <si>
    <t>13 bairros</t>
  </si>
  <si>
    <t>64 bairros</t>
  </si>
  <si>
    <t>Demos continuidade ao Projeto Juventude Criativa, idealizado e promovido pela Secretaria de Estado de Cultura (SECULT-GO). O projeto está sendo executado nas Escolas Públicas Estaduais, tendo como público-alvo o aluno regularmente matriculado no Ensino Médio e que esteja em condição de vulnerabilidade, com o intuito de valorizar e potencializar a criatividade do estudante para que, por meio de suas habilidades, seja capacitado e possa inserir-se no mercado de trabalho, podendo ser um empreendedor que contribui com a renda familiar, ainda no Ensino Médio.</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</si>
  <si>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</si>
  <si>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</si>
  <si>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</si>
  <si>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</si>
  <si>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</si>
  <si>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</si>
  <si>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Associação de Apoio à Saúde do Idoso, Pessoa com Deficiência e comunidade carente</t>
  </si>
  <si>
    <t>Silvânia</t>
  </si>
  <si>
    <r>
      <t xml:space="preserve">7.1 </t>
    </r>
    <r>
      <rPr>
        <sz val="14"/>
        <rFont val="Arial"/>
        <family val="2"/>
      </rPr>
      <t>O projeto pretende modificar a realidade das famílias atendidas com o incremento de vitaminas, minerais e fibras alimentares na dieta, provenientes de frutas e hortaliças desidratadas ou, ainda, in natura.</t>
    </r>
  </si>
  <si>
    <r>
      <t xml:space="preserve">7.2 </t>
    </r>
    <r>
      <rPr>
        <sz val="14"/>
        <rFont val="Arial"/>
        <family val="2"/>
      </rPr>
      <t>O recadastramento on-line, com a implementação do sistema de gestão, trouxe muitos benefícios para o melhor controle das informações das entidades sociais. Além disso, foi possível reduzir o risco de contaminação pelo Covid-19 ao não utilizar papel e por não ser feito de forma presencial. Todas as ações buscam apoiar e fortalecer a rede socioassistencial. O cadastramento de famílias tem acontecido de maneira contínua de segunda a sexta-feira. É importante ressaltar que a família atendida pela equipe de assistência social retira os alimentos no momento que foi feito seu cadastro e já é orientada a buscar na semana subsequente, em dia pré-determinado (quartas-feiras).</t>
    </r>
  </si>
  <si>
    <r>
      <t xml:space="preserve">7.5  </t>
    </r>
    <r>
      <rPr>
        <sz val="14"/>
        <color rgb="FF000000"/>
        <rFont val="Arial"/>
        <family val="2"/>
      </rPr>
      <t>À OVG / BANCO DE ALIMENTOS cabe (continuidade):
- Fornecer, durante um ano de realização do Projeto Juventude Criativa, hortifrutis para 50 alunos, com retirada no Banco de Alimentos, às quartas-feiras, das 8h às 15h. É importante ressaltar que a parceria na distribuição de alimentos está alinhada à coleta de doações pelo Banco de Alimentos, podendo sofrer alterações no decorrer do período de execução em virtude da safra, sazonalidade, produção, entre outros;
- Ampliar a acessibilidade regular a alimentação adequada, diminuindo os fossos de desigualdades existentes ao atuar de maneira inclusiva no combate a fome, ampliando o direito à cidadania e o respeito à dignidade da pessoa humana, colaborando para a melhoria da qualidade de vida desses alunos;
- Contribuir com a redução da vulnerabilidade social, por meio da inclusão de famílias e indivíduos em situação de vulnerabilidade no acesso ao direito à alimentação;
- Cadastrar os alunos encaminhados pela SECULT por meio do acolhimento pela Assistente Social do Banco de Alimentos. O aluno ou responsável legal são recebidos por uma assistente social, que realiza uma entrevista com o responsável familiar conforme protocolo de cadastramento.</t>
    </r>
  </si>
  <si>
    <t>MÊS DE REFERÊNCIA: FEVEREIRO / 2021</t>
  </si>
  <si>
    <t>Secretaria Estadual de Saúde</t>
  </si>
  <si>
    <t>Associação Franciscana de Instrução e Assistência - AFIA</t>
  </si>
  <si>
    <t>Projeto Minha Oportunidade</t>
  </si>
  <si>
    <r>
      <t xml:space="preserve">7.8 </t>
    </r>
    <r>
      <rPr>
        <sz val="14"/>
        <color rgb="FF000000"/>
        <rFont val="Arial"/>
        <family val="2"/>
      </rPr>
      <t>Como principais impactos do processamento de alimentos, destacam-se a facilidade de transporte, armazenamento, embalagem, aumento da vida útil e redução de perdas e desperdício de alimentos. Ao ampliar o atendimento, o Banco de Alimentos possibilitará a melhoria no estado nutricional, incremento da renda familiar e, por fim, a melhoria da qualidade de vida das famílias mais vulneráveis.</t>
    </r>
  </si>
  <si>
    <t>FOTOS - FEVEREIRO 2021</t>
  </si>
  <si>
    <t>Goiânia, fevereiro de 2021.</t>
  </si>
  <si>
    <t>REFERÊNCIA: FEVEREIRO / 2021</t>
  </si>
  <si>
    <t>63 BAIRROS</t>
  </si>
  <si>
    <t>13 municípios</t>
  </si>
  <si>
    <r>
      <t>7.4</t>
    </r>
    <r>
      <rPr>
        <sz val="14"/>
        <color rgb="FF000000"/>
        <rFont val="Arial"/>
        <family val="2"/>
      </rPr>
      <t xml:space="preserve"> Finalização do cadastramento de entidades aptas e CRAS no Programa de Aquisição de Alimentos. Seleção e cadastramento dos agricultores familiares para entrega dos alimentos conforme discriminado no ato de adesão ao Programa (ação executada pela SEAPA/GO).</t>
    </r>
  </si>
  <si>
    <t>1º TERMO ADITIVO AO TERMO DE FOMENTO
 Nº 001/2019 - CEASA/OVG</t>
  </si>
  <si>
    <r>
      <t>Medidas implementadas/a implementar:</t>
    </r>
    <r>
      <rPr>
        <sz val="12"/>
        <rFont val="Calibri"/>
        <family val="2"/>
        <scheme val="minor"/>
      </rPr>
      <t xml:space="preserve"> Continuidade ao mapeamento das famílias que estavam coletando alimentos nos containers de lixo no interior da CEASA e realização de cadastramento das entidades aptas para participar do Programa de Aquisição de Alimentos (PAA). A equipe de Assistência Social, por meio de diagnóstico técnico, realizou atendimentos e encaminhamentos de famílias e entidades para serviços da rede socioassistencial. </t>
    </r>
  </si>
  <si>
    <t>Foi dada continuidade à promoção da segurança alimentar e nutricional ao atender famílias vulneráveis que coletam alimentos impróprios para o consumo nos conteiners de lixo da CEASA. Com a ação de mapeamento dessas famílias, elas passam pelo atendimento e avaliação com assistente social e, além de receber os alimentos de forma contínua, recebem os encaminhamentos necessários à rede socioassistencial, conforme suas demandas.</t>
  </si>
  <si>
    <t>Consolidação e assinatura do contrato com a Cargill para desenvolvimento do projeto "Fortalecimento do Banco de Alimentos como estratégia contra o desperdício e superação de insegurança alimentar e nutricional em comunidades em situação de vulnerabilidade social". Foi realizada reunião on-line com a UFG, via aplicativo Zoom, para alinhar as ações e plano de trabalho do Projeto Cargill.</t>
  </si>
  <si>
    <r>
      <rPr>
        <b/>
        <sz val="14"/>
        <color rgb="FF000000"/>
        <rFont val="Arial"/>
        <family val="2"/>
      </rPr>
      <t xml:space="preserve">7.1 </t>
    </r>
    <r>
      <rPr>
        <sz val="14"/>
        <color rgb="FF000000"/>
        <rFont val="Arial"/>
        <family val="2"/>
      </rPr>
      <t>Demos continuidade ao trabalho com a equipe da UFG para alinhar as ações que vão ser desenvolvidadas no Banco de Alimentos com o objetivo de atender as famílias, entidades e colaboradores. É importante ressaltar que a parceria UFG-OVG, por meio do Projeto "Fortalecimento do Banco de Alimentos como estratégia contra o desperdício e superação de insegurança alimentar e nutricional em comunidades em situação de vulnerabilidade social", visa discutir em seu plano de ação que todo o processo será permeado pela educação alimentar e nutricional. Com isso, propõe-se capacitações sobre a conservação e aproveitamento integral dos alimentos por meio de oficinas. O estado nutricional dos indivíduos beneficiados também será acompanhado. Visa-se, assim, ampliar a acessibilidade regular à alimentação adequada como forma de reduzir o risco nutricional, assegurar o direito à cidadania e o respeito à dignidade da pessoa humana. Nesse sentido, é importante alinhar ações viáveis com a realidade de nossa sociedade.</t>
    </r>
  </si>
  <si>
    <r>
      <t>7.3</t>
    </r>
    <r>
      <rPr>
        <sz val="14"/>
        <color rgb="FF000000"/>
        <rFont val="Arial"/>
        <family val="2"/>
      </rPr>
      <t xml:space="preserve"> Continuidade do mapeamento das famílias que estavam coletando alimentos nos containers de lixo no interior da CEASA. Neste mês, foram atendidas 23 famílias, direcionadas pela CEASA, que estavam em situação de vulnerabilidade.</t>
    </r>
  </si>
  <si>
    <r>
      <t xml:space="preserve">7.6 </t>
    </r>
    <r>
      <rPr>
        <sz val="14"/>
        <color rgb="FF000000"/>
        <rFont val="Arial"/>
        <family val="2"/>
      </rPr>
      <t>O Serviço Social  realizou neste mês:
- 181 atendimentos / assessoria às entidades cadastradas. Os atendimentos aconteceram de forma presencial e contato telefônico;
- 569 atendimentos de famílias cadastradas para retirarem frutas e verduras no Banco de Alimentos de forma presencial e contato telefônico;
- 69 novos cadastros de famílias que vieram por busca espontânea e/ou encaminhados de outras entidades para receberem frutas e verduras;
- 1 encaminhamento de gestantes para receber o kit enxoval da OVG;
- 1 encaminhamento para inscrição no CadÚnico no CRAS Recanto das Minas Gerais.</t>
    </r>
  </si>
  <si>
    <r>
      <t xml:space="preserve">7.7 </t>
    </r>
    <r>
      <rPr>
        <sz val="14"/>
        <color rgb="FF000000"/>
        <rFont val="Arial"/>
        <family val="2"/>
      </rPr>
      <t>Participação das entidades cadastradas no Programa Banco de Alimentos/OVG na capacitação "Marco Regulatório das Organizações da Sociedade Civil".</t>
    </r>
  </si>
  <si>
    <r>
      <t xml:space="preserve">7.8 </t>
    </r>
    <r>
      <rPr>
        <sz val="14"/>
        <color rgb="FF000000"/>
        <rFont val="Arial"/>
        <family val="2"/>
      </rPr>
      <t xml:space="preserve">O projeto para processamento de alimentos vai aumentar as ações do Banco de Alimentos, em conjunto com o Projeto da Cargill: ampliar a capacidade de receber doações de alimentos, possibilitar produzir alimentos desidratados, multiprocessados, com densidade nutricional e vida útil aumentados, com qualidade higiênico-sanitária e sensorial, para que possam ser distribuídos para mais famílias e em pontos mais distantes do nosso Estado. </t>
    </r>
  </si>
  <si>
    <r>
      <t xml:space="preserve">7.3 </t>
    </r>
    <r>
      <rPr>
        <sz val="14"/>
        <color rgb="FF000000"/>
        <rFont val="Arial"/>
        <family val="2"/>
      </rPr>
      <t>O Banco de Alimentos deu continuidade à promoção da segurança alimentar e nutricional ao atender famílias vulneráveis que coletam alimentos impróprios para o consumo nos conteiners de lixo da CEASA. Além de receber os alimentos, elas passaram pelo atendimento e avaliação com assistente social e receberam os encaminhamentos necessários à rede socioassistencial, conforme suas necessidades.</t>
    </r>
  </si>
  <si>
    <r>
      <t xml:space="preserve">7.4 </t>
    </r>
    <r>
      <rPr>
        <sz val="14"/>
        <color rgb="FF000000"/>
        <rFont val="Arial"/>
        <family val="2"/>
      </rPr>
      <t xml:space="preserve">A finalização do cadastro no PAA permite a execução do Programa, que tem duas finalidades básicas: promover o acesso à alimentação e incentivar a agricultura familiar. Para o alcance desses objetivos, o Programa compra alimentos produzidos pela agricultura familiar, com dispensa de licitação, e os destina às pessoas em situação de insegurança alimentar e nutricional e àquelas atendidas pela rede socioassistencial e pelos equipamentos públicos de segurança alimentar e nutricional. </t>
    </r>
  </si>
  <si>
    <r>
      <t xml:space="preserve">7.6 </t>
    </r>
    <r>
      <rPr>
        <sz val="14"/>
        <color rgb="FF000000"/>
        <rFont val="Arial"/>
        <family val="2"/>
      </rPr>
      <t>Por meio do trabalho do Serviço Social na articulação com a rede socioassistencial é possível que as famílias atendidas tenham acesso aos demais serviços setoriais, contribuindo para o usufruto de direitos sociais. O trabalho para diminuir as desigualdades sociais e ajudar as populações vulneráveis a buscarem seus direitos têm sido uma busca constante pela equipe de Assistentes Sociais da Organização.</t>
    </r>
    <r>
      <rPr>
        <b/>
        <sz val="14"/>
        <color rgb="FF000000"/>
        <rFont val="Arial"/>
        <family val="2"/>
      </rPr>
      <t xml:space="preserve"> </t>
    </r>
    <r>
      <rPr>
        <sz val="14"/>
        <color rgb="FF000000"/>
        <rFont val="Arial"/>
        <family val="2"/>
      </rPr>
      <t>O Banco de Alimentos, em conjunto com a Gerência de Voluntariado e Parcerias Sociais, verificou a urgência em manter os dados cadastrais de famílias e entidades em uma única plataforma para que o fluxograma de atendimento seja garantido a todos os usuários.</t>
    </r>
  </si>
  <si>
    <r>
      <t xml:space="preserve">7.7 </t>
    </r>
    <r>
      <rPr>
        <sz val="14"/>
        <color rgb="FF000000"/>
        <rFont val="Arial"/>
        <family val="2"/>
      </rPr>
      <t>O Marco Regulatório das Organizações da Sociedade Civil (MROSC) é uma agenda política ampla que tem o objetivo de aperfeiçoar o ambiente jurídico e institucional relacionado às Organizações da Sociedade Civil e suas relações de parceria com o Estado. A capacitação permite o diálogo sobre a importância dessas parcerias para qualificar as políticas públicas, aproximando-as das pessoas e das realidades locais e possibilitando o atendimento de problemas sociais específicos de forma criativa e inovadora. Neste sentido, é importante monitorar e avaliar as entidades cadastradas quanto a participação e atuação em rede, de maneira a estimular o desenvolvimento de projetos que possam garantir oportunidades a todos.</t>
    </r>
  </si>
  <si>
    <t>Visita e distribuição de agendas aos concessionários, permissionários e produtores da CEASA.</t>
  </si>
  <si>
    <t>Capacitação: Marco Regulatório das Organizações da Sociedade Civil</t>
  </si>
  <si>
    <t xml:space="preserve">O cadastramento de famílias tem sido realizado de maneira presencial, diariamente, seguindo os protocolos de segurança. A validação desse cadastro das entidades sociais é feito pela equipe de Assistência Social e todas as ações buscam apoiar e fortalecer a rede socioassistencial. </t>
  </si>
  <si>
    <t>Desde setembro de 2020, o Programa de Aquisição de Alimentos Estadual (PAA), na modalidade "Compra com Doação Simultânea", está ativo em Goiás. Conforme a Portaria nº 396, de 05/06/2020, do Ministério da Cidadania, a ação permite a aquisição de alimentos in natura ou processados, enriquecendo os cardápios dos beneficiários consumidores. O Banco de Alimentos faz parte da coordenação do Programa. Os critérios para seleção das entidades foram estabelecidos pelo Ministério da Cidadania. São eles: 1. Organizações da Assistência Social sem fins lucrativos; 2. Inscritas no Conselho (Conselho Municipal de Assistência Social, Conselho Municipal dos Direitos da Criança e do Adolescente ou Conselho Municipal dos Direitos da Pessoa Idosa); e 3. Forneça refeições/alimentos. Desta forma, 31 municípios não apresentaram entidades aptas que atendessem a esses critérios. A partir desta realidade, a SEAPA/GO decidiu realizar a adesão dos Centros de Referência de Assistência Social (CRAS) ao Programa como mais um equipamento de execução. Assim, neste mês, houve a pactuação das entidades e CRAS que foram vinculados ao PAA. Por meio desse cadastro, foi possível vincular os agricultores familiares de cada município (selecionados e cadastrados pela SEAPA) conforme classificação e disponibilidade de produtos alimentícios para que o Programa possa ser executado.</t>
  </si>
  <si>
    <t>A OVG fez uma ação direta com os concessionários, permissionários, produtores e diretoria da CEASA, presenteando-os com agendas, para agradecer a parceria e adesão ao trabalho realizado pelo Banco de Alimentos, demonstrando a importância e a relevância das doações realizadas e o impacto na vida das famílias. As doações já chegaram a mais de 2 mil toneladas e a milhares de pessoas.</t>
  </si>
  <si>
    <t>As entidades cadastradas participaram de uma capacitação on-line, via Zoom, sobre o Marco Regulatório das Organizações da Sociedade Civil, realizada em conjunto com a Gerência de Voluntariado e Parcerias Sociais (GVPS). A OVG, via GVPS, oferece o Serviço de Assessoramento e Capacitação às Entidades Sociais cadastradas na Organização sobre vários temas, com foco no acompanhamento, fortalecimento e qualificação da atuação junto aos beneficiários, com orientações sobre ampliação e melhoria da oferta de serviços, programas, projetos e benefícios socioassistenciais, bem como na defesa e garantia dos direitos dos usuários da Política de Assistência Social. Assim, o Banco de Alimentos vem atuando em conjunto com esse Serviço, como forma de ampliar suas ofertas e agregar mais valor e conhecimento às entidades cadastradas. Neste mês, o objetivo foi oferecer aos representantes e colaboradores das entidades sociais noções introdutórias sobre a regulamentação do regime jurídico no que tange as parcerias entre a Administração Pública e as Organizações da Sociedade Civil.</t>
  </si>
  <si>
    <t>Quantidade de alimentos descartados (distribuídos a instituições para alimentação animal) *</t>
  </si>
  <si>
    <r>
      <t>7.2</t>
    </r>
    <r>
      <rPr>
        <sz val="14"/>
        <color rgb="FF000000"/>
        <rFont val="Arial"/>
        <family val="2"/>
      </rPr>
      <t xml:space="preserve"> Segue acontecendo o recadastramento das entidades sociais atendidas. De acordo com a Resolução OVG n° 002/2019, "as instituições deverão realizar a atualização de cadastro anualmente".                                                                                     </t>
    </r>
  </si>
  <si>
    <t xml:space="preserve">* No mês de fevereiro, houve aumento da quantidade de alimentos descartados devido ao recebimento de produtos com alto grau de maturação. No momento da seleção, verificou-se não estarem aptos para consumo.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</si>
</sst>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b/>
      <sz val="16"/>
      <color rgb="FF000000"/>
      <name val="Arial"/>
      <family val="2"/>
    </font>
    <font>
      <sz val="16"/>
      <color rgb="FF00000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0"/>
      <color theme="0"/>
      <name val="Arial"/>
      <family val="2"/>
    </font>
    <font>
      <sz val="14"/>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s>
  <borders count="127">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style="thin">
        <color auto="1"/>
      </left>
      <right style="medium">
        <color auto="1"/>
      </right>
      <top/>
      <bottom style="thin">
        <color auto="1"/>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thin">
        <color indexed="64"/>
      </left>
      <right style="double">
        <color auto="1"/>
      </right>
      <top style="double">
        <color auto="1"/>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bottom style="thin">
        <color auto="1"/>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thin">
        <color indexed="64"/>
      </left>
      <right/>
      <top style="double">
        <color auto="1"/>
      </top>
      <bottom style="thin">
        <color indexed="64"/>
      </bottom>
      <diagonal/>
    </border>
  </borders>
  <cellStyleXfs count="4">
    <xf numFmtId="0" fontId="0" fillId="0" borderId="0"/>
    <xf numFmtId="0" fontId="3" fillId="0" borderId="0"/>
    <xf numFmtId="0" fontId="2" fillId="0" borderId="0"/>
    <xf numFmtId="0" fontId="4" fillId="0" borderId="0"/>
  </cellStyleXfs>
  <cellXfs count="622">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6" fillId="0" borderId="0" xfId="0" applyFont="1" applyAlignment="1" applyProtection="1">
      <alignment vertical="center"/>
      <protection locked="0"/>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5" borderId="51" xfId="3" applyFont="1" applyFill="1" applyBorder="1" applyAlignment="1">
      <alignment horizontal="center" vertical="center"/>
    </xf>
    <xf numFmtId="0" fontId="13" fillId="15" borderId="67" xfId="3" applyFont="1" applyFill="1" applyBorder="1" applyAlignment="1">
      <alignment horizontal="center" vertical="center"/>
    </xf>
    <xf numFmtId="0" fontId="13" fillId="15" borderId="68" xfId="3" applyFont="1" applyFill="1" applyBorder="1" applyAlignment="1">
      <alignment horizontal="center" vertical="center"/>
    </xf>
    <xf numFmtId="0" fontId="20" fillId="16" borderId="72" xfId="3" applyFont="1" applyFill="1" applyBorder="1" applyAlignment="1">
      <alignment horizontal="center" vertical="center"/>
    </xf>
    <xf numFmtId="4" fontId="27" fillId="18" borderId="20" xfId="3" applyNumberFormat="1" applyFont="1" applyFill="1" applyBorder="1" applyAlignment="1">
      <alignment horizontal="center" vertical="center"/>
    </xf>
    <xf numFmtId="4" fontId="27" fillId="18"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7" borderId="18" xfId="3" applyFont="1" applyFill="1" applyBorder="1" applyAlignment="1">
      <alignment horizontal="center" vertical="center"/>
    </xf>
    <xf numFmtId="0" fontId="20" fillId="17" borderId="66" xfId="3" applyFont="1" applyFill="1" applyBorder="1" applyAlignment="1">
      <alignment horizontal="center" vertical="center"/>
    </xf>
    <xf numFmtId="0" fontId="13" fillId="15" borderId="80"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6" borderId="43" xfId="3" applyNumberFormat="1" applyFont="1" applyFill="1" applyBorder="1" applyAlignment="1">
      <alignment horizontal="center" vertical="center"/>
    </xf>
    <xf numFmtId="3" fontId="13" fillId="17" borderId="59" xfId="3" applyNumberFormat="1" applyFont="1" applyFill="1" applyBorder="1" applyAlignment="1">
      <alignment horizontal="center" vertical="center"/>
    </xf>
    <xf numFmtId="2" fontId="13" fillId="0" borderId="17" xfId="3" applyNumberFormat="1" applyFont="1" applyBorder="1" applyAlignment="1">
      <alignment horizontal="center" vertical="center"/>
    </xf>
    <xf numFmtId="4" fontId="13" fillId="16" borderId="17" xfId="3" applyNumberFormat="1" applyFont="1" applyFill="1" applyBorder="1" applyAlignment="1">
      <alignment horizontal="center" vertical="center"/>
    </xf>
    <xf numFmtId="0" fontId="13" fillId="16" borderId="20" xfId="3" applyFont="1" applyFill="1" applyBorder="1" applyAlignment="1">
      <alignment horizontal="center" vertical="center"/>
    </xf>
    <xf numFmtId="0" fontId="15" fillId="16" borderId="44" xfId="3" applyFont="1" applyFill="1" applyBorder="1" applyAlignment="1">
      <alignment horizontal="center" vertical="center"/>
    </xf>
    <xf numFmtId="4" fontId="13" fillId="16" borderId="71" xfId="3" applyNumberFormat="1" applyFont="1" applyFill="1" applyBorder="1" applyAlignment="1">
      <alignment horizontal="center" vertical="center"/>
    </xf>
    <xf numFmtId="4" fontId="15" fillId="16" borderId="69" xfId="3" applyNumberFormat="1" applyFont="1" applyFill="1" applyBorder="1" applyAlignment="1">
      <alignment horizontal="center" vertical="center"/>
    </xf>
    <xf numFmtId="1" fontId="13" fillId="16" borderId="31" xfId="3" applyNumberFormat="1" applyFont="1" applyFill="1" applyBorder="1" applyAlignment="1">
      <alignment horizontal="center" vertical="center"/>
    </xf>
    <xf numFmtId="1" fontId="13" fillId="16" borderId="71"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8" borderId="31" xfId="3" applyNumberFormat="1" applyFont="1" applyFill="1" applyBorder="1" applyAlignment="1">
      <alignment horizontal="center" vertical="center"/>
    </xf>
    <xf numFmtId="4" fontId="13" fillId="18" borderId="51" xfId="3" applyNumberFormat="1" applyFont="1" applyFill="1" applyBorder="1" applyAlignment="1">
      <alignment horizontal="center" vertical="center"/>
    </xf>
    <xf numFmtId="0" fontId="27" fillId="18" borderId="60" xfId="3" applyFont="1" applyFill="1" applyBorder="1" applyAlignment="1">
      <alignment horizontal="center" vertical="center"/>
    </xf>
    <xf numFmtId="0" fontId="18" fillId="0" borderId="0" xfId="3" applyFont="1" applyAlignment="1"/>
    <xf numFmtId="4" fontId="13" fillId="4" borderId="22" xfId="3" applyNumberFormat="1" applyFont="1" applyFill="1" applyBorder="1" applyAlignment="1">
      <alignment horizontal="center" vertical="center"/>
    </xf>
    <xf numFmtId="0" fontId="13" fillId="16" borderId="85" xfId="3" applyFont="1" applyFill="1" applyBorder="1" applyAlignment="1">
      <alignment horizontal="center" vertical="center" wrapText="1"/>
    </xf>
    <xf numFmtId="0" fontId="13" fillId="15" borderId="20" xfId="3" applyFont="1" applyFill="1" applyBorder="1" applyAlignment="1">
      <alignment horizontal="center" vertical="center"/>
    </xf>
    <xf numFmtId="0" fontId="13" fillId="15" borderId="49" xfId="3" applyFont="1" applyFill="1" applyBorder="1" applyAlignment="1">
      <alignment horizontal="center" vertical="center"/>
    </xf>
    <xf numFmtId="0" fontId="20" fillId="17"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6"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83"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6" borderId="51" xfId="3" applyNumberFormat="1" applyFont="1" applyFill="1" applyBorder="1" applyAlignment="1">
      <alignment horizontal="center" vertical="center"/>
    </xf>
    <xf numFmtId="0" fontId="12" fillId="0" borderId="6" xfId="0" applyFont="1" applyBorder="1" applyAlignment="1">
      <alignment vertical="center"/>
    </xf>
    <xf numFmtId="0" fontId="12" fillId="0" borderId="11" xfId="0" applyFont="1" applyBorder="1" applyAlignment="1">
      <alignment vertical="center"/>
    </xf>
    <xf numFmtId="0" fontId="12" fillId="0" borderId="11" xfId="0" applyFont="1" applyBorder="1" applyAlignment="1">
      <alignment horizontal="left" vertical="center"/>
    </xf>
    <xf numFmtId="0" fontId="12" fillId="0" borderId="48" xfId="0" applyFont="1" applyBorder="1" applyAlignment="1">
      <alignment vertical="center"/>
    </xf>
    <xf numFmtId="0" fontId="12" fillId="0" borderId="11" xfId="3" applyFont="1" applyBorder="1" applyAlignment="1">
      <alignment horizontal="left" vertical="center"/>
    </xf>
    <xf numFmtId="0" fontId="12" fillId="0" borderId="11" xfId="3" applyFont="1" applyFill="1" applyBorder="1" applyAlignment="1">
      <alignment horizontal="left" vertical="center"/>
    </xf>
    <xf numFmtId="0" fontId="26" fillId="0" borderId="11" xfId="0" applyFont="1" applyBorder="1" applyAlignment="1">
      <alignment horizontal="left" vertical="center"/>
    </xf>
    <xf numFmtId="0" fontId="12" fillId="0" borderId="24" xfId="0" applyFont="1" applyBorder="1" applyAlignment="1">
      <alignment vertical="center"/>
    </xf>
    <xf numFmtId="0" fontId="19" fillId="3" borderId="64" xfId="3" applyFont="1" applyFill="1" applyBorder="1" applyAlignment="1">
      <alignment horizontal="center" vertical="center"/>
    </xf>
    <xf numFmtId="0" fontId="27" fillId="18" borderId="52" xfId="3" applyFont="1" applyFill="1" applyBorder="1" applyAlignment="1">
      <alignment horizontal="center" vertical="center"/>
    </xf>
    <xf numFmtId="4" fontId="13" fillId="16" borderId="70" xfId="3" applyNumberFormat="1" applyFont="1" applyFill="1" applyBorder="1" applyAlignment="1">
      <alignment horizontal="center" vertical="center"/>
    </xf>
    <xf numFmtId="4" fontId="27" fillId="18" borderId="19" xfId="3" applyNumberFormat="1" applyFont="1" applyFill="1" applyBorder="1" applyAlignment="1">
      <alignment horizontal="center" vertical="center"/>
    </xf>
    <xf numFmtId="0" fontId="12" fillId="0" borderId="46" xfId="0" applyFont="1" applyBorder="1" applyAlignment="1">
      <alignment vertical="center"/>
    </xf>
    <xf numFmtId="0" fontId="12" fillId="0" borderId="90" xfId="3" applyFont="1" applyBorder="1" applyAlignment="1">
      <alignment vertical="center"/>
    </xf>
    <xf numFmtId="0" fontId="16" fillId="0" borderId="11" xfId="0" applyFont="1" applyBorder="1" applyAlignment="1">
      <alignment vertical="center"/>
    </xf>
    <xf numFmtId="0" fontId="12" fillId="0" borderId="11" xfId="0" applyFont="1" applyFill="1" applyBorder="1" applyAlignment="1">
      <alignment vertical="center"/>
    </xf>
    <xf numFmtId="0" fontId="35" fillId="0" borderId="0" xfId="0" applyFont="1"/>
    <xf numFmtId="0" fontId="36" fillId="0" borderId="0" xfId="0" applyFont="1" applyAlignment="1">
      <alignment horizontal="centerContinuous"/>
    </xf>
    <xf numFmtId="0" fontId="37" fillId="0" borderId="0" xfId="0" applyFont="1" applyAlignment="1">
      <alignment horizontal="centerContinuous"/>
    </xf>
    <xf numFmtId="0" fontId="37" fillId="0" borderId="0" xfId="0" applyFont="1"/>
    <xf numFmtId="4" fontId="13" fillId="16"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3" fontId="13" fillId="16" borderId="79" xfId="3" applyNumberFormat="1" applyFont="1" applyFill="1" applyBorder="1" applyAlignment="1">
      <alignment horizontal="center" vertical="center"/>
    </xf>
    <xf numFmtId="0" fontId="38" fillId="9" borderId="44" xfId="3" applyFont="1" applyFill="1" applyBorder="1" applyAlignment="1">
      <alignment horizontal="center" vertical="center" wrapText="1"/>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4" xfId="3" applyFont="1" applyFill="1" applyBorder="1" applyAlignment="1">
      <alignment horizontal="center" vertical="center"/>
    </xf>
    <xf numFmtId="0" fontId="13" fillId="5" borderId="18" xfId="3" applyFont="1" applyFill="1" applyBorder="1" applyAlignment="1">
      <alignment horizontal="center" vertical="center"/>
    </xf>
    <xf numFmtId="0" fontId="36" fillId="0" borderId="0" xfId="0" applyFont="1" applyAlignment="1"/>
    <xf numFmtId="4" fontId="15" fillId="7" borderId="43" xfId="3" applyNumberFormat="1" applyFont="1" applyFill="1" applyBorder="1" applyAlignment="1">
      <alignment horizontal="center" vertical="center"/>
    </xf>
    <xf numFmtId="4" fontId="15" fillId="7" borderId="47" xfId="3" applyNumberFormat="1" applyFont="1" applyFill="1" applyBorder="1" applyAlignment="1">
      <alignment horizontal="center" vertical="center"/>
    </xf>
    <xf numFmtId="0" fontId="0" fillId="0" borderId="0" xfId="0"/>
    <xf numFmtId="2" fontId="13" fillId="4" borderId="17" xfId="3" applyNumberFormat="1" applyFont="1" applyFill="1" applyBorder="1" applyAlignment="1">
      <alignment horizontal="center" vertical="center"/>
    </xf>
    <xf numFmtId="0" fontId="12"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39" fillId="0" borderId="0" xfId="0" applyFont="1" applyAlignment="1">
      <alignment horizontal="center" vertical="center"/>
    </xf>
    <xf numFmtId="0" fontId="17" fillId="9" borderId="20" xfId="3" applyFont="1" applyFill="1" applyBorder="1" applyAlignment="1">
      <alignment horizontal="center" vertical="center" wrapText="1"/>
    </xf>
    <xf numFmtId="2" fontId="13" fillId="4" borderId="13" xfId="3" applyNumberFormat="1" applyFont="1" applyFill="1" applyBorder="1" applyAlignment="1">
      <alignment horizontal="center" vertical="center"/>
    </xf>
    <xf numFmtId="4" fontId="13" fillId="0" borderId="32" xfId="3" applyNumberFormat="1" applyFont="1" applyBorder="1" applyAlignment="1">
      <alignment horizontal="center" vertical="center"/>
    </xf>
    <xf numFmtId="4" fontId="15" fillId="7" borderId="29" xfId="3" applyNumberFormat="1" applyFont="1" applyFill="1" applyBorder="1" applyAlignment="1">
      <alignment horizontal="center" vertical="center"/>
    </xf>
    <xf numFmtId="4" fontId="13" fillId="0" borderId="29" xfId="3" applyNumberFormat="1" applyFont="1" applyBorder="1" applyAlignment="1">
      <alignment horizontal="center" vertical="center"/>
    </xf>
    <xf numFmtId="2" fontId="13" fillId="4" borderId="22" xfId="3" applyNumberFormat="1" applyFont="1" applyFill="1" applyBorder="1" applyAlignment="1">
      <alignment horizontal="center" vertical="center"/>
    </xf>
    <xf numFmtId="1" fontId="13" fillId="3" borderId="67" xfId="3" applyNumberFormat="1" applyFont="1" applyFill="1" applyBorder="1" applyAlignment="1">
      <alignment horizontal="center" vertical="center"/>
    </xf>
    <xf numFmtId="3" fontId="13" fillId="3" borderId="81" xfId="3" applyNumberFormat="1" applyFont="1" applyFill="1" applyBorder="1" applyAlignment="1">
      <alignment horizontal="center" vertical="center"/>
    </xf>
    <xf numFmtId="0" fontId="36" fillId="0" borderId="0" xfId="0" applyFont="1" applyAlignment="1">
      <alignment horizontal="center" vertical="center"/>
    </xf>
    <xf numFmtId="4" fontId="13" fillId="17" borderId="17" xfId="3" applyNumberFormat="1" applyFont="1" applyFill="1" applyBorder="1" applyAlignment="1">
      <alignment horizontal="center" vertical="center"/>
    </xf>
    <xf numFmtId="4" fontId="13" fillId="17" borderId="98"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7" borderId="29" xfId="3" applyNumberFormat="1" applyFont="1" applyFill="1" applyBorder="1" applyAlignment="1">
      <alignment horizontal="center" vertical="center"/>
    </xf>
    <xf numFmtId="4" fontId="13" fillId="16"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2" fillId="7" borderId="11" xfId="0" applyFont="1" applyFill="1" applyBorder="1" applyAlignment="1">
      <alignment vertical="center"/>
    </xf>
    <xf numFmtId="0" fontId="13" fillId="15" borderId="67" xfId="3"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8"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99" xfId="0" applyFont="1" applyFill="1" applyBorder="1" applyAlignment="1">
      <alignment horizontal="center" vertical="center" wrapText="1"/>
    </xf>
    <xf numFmtId="0" fontId="12" fillId="0" borderId="98" xfId="0" applyFont="1" applyFill="1" applyBorder="1" applyAlignment="1">
      <alignment horizontal="center" vertical="center" wrapText="1"/>
    </xf>
    <xf numFmtId="0" fontId="16" fillId="0" borderId="98"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103" xfId="3" applyNumberFormat="1" applyFont="1" applyFill="1" applyBorder="1" applyAlignment="1">
      <alignment horizontal="center" vertical="center"/>
    </xf>
    <xf numFmtId="4" fontId="15" fillId="7" borderId="104" xfId="3" applyNumberFormat="1" applyFont="1" applyFill="1" applyBorder="1" applyAlignment="1">
      <alignment horizontal="center" vertical="center"/>
    </xf>
    <xf numFmtId="4" fontId="15" fillId="7" borderId="105" xfId="3" applyNumberFormat="1" applyFont="1" applyFill="1" applyBorder="1" applyAlignment="1">
      <alignment horizontal="center" vertical="center"/>
    </xf>
    <xf numFmtId="0" fontId="13" fillId="15" borderId="57" xfId="3" applyFont="1" applyFill="1" applyBorder="1" applyAlignment="1">
      <alignment horizontal="center" vertical="center"/>
    </xf>
    <xf numFmtId="0" fontId="13" fillId="15" borderId="44" xfId="3" applyFont="1" applyFill="1" applyBorder="1" applyAlignment="1">
      <alignment horizontal="center" vertical="center"/>
    </xf>
    <xf numFmtId="4" fontId="15" fillId="7" borderId="21" xfId="3" applyNumberFormat="1" applyFont="1" applyFill="1" applyBorder="1" applyAlignment="1">
      <alignment horizontal="center" vertical="center"/>
    </xf>
    <xf numFmtId="2" fontId="13" fillId="0" borderId="22" xfId="3" applyNumberFormat="1" applyFont="1" applyBorder="1" applyAlignment="1">
      <alignment horizontal="center" vertical="center"/>
    </xf>
    <xf numFmtId="3" fontId="15" fillId="16" borderId="69" xfId="3" applyNumberFormat="1" applyFont="1" applyFill="1" applyBorder="1" applyAlignment="1">
      <alignment horizontal="center" vertical="center"/>
    </xf>
    <xf numFmtId="0" fontId="40" fillId="0" borderId="0" xfId="3" applyFont="1" applyAlignment="1">
      <alignment wrapText="1"/>
    </xf>
    <xf numFmtId="0" fontId="20" fillId="3" borderId="60" xfId="3" applyFont="1" applyFill="1" applyBorder="1" applyAlignment="1">
      <alignment horizontal="center" vertical="center"/>
    </xf>
    <xf numFmtId="0" fontId="13" fillId="3" borderId="106" xfId="3" applyFont="1" applyFill="1" applyBorder="1" applyAlignment="1">
      <alignment horizontal="center" vertical="center"/>
    </xf>
    <xf numFmtId="0" fontId="13" fillId="3" borderId="67" xfId="3" applyFont="1" applyFill="1" applyBorder="1" applyAlignment="1">
      <alignment horizontal="center" vertical="center"/>
    </xf>
    <xf numFmtId="3" fontId="13"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4" fontId="27" fillId="0" borderId="17" xfId="0" applyNumberFormat="1" applyFont="1" applyBorder="1" applyAlignment="1">
      <alignment horizontal="center" vertical="center"/>
    </xf>
    <xf numFmtId="0" fontId="16" fillId="0" borderId="58" xfId="3" applyFont="1" applyBorder="1" applyAlignment="1">
      <alignment horizontal="center" vertical="center" wrapText="1"/>
    </xf>
    <xf numFmtId="0" fontId="35" fillId="0" borderId="0" xfId="0" applyFont="1" applyAlignment="1">
      <alignment horizontal="center" vertical="center"/>
    </xf>
    <xf numFmtId="0" fontId="25" fillId="0" borderId="16" xfId="3" applyFont="1" applyBorder="1" applyAlignment="1">
      <alignment horizontal="center" vertical="center" wrapText="1"/>
    </xf>
    <xf numFmtId="0" fontId="41" fillId="10" borderId="61" xfId="0" applyFont="1" applyFill="1" applyBorder="1" applyAlignment="1">
      <alignment horizontal="center" vertical="center"/>
    </xf>
    <xf numFmtId="0" fontId="25" fillId="0" borderId="109" xfId="3" applyFont="1" applyBorder="1" applyAlignment="1">
      <alignment horizontal="center" vertical="center" wrapText="1"/>
    </xf>
    <xf numFmtId="0" fontId="35" fillId="0" borderId="0" xfId="0" applyFont="1" applyAlignment="1">
      <alignment horizontal="center"/>
    </xf>
    <xf numFmtId="0" fontId="42" fillId="0" borderId="0" xfId="0" applyFont="1"/>
    <xf numFmtId="0" fontId="12" fillId="0" borderId="93" xfId="0" applyFont="1" applyBorder="1" applyAlignment="1">
      <alignment horizontal="center" vertical="center" wrapText="1"/>
    </xf>
    <xf numFmtId="0" fontId="16" fillId="0" borderId="93"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94" xfId="3" applyFont="1" applyBorder="1" applyAlignment="1">
      <alignment horizontal="left" vertical="center" wrapText="1"/>
    </xf>
    <xf numFmtId="0" fontId="16" fillId="0" borderId="30" xfId="3" applyFont="1" applyBorder="1" applyAlignment="1">
      <alignment horizontal="left" vertical="center" wrapText="1"/>
    </xf>
    <xf numFmtId="0" fontId="0" fillId="21" borderId="0" xfId="0" applyFill="1"/>
    <xf numFmtId="0" fontId="12" fillId="0" borderId="94" xfId="0" applyFont="1" applyFill="1" applyBorder="1" applyAlignment="1">
      <alignment horizontal="left" vertical="center" wrapText="1"/>
    </xf>
    <xf numFmtId="0" fontId="12" fillId="0" borderId="95" xfId="0" applyFont="1" applyBorder="1" applyAlignment="1">
      <alignment horizontal="left" vertical="center" wrapText="1"/>
    </xf>
    <xf numFmtId="0" fontId="12" fillId="0" borderId="17" xfId="0" applyFont="1" applyBorder="1" applyAlignment="1">
      <alignment horizontal="left" vertical="center" wrapText="1"/>
    </xf>
    <xf numFmtId="4" fontId="13" fillId="18" borderId="31" xfId="3" applyNumberFormat="1" applyFont="1" applyFill="1" applyBorder="1" applyAlignment="1">
      <alignment horizontal="center" vertical="center"/>
    </xf>
    <xf numFmtId="0" fontId="16" fillId="0" borderId="93" xfId="3" applyFont="1" applyBorder="1" applyAlignment="1">
      <alignment horizontal="center" vertical="center" wrapText="1"/>
    </xf>
    <xf numFmtId="0" fontId="12" fillId="0" borderId="94" xfId="0" applyFont="1" applyBorder="1" applyAlignment="1">
      <alignment horizontal="left" vertical="center" wrapText="1"/>
    </xf>
    <xf numFmtId="0" fontId="12" fillId="0" borderId="100"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13" xfId="3" applyNumberFormat="1" applyFont="1" applyFill="1" applyBorder="1" applyAlignment="1">
      <alignment horizontal="center" vertical="center"/>
    </xf>
    <xf numFmtId="4" fontId="15" fillId="7" borderId="114" xfId="3" applyNumberFormat="1" applyFont="1" applyFill="1" applyBorder="1" applyAlignment="1">
      <alignment horizontal="center" vertical="center"/>
    </xf>
    <xf numFmtId="0" fontId="12" fillId="0" borderId="99" xfId="0" applyFont="1" applyBorder="1" applyAlignment="1">
      <alignment horizontal="center" vertical="center" wrapText="1"/>
    </xf>
    <xf numFmtId="0" fontId="20" fillId="5" borderId="64" xfId="3" applyFont="1" applyFill="1" applyBorder="1" applyAlignment="1">
      <alignment horizontal="center" vertical="center"/>
    </xf>
    <xf numFmtId="0" fontId="12" fillId="0" borderId="46" xfId="0" applyFont="1" applyFill="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43" fillId="0" borderId="17" xfId="0" applyFont="1" applyBorder="1" applyAlignment="1">
      <alignment horizontal="center" vertical="center" wrapText="1"/>
    </xf>
    <xf numFmtId="0" fontId="43" fillId="0" borderId="108" xfId="0" applyFont="1" applyBorder="1" applyAlignment="1">
      <alignment horizontal="left" vertical="center" wrapText="1"/>
    </xf>
    <xf numFmtId="0" fontId="43" fillId="0" borderId="108" xfId="0" applyFont="1" applyBorder="1" applyAlignment="1">
      <alignment horizontal="center" vertical="center" wrapText="1"/>
    </xf>
    <xf numFmtId="0" fontId="44" fillId="10" borderId="82" xfId="0" applyFont="1" applyFill="1" applyBorder="1" applyAlignment="1">
      <alignment horizontal="center" vertical="center" wrapText="1"/>
    </xf>
    <xf numFmtId="0" fontId="21" fillId="15" borderId="50" xfId="3" applyFont="1" applyFill="1" applyBorder="1" applyAlignment="1">
      <alignment horizontal="center" vertical="center" wrapText="1"/>
    </xf>
    <xf numFmtId="0" fontId="44" fillId="10" borderId="31" xfId="0" applyFont="1" applyFill="1" applyBorder="1" applyAlignment="1">
      <alignment horizontal="center" vertical="center" wrapText="1"/>
    </xf>
    <xf numFmtId="0" fontId="24" fillId="0" borderId="30" xfId="0" applyFont="1" applyBorder="1" applyAlignment="1">
      <alignment horizontal="center" vertical="center"/>
    </xf>
    <xf numFmtId="0" fontId="24" fillId="0" borderId="16" xfId="0" applyFont="1" applyBorder="1" applyAlignment="1">
      <alignment horizontal="center"/>
    </xf>
    <xf numFmtId="0" fontId="43" fillId="0" borderId="108" xfId="0" applyFont="1" applyBorder="1"/>
    <xf numFmtId="0" fontId="43" fillId="0" borderId="108" xfId="0" applyFont="1" applyBorder="1" applyAlignment="1">
      <alignment wrapText="1"/>
    </xf>
    <xf numFmtId="0" fontId="24" fillId="0" borderId="16" xfId="0" applyFont="1" applyBorder="1" applyAlignment="1">
      <alignment horizontal="center" vertical="center"/>
    </xf>
    <xf numFmtId="0" fontId="43" fillId="0" borderId="108" xfId="0" applyFont="1" applyBorder="1" applyAlignment="1">
      <alignment vertical="center" wrapText="1"/>
    </xf>
    <xf numFmtId="0" fontId="24" fillId="0" borderId="109" xfId="0" applyFont="1" applyBorder="1" applyAlignment="1">
      <alignment horizontal="center"/>
    </xf>
    <xf numFmtId="0" fontId="43" fillId="0" borderId="13" xfId="0" applyFont="1" applyBorder="1" applyAlignment="1">
      <alignment horizontal="center" vertical="center" wrapText="1"/>
    </xf>
    <xf numFmtId="0" fontId="24" fillId="0" borderId="109" xfId="0" applyFont="1" applyBorder="1" applyAlignment="1">
      <alignment horizontal="center" vertical="center"/>
    </xf>
    <xf numFmtId="0" fontId="43" fillId="0" borderId="108" xfId="0" applyFont="1" applyBorder="1" applyAlignment="1">
      <alignment horizontal="justify" wrapText="1"/>
    </xf>
    <xf numFmtId="1" fontId="13" fillId="3" borderId="107" xfId="3" applyNumberFormat="1" applyFont="1" applyFill="1" applyBorder="1" applyAlignment="1">
      <alignment horizontal="center" vertical="center"/>
    </xf>
    <xf numFmtId="1" fontId="13" fillId="3" borderId="115" xfId="3" applyNumberFormat="1" applyFont="1" applyFill="1" applyBorder="1" applyAlignment="1">
      <alignment horizontal="center" vertical="center"/>
    </xf>
    <xf numFmtId="3" fontId="13" fillId="3" borderId="114"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1" fontId="13" fillId="3" borderId="98" xfId="3" applyNumberFormat="1" applyFont="1" applyFill="1" applyBorder="1" applyAlignment="1">
      <alignment horizontal="center" vertical="center"/>
    </xf>
    <xf numFmtId="2" fontId="13" fillId="0" borderId="17"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2" fillId="0" borderId="24" xfId="0" applyFont="1" applyFill="1" applyBorder="1" applyAlignment="1">
      <alignment vertical="center"/>
    </xf>
    <xf numFmtId="0" fontId="12" fillId="0" borderId="112" xfId="3" applyFont="1" applyBorder="1" applyAlignment="1">
      <alignment vertical="center"/>
    </xf>
    <xf numFmtId="0" fontId="13" fillId="5" borderId="116" xfId="3" applyFont="1" applyFill="1" applyBorder="1" applyAlignment="1">
      <alignment horizontal="center" vertical="center"/>
    </xf>
    <xf numFmtId="4" fontId="27" fillId="0" borderId="109" xfId="0" applyNumberFormat="1" applyFont="1" applyBorder="1" applyAlignment="1">
      <alignment horizontal="center" vertical="center"/>
    </xf>
    <xf numFmtId="4" fontId="13" fillId="4" borderId="13" xfId="3" applyNumberFormat="1" applyFont="1" applyFill="1" applyBorder="1" applyAlignment="1">
      <alignment horizontal="center" vertical="center"/>
    </xf>
    <xf numFmtId="0" fontId="12" fillId="0" borderId="117" xfId="0" applyFont="1" applyBorder="1" applyAlignment="1">
      <alignment horizontal="center" vertical="center" wrapText="1"/>
    </xf>
    <xf numFmtId="0" fontId="20" fillId="5" borderId="116" xfId="3" applyFont="1" applyFill="1" applyBorder="1" applyAlignment="1">
      <alignment horizontal="center" vertical="center"/>
    </xf>
    <xf numFmtId="2" fontId="13" fillId="0" borderId="13" xfId="3" applyNumberFormat="1" applyFont="1" applyBorder="1" applyAlignment="1">
      <alignment horizontal="center" vertical="center"/>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24" fillId="0" borderId="17" xfId="0" applyFont="1" applyFill="1" applyBorder="1" applyAlignment="1">
      <alignment horizontal="center"/>
    </xf>
    <xf numFmtId="0" fontId="43" fillId="0" borderId="17" xfId="0" applyFont="1" applyFill="1" applyBorder="1" applyAlignment="1">
      <alignment horizontal="center" vertical="center" wrapText="1"/>
    </xf>
    <xf numFmtId="0" fontId="42" fillId="0" borderId="17" xfId="0" applyFont="1" applyBorder="1" applyAlignment="1">
      <alignment horizontal="center" vertical="center"/>
    </xf>
    <xf numFmtId="0" fontId="12" fillId="0" borderId="58" xfId="0" applyFont="1" applyFill="1" applyBorder="1" applyAlignment="1">
      <alignment horizontal="center" vertical="center" wrapText="1"/>
    </xf>
    <xf numFmtId="0" fontId="12" fillId="0" borderId="90" xfId="0" applyFont="1" applyFill="1" applyBorder="1" applyAlignment="1">
      <alignment horizontal="center" vertical="center" wrapText="1"/>
    </xf>
    <xf numFmtId="0" fontId="20" fillId="0" borderId="90" xfId="3" applyFont="1" applyFill="1" applyBorder="1" applyAlignment="1">
      <alignment horizontal="center" vertical="center"/>
    </xf>
    <xf numFmtId="2" fontId="13" fillId="0" borderId="22" xfId="3" applyNumberFormat="1" applyFont="1" applyFill="1" applyBorder="1" applyAlignment="1">
      <alignment horizontal="center" vertical="center"/>
    </xf>
    <xf numFmtId="4" fontId="15" fillId="0" borderId="42" xfId="3" applyNumberFormat="1" applyFont="1" applyFill="1" applyBorder="1" applyAlignment="1">
      <alignment horizontal="center" vertical="center"/>
    </xf>
    <xf numFmtId="0" fontId="18" fillId="0" borderId="0" xfId="3" applyFont="1" applyFill="1" applyAlignment="1">
      <alignment vertical="center"/>
    </xf>
    <xf numFmtId="0" fontId="20" fillId="0" borderId="27" xfId="3" applyFont="1" applyFill="1" applyBorder="1" applyAlignment="1">
      <alignment horizontal="center" vertical="center"/>
    </xf>
    <xf numFmtId="4" fontId="15" fillId="0" borderId="43" xfId="3" applyNumberFormat="1" applyFont="1" applyFill="1" applyBorder="1" applyAlignment="1">
      <alignment horizontal="center" vertical="center"/>
    </xf>
    <xf numFmtId="0" fontId="16" fillId="0" borderId="93" xfId="3" applyFont="1" applyFill="1" applyBorder="1" applyAlignment="1">
      <alignment horizontal="center" vertical="center" wrapText="1"/>
    </xf>
    <xf numFmtId="0" fontId="16" fillId="0" borderId="30" xfId="3" applyFont="1" applyFill="1" applyBorder="1" applyAlignment="1">
      <alignment horizontal="center" vertical="center" wrapText="1"/>
    </xf>
    <xf numFmtId="4" fontId="15" fillId="0" borderId="47" xfId="3" applyNumberFormat="1" applyFont="1" applyFill="1" applyBorder="1" applyAlignment="1">
      <alignment horizontal="center" vertical="center"/>
    </xf>
    <xf numFmtId="4" fontId="15" fillId="0" borderId="92" xfId="3" applyNumberFormat="1" applyFont="1" applyFill="1" applyBorder="1" applyAlignment="1">
      <alignment horizontal="center" vertical="center"/>
    </xf>
    <xf numFmtId="0" fontId="16" fillId="0" borderId="94" xfId="3" applyFont="1" applyFill="1" applyBorder="1" applyAlignment="1">
      <alignment horizontal="center" vertical="center" wrapText="1"/>
    </xf>
    <xf numFmtId="0" fontId="12" fillId="0" borderId="11" xfId="0" applyFont="1" applyFill="1" applyBorder="1" applyAlignment="1">
      <alignment horizontal="center" vertical="center" wrapText="1"/>
    </xf>
    <xf numFmtId="4" fontId="13" fillId="0" borderId="16" xfId="3" applyNumberFormat="1" applyFont="1" applyFill="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6" fillId="0" borderId="94" xfId="3" applyFont="1" applyBorder="1" applyAlignment="1">
      <alignment horizontal="center" vertical="center" wrapText="1"/>
    </xf>
    <xf numFmtId="0" fontId="12" fillId="0" borderId="100" xfId="0" applyFont="1" applyBorder="1" applyAlignment="1">
      <alignment horizontal="center" vertical="center" wrapText="1"/>
    </xf>
    <xf numFmtId="0" fontId="0" fillId="7" borderId="0" xfId="0" applyFill="1"/>
    <xf numFmtId="0" fontId="0" fillId="21" borderId="0" xfId="0" applyFill="1" applyAlignment="1">
      <alignment horizontal="center" vertical="center"/>
    </xf>
    <xf numFmtId="0" fontId="12" fillId="0" borderId="30" xfId="0" applyFont="1" applyBorder="1" applyAlignment="1">
      <alignment horizontal="center" wrapText="1"/>
    </xf>
    <xf numFmtId="0" fontId="6" fillId="0" borderId="0" xfId="0" applyFont="1" applyFill="1" applyProtection="1">
      <protection locked="0"/>
    </xf>
    <xf numFmtId="0" fontId="45" fillId="0" borderId="17" xfId="0" applyFont="1" applyBorder="1"/>
    <xf numFmtId="0" fontId="43" fillId="0" borderId="108" xfId="0" applyFont="1" applyFill="1" applyBorder="1"/>
    <xf numFmtId="0" fontId="0" fillId="0" borderId="0" xfId="0" applyAlignment="1">
      <alignment vertical="top"/>
    </xf>
    <xf numFmtId="0" fontId="35" fillId="0" borderId="0" xfId="0" applyFont="1" applyAlignment="1">
      <alignment horizontal="center" vertical="top"/>
    </xf>
    <xf numFmtId="0" fontId="42"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5" fillId="0" borderId="17" xfId="0" applyFont="1" applyBorder="1" applyAlignment="1">
      <alignment horizontal="center"/>
    </xf>
    <xf numFmtId="0" fontId="42" fillId="0" borderId="17" xfId="0" applyFont="1" applyBorder="1" applyAlignment="1">
      <alignment horizontal="center"/>
    </xf>
    <xf numFmtId="0" fontId="6" fillId="0" borderId="0" xfId="0" applyFont="1" applyAlignment="1" applyProtection="1">
      <protection locked="0"/>
    </xf>
    <xf numFmtId="4" fontId="13" fillId="22" borderId="16" xfId="3" applyNumberFormat="1" applyFont="1" applyFill="1" applyBorder="1" applyAlignment="1">
      <alignment horizontal="center" vertical="center"/>
    </xf>
    <xf numFmtId="4" fontId="13" fillId="22" borderId="20" xfId="3" applyNumberFormat="1" applyFont="1" applyFill="1" applyBorder="1" applyAlignment="1">
      <alignment horizontal="center" vertical="center"/>
    </xf>
    <xf numFmtId="0" fontId="20" fillId="5" borderId="92" xfId="3" applyFont="1" applyFill="1" applyBorder="1" applyAlignment="1">
      <alignment horizontal="center" vertical="center"/>
    </xf>
    <xf numFmtId="4" fontId="15" fillId="7" borderId="17" xfId="3" applyNumberFormat="1" applyFont="1" applyFill="1" applyBorder="1" applyAlignment="1">
      <alignment horizontal="center" vertical="center"/>
    </xf>
    <xf numFmtId="4" fontId="13" fillId="4" borderId="98" xfId="3" applyNumberFormat="1" applyFont="1" applyFill="1" applyBorder="1" applyAlignment="1">
      <alignment horizontal="center" vertical="center"/>
    </xf>
    <xf numFmtId="0" fontId="12" fillId="7" borderId="98" xfId="0" applyFont="1" applyFill="1" applyBorder="1" applyAlignment="1">
      <alignment horizontal="center" vertical="center" wrapText="1"/>
    </xf>
    <xf numFmtId="0" fontId="47" fillId="0" borderId="108" xfId="0" applyFont="1" applyBorder="1"/>
    <xf numFmtId="0" fontId="43" fillId="0" borderId="108" xfId="0" applyFont="1" applyBorder="1" applyAlignment="1">
      <alignment vertical="center"/>
    </xf>
    <xf numFmtId="0" fontId="36" fillId="0" borderId="0" xfId="0" applyFont="1" applyAlignment="1">
      <alignment horizontal="center" vertical="center"/>
    </xf>
    <xf numFmtId="1" fontId="13" fillId="3" borderId="16" xfId="3" applyNumberFormat="1" applyFont="1" applyFill="1" applyBorder="1" applyAlignment="1">
      <alignment horizontal="center" vertical="center"/>
    </xf>
    <xf numFmtId="3" fontId="13" fillId="3" borderId="106" xfId="3" applyNumberFormat="1" applyFont="1" applyFill="1" applyBorder="1" applyAlignment="1">
      <alignment horizontal="center" vertical="center"/>
    </xf>
    <xf numFmtId="4" fontId="13" fillId="0" borderId="21" xfId="3" applyNumberFormat="1" applyFont="1" applyFill="1" applyBorder="1" applyAlignment="1">
      <alignment horizontal="center" vertical="center"/>
    </xf>
    <xf numFmtId="0" fontId="13" fillId="15" borderId="19" xfId="3" applyFont="1" applyFill="1" applyBorder="1" applyAlignment="1">
      <alignment horizontal="center" vertical="center" wrapText="1"/>
    </xf>
    <xf numFmtId="4" fontId="13" fillId="0" borderId="21" xfId="3" applyNumberFormat="1" applyFont="1" applyBorder="1" applyAlignment="1">
      <alignment horizontal="center" vertical="center"/>
    </xf>
    <xf numFmtId="4" fontId="15" fillId="7" borderId="16" xfId="3" applyNumberFormat="1" applyFont="1" applyFill="1" applyBorder="1" applyAlignment="1">
      <alignment horizontal="center" vertical="center"/>
    </xf>
    <xf numFmtId="4" fontId="15" fillId="7" borderId="54"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4" fontId="13" fillId="0" borderId="92" xfId="3" applyNumberFormat="1" applyFont="1" applyFill="1" applyBorder="1" applyAlignment="1">
      <alignment horizontal="center" vertical="center"/>
    </xf>
    <xf numFmtId="4" fontId="15" fillId="0" borderId="118" xfId="3" applyNumberFormat="1" applyFont="1" applyFill="1" applyBorder="1" applyAlignment="1">
      <alignment horizontal="center" vertical="center"/>
    </xf>
    <xf numFmtId="4" fontId="15" fillId="0" borderId="17" xfId="3" applyNumberFormat="1" applyFont="1" applyFill="1" applyBorder="1" applyAlignment="1">
      <alignment horizontal="center" vertical="center"/>
    </xf>
    <xf numFmtId="4" fontId="15" fillId="0" borderId="22" xfId="3" applyNumberFormat="1" applyFont="1" applyFill="1" applyBorder="1" applyAlignment="1">
      <alignment horizontal="center" vertical="center"/>
    </xf>
    <xf numFmtId="4" fontId="13" fillId="0" borderId="17" xfId="3" applyNumberFormat="1" applyFont="1" applyFill="1" applyBorder="1" applyAlignment="1">
      <alignment horizontal="center" vertical="center"/>
    </xf>
    <xf numFmtId="4" fontId="13" fillId="0" borderId="22" xfId="3" applyNumberFormat="1" applyFont="1" applyFill="1" applyBorder="1" applyAlignment="1">
      <alignment horizontal="center" vertical="center"/>
    </xf>
    <xf numFmtId="0" fontId="13" fillId="15" borderId="20" xfId="3" applyFont="1" applyFill="1" applyBorder="1" applyAlignment="1">
      <alignment horizontal="center" vertical="center" wrapText="1"/>
    </xf>
    <xf numFmtId="1" fontId="15" fillId="16" borderId="31" xfId="3" applyNumberFormat="1" applyFont="1" applyFill="1" applyBorder="1" applyAlignment="1">
      <alignment horizontal="center" vertical="center"/>
    </xf>
    <xf numFmtId="0" fontId="36" fillId="0" borderId="0" xfId="0" applyFont="1" applyAlignment="1">
      <alignment vertical="center"/>
    </xf>
    <xf numFmtId="4" fontId="13" fillId="0" borderId="17" xfId="3" applyNumberFormat="1" applyFont="1" applyBorder="1" applyAlignment="1">
      <alignment horizontal="center" vertical="center"/>
    </xf>
    <xf numFmtId="4" fontId="13" fillId="0" borderId="14" xfId="3" applyNumberFormat="1" applyFont="1" applyBorder="1" applyAlignment="1">
      <alignment horizontal="center" vertical="center"/>
    </xf>
    <xf numFmtId="3" fontId="13" fillId="3" borderId="92" xfId="3" applyNumberFormat="1" applyFont="1" applyFill="1" applyBorder="1" applyAlignment="1">
      <alignment horizontal="center" vertical="center"/>
    </xf>
    <xf numFmtId="3" fontId="13" fillId="3" borderId="97" xfId="3" applyNumberFormat="1" applyFont="1" applyFill="1" applyBorder="1" applyAlignment="1">
      <alignment horizontal="center" vertical="center"/>
    </xf>
    <xf numFmtId="3" fontId="13" fillId="3" borderId="126" xfId="3" applyNumberFormat="1" applyFont="1" applyFill="1" applyBorder="1" applyAlignment="1">
      <alignment horizontal="center" vertical="center"/>
    </xf>
    <xf numFmtId="3" fontId="13" fillId="3" borderId="14" xfId="3" applyNumberFormat="1" applyFont="1" applyFill="1" applyBorder="1" applyAlignment="1">
      <alignment horizontal="center" vertical="center"/>
    </xf>
    <xf numFmtId="3" fontId="13" fillId="3" borderId="20" xfId="3" applyNumberFormat="1" applyFont="1" applyFill="1" applyBorder="1" applyAlignment="1">
      <alignment horizontal="center" vertical="center"/>
    </xf>
    <xf numFmtId="4" fontId="15" fillId="16" borderId="91" xfId="3" applyNumberFormat="1" applyFont="1" applyFill="1" applyBorder="1" applyAlignment="1">
      <alignment horizontal="center" vertical="center"/>
    </xf>
    <xf numFmtId="0" fontId="42" fillId="0" borderId="17" xfId="0" applyFont="1" applyBorder="1"/>
    <xf numFmtId="0" fontId="35" fillId="0" borderId="17" xfId="0" applyFont="1" applyBorder="1" applyAlignment="1">
      <alignment horizontal="center" wrapText="1"/>
    </xf>
    <xf numFmtId="0" fontId="12" fillId="0" borderId="100" xfId="0" applyFont="1" applyBorder="1" applyAlignment="1">
      <alignment horizontal="center" vertical="center" wrapText="1"/>
    </xf>
    <xf numFmtId="0" fontId="12" fillId="0" borderId="94" xfId="0" applyFont="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6" fillId="0" borderId="94" xfId="3" applyFont="1" applyBorder="1" applyAlignment="1">
      <alignment horizontal="center" vertical="center" wrapText="1"/>
    </xf>
    <xf numFmtId="0" fontId="46" fillId="0" borderId="0" xfId="0" applyFont="1" applyBorder="1" applyAlignment="1">
      <alignment horizontal="center" vertical="center"/>
    </xf>
    <xf numFmtId="0" fontId="48" fillId="0" borderId="0" xfId="0" applyFont="1" applyBorder="1" applyAlignment="1">
      <alignment horizontal="center" vertical="center"/>
    </xf>
    <xf numFmtId="0" fontId="16" fillId="0" borderId="58" xfId="3" applyFont="1" applyFill="1" applyBorder="1" applyAlignment="1">
      <alignment horizontal="center" vertical="center" wrapText="1"/>
    </xf>
    <xf numFmtId="0" fontId="12" fillId="0" borderId="94" xfId="0" applyFont="1" applyBorder="1" applyAlignment="1">
      <alignment horizontal="left" vertical="top" wrapText="1"/>
    </xf>
    <xf numFmtId="0" fontId="0" fillId="0" borderId="0" xfId="0" applyFill="1"/>
    <xf numFmtId="3" fontId="15" fillId="16" borderId="91" xfId="3" applyNumberFormat="1" applyFont="1" applyFill="1" applyBorder="1" applyAlignment="1">
      <alignment horizontal="center" vertical="center"/>
    </xf>
    <xf numFmtId="0" fontId="40" fillId="0" borderId="0" xfId="3" applyFont="1" applyFill="1" applyAlignment="1">
      <alignment vertical="center"/>
    </xf>
    <xf numFmtId="0" fontId="16" fillId="0" borderId="98" xfId="0" applyFont="1" applyBorder="1" applyAlignment="1">
      <alignment horizontal="center" vertical="center" wrapText="1"/>
    </xf>
    <xf numFmtId="0" fontId="16" fillId="0" borderId="27" xfId="0" applyFont="1" applyFill="1" applyBorder="1" applyAlignment="1">
      <alignment horizontal="center" vertical="center" wrapText="1"/>
    </xf>
    <xf numFmtId="0" fontId="42" fillId="0" borderId="17" xfId="0" applyFont="1" applyBorder="1" applyAlignment="1">
      <alignment vertical="center" wrapText="1"/>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2" fontId="15" fillId="0" borderId="17" xfId="3" applyNumberFormat="1" applyFont="1" applyBorder="1" applyAlignment="1">
      <alignment horizontal="center" vertical="center"/>
    </xf>
    <xf numFmtId="0" fontId="12" fillId="0" borderId="94" xfId="0" applyFont="1" applyFill="1" applyBorder="1" applyAlignment="1">
      <alignment vertical="center" wrapText="1"/>
    </xf>
    <xf numFmtId="0" fontId="12" fillId="0" borderId="93" xfId="0" applyFont="1" applyFill="1" applyBorder="1" applyAlignment="1">
      <alignment vertical="center" wrapText="1"/>
    </xf>
    <xf numFmtId="0" fontId="16" fillId="0" borderId="94" xfId="3" applyFont="1" applyFill="1" applyBorder="1" applyAlignment="1">
      <alignment vertical="center" wrapText="1"/>
    </xf>
    <xf numFmtId="0" fontId="16" fillId="0" borderId="93" xfId="3" applyFont="1" applyFill="1" applyBorder="1" applyAlignment="1">
      <alignment vertical="center" wrapText="1"/>
    </xf>
    <xf numFmtId="0" fontId="12" fillId="0" borderId="30" xfId="0" applyFont="1" applyFill="1" applyBorder="1" applyAlignment="1">
      <alignment vertical="center" wrapText="1"/>
    </xf>
    <xf numFmtId="0" fontId="16" fillId="0" borderId="30" xfId="3" applyFont="1" applyFill="1" applyBorder="1" applyAlignment="1">
      <alignment vertical="center" wrapText="1"/>
    </xf>
    <xf numFmtId="0" fontId="0" fillId="0" borderId="0" xfId="0" applyAlignment="1">
      <alignment vertical="center"/>
    </xf>
    <xf numFmtId="0" fontId="12" fillId="0" borderId="58" xfId="0" applyFont="1" applyFill="1" applyBorder="1" applyAlignment="1">
      <alignment vertical="center" wrapText="1"/>
    </xf>
    <xf numFmtId="0" fontId="12" fillId="0" borderId="100" xfId="0" applyFont="1" applyBorder="1" applyAlignment="1">
      <alignment vertical="center" wrapText="1"/>
    </xf>
    <xf numFmtId="0" fontId="12" fillId="0" borderId="94" xfId="0" applyFont="1" applyBorder="1" applyAlignment="1">
      <alignment vertical="center"/>
    </xf>
    <xf numFmtId="0" fontId="12" fillId="0" borderId="94" xfId="0" applyFont="1" applyBorder="1" applyAlignment="1">
      <alignment vertical="center" wrapText="1"/>
    </xf>
    <xf numFmtId="0" fontId="16" fillId="0" borderId="94" xfId="3" applyFont="1" applyBorder="1" applyAlignment="1">
      <alignment vertical="center" wrapText="1"/>
    </xf>
    <xf numFmtId="0" fontId="13" fillId="15" borderId="80" xfId="3" applyFont="1" applyFill="1" applyBorder="1" applyAlignment="1">
      <alignment vertical="center" wrapText="1"/>
    </xf>
    <xf numFmtId="0" fontId="12" fillId="0" borderId="30" xfId="0" applyFont="1" applyBorder="1" applyAlignment="1">
      <alignment vertical="center" wrapText="1"/>
    </xf>
    <xf numFmtId="0" fontId="16" fillId="0" borderId="30" xfId="3" applyFont="1" applyBorder="1" applyAlignment="1">
      <alignment vertical="center" wrapText="1"/>
    </xf>
    <xf numFmtId="0" fontId="12" fillId="0" borderId="30" xfId="0" applyFont="1" applyBorder="1" applyAlignment="1">
      <alignment wrapText="1"/>
    </xf>
    <xf numFmtId="4" fontId="13" fillId="3" borderId="44" xfId="3" applyNumberFormat="1" applyFont="1" applyFill="1" applyBorder="1" applyAlignment="1">
      <alignment horizontal="center" vertical="center"/>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3"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5"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3"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7" xfId="0" applyNumberFormat="1" applyFont="1" applyFill="1" applyBorder="1" applyAlignment="1" applyProtection="1">
      <alignment horizontal="center" vertical="center" wrapText="1"/>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3" fontId="8" fillId="0" borderId="23" xfId="0" applyNumberFormat="1" applyFont="1" applyFill="1" applyBorder="1" applyAlignment="1" applyProtection="1">
      <alignment horizontal="center" vertical="center"/>
      <protection locked="0"/>
    </xf>
    <xf numFmtId="3" fontId="8" fillId="0" borderId="26" xfId="0" applyNumberFormat="1" applyFont="1" applyFill="1" applyBorder="1" applyAlignment="1" applyProtection="1">
      <alignment horizontal="center" vertical="center"/>
      <protection locked="0"/>
    </xf>
    <xf numFmtId="3" fontId="8" fillId="0" borderId="36" xfId="0" applyNumberFormat="1"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7" xfId="0" applyFont="1" applyBorder="1" applyAlignment="1" applyProtection="1">
      <alignment horizontal="justify" vertical="center" wrapText="1"/>
      <protection locked="0"/>
    </xf>
    <xf numFmtId="0" fontId="9" fillId="7" borderId="61"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82" xfId="0" applyFont="1" applyFill="1" applyBorder="1" applyAlignment="1" applyProtection="1">
      <alignment horizontal="left" vertical="center"/>
      <protection locked="0"/>
    </xf>
    <xf numFmtId="0" fontId="34" fillId="11" borderId="62" xfId="0" quotePrefix="1" applyFont="1" applyFill="1" applyBorder="1" applyAlignment="1" applyProtection="1">
      <alignment horizontal="center" vertical="center" wrapText="1"/>
      <protection locked="0"/>
    </xf>
    <xf numFmtId="0" fontId="34" fillId="11" borderId="10" xfId="0" quotePrefix="1" applyFont="1" applyFill="1" applyBorder="1" applyAlignment="1" applyProtection="1">
      <alignment horizontal="center" vertical="center" wrapText="1"/>
      <protection locked="0"/>
    </xf>
    <xf numFmtId="0" fontId="34" fillId="11" borderId="40" xfId="0" quotePrefix="1" applyFont="1" applyFill="1" applyBorder="1" applyAlignment="1" applyProtection="1">
      <alignment horizontal="center" vertical="center" wrapText="1"/>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24" xfId="0" applyFont="1" applyFill="1" applyBorder="1" applyAlignment="1" applyProtection="1">
      <alignment horizontal="justify" vertical="center" wrapText="1"/>
      <protection locked="0"/>
    </xf>
    <xf numFmtId="0" fontId="9" fillId="7" borderId="12" xfId="0" applyFont="1" applyFill="1" applyBorder="1" applyAlignment="1" applyProtection="1">
      <alignment horizontal="justify" vertical="center" wrapText="1"/>
      <protection locked="0"/>
    </xf>
    <xf numFmtId="0" fontId="9" fillId="7" borderId="77" xfId="0" applyFont="1" applyFill="1" applyBorder="1" applyAlignment="1" applyProtection="1">
      <alignment horizontal="justify" vertical="center" wrapText="1"/>
      <protection locked="0"/>
    </xf>
    <xf numFmtId="0" fontId="7" fillId="14" borderId="62" xfId="0" applyFont="1" applyFill="1" applyBorder="1" applyAlignment="1" applyProtection="1">
      <alignment horizontal="center" vertical="center" wrapText="1"/>
      <protection locked="0"/>
    </xf>
    <xf numFmtId="0" fontId="7" fillId="14" borderId="10" xfId="0" applyFont="1" applyFill="1" applyBorder="1" applyAlignment="1" applyProtection="1">
      <alignment horizontal="center" vertical="center" wrapText="1"/>
      <protection locked="0"/>
    </xf>
    <xf numFmtId="0" fontId="7" fillId="14" borderId="40" xfId="0" applyFont="1" applyFill="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3" fillId="7" borderId="62" xfId="1" applyFont="1" applyFill="1" applyBorder="1" applyAlignment="1" applyProtection="1">
      <alignment horizontal="left" vertical="center"/>
      <protection locked="0"/>
    </xf>
    <xf numFmtId="0" fontId="33" fillId="7" borderId="10" xfId="1" applyFont="1" applyFill="1" applyBorder="1" applyAlignment="1" applyProtection="1">
      <alignment horizontal="left" vertical="center"/>
      <protection locked="0"/>
    </xf>
    <xf numFmtId="0" fontId="33" fillId="7" borderId="40" xfId="1" applyFont="1" applyFill="1" applyBorder="1" applyAlignment="1" applyProtection="1">
      <alignment horizontal="left" vertical="center"/>
      <protection locked="0"/>
    </xf>
    <xf numFmtId="0" fontId="33" fillId="12" borderId="45" xfId="1" applyFont="1" applyFill="1" applyBorder="1" applyAlignment="1" applyProtection="1">
      <alignment horizontal="center"/>
      <protection locked="0"/>
    </xf>
    <xf numFmtId="0" fontId="33" fillId="12" borderId="28" xfId="1" applyFont="1" applyFill="1" applyBorder="1" applyAlignment="1" applyProtection="1">
      <alignment horizontal="center"/>
      <protection locked="0"/>
    </xf>
    <xf numFmtId="0" fontId="33" fillId="12" borderId="41" xfId="1" applyFont="1" applyFill="1" applyBorder="1" applyAlignment="1" applyProtection="1">
      <alignment horizontal="center"/>
      <protection locked="0"/>
    </xf>
    <xf numFmtId="0" fontId="32" fillId="7" borderId="1" xfId="1" applyFont="1" applyFill="1" applyBorder="1" applyAlignment="1" applyProtection="1">
      <alignment horizontal="center" vertical="center" wrapText="1"/>
      <protection locked="0"/>
    </xf>
    <xf numFmtId="0" fontId="32" fillId="7" borderId="0" xfId="1" applyFont="1" applyFill="1" applyBorder="1" applyAlignment="1" applyProtection="1">
      <alignment horizontal="center" vertical="center"/>
      <protection locked="0"/>
    </xf>
    <xf numFmtId="0" fontId="32" fillId="7" borderId="2" xfId="1" applyFont="1" applyFill="1" applyBorder="1" applyAlignment="1" applyProtection="1">
      <alignment horizontal="center" vertical="center"/>
      <protection locked="0"/>
    </xf>
    <xf numFmtId="0" fontId="33" fillId="7" borderId="48" xfId="1" applyFont="1" applyFill="1" applyBorder="1" applyAlignment="1" applyProtection="1">
      <alignment horizontal="left" vertical="center"/>
      <protection locked="0"/>
    </xf>
    <xf numFmtId="0" fontId="33" fillId="7" borderId="9" xfId="1" applyFont="1" applyFill="1" applyBorder="1" applyAlignment="1" applyProtection="1">
      <alignment horizontal="left" vertical="center"/>
      <protection locked="0"/>
    </xf>
    <xf numFmtId="0" fontId="33" fillId="7" borderId="49" xfId="1" applyFont="1" applyFill="1" applyBorder="1" applyAlignment="1" applyProtection="1">
      <alignment horizontal="left"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4" fontId="8" fillId="7" borderId="23" xfId="0" applyNumberFormat="1" applyFont="1" applyFill="1" applyBorder="1" applyAlignment="1" applyProtection="1">
      <alignment horizontal="center" vertical="center"/>
      <protection locked="0"/>
    </xf>
    <xf numFmtId="4" fontId="8" fillId="7" borderId="26" xfId="0" applyNumberFormat="1" applyFont="1" applyFill="1" applyBorder="1" applyAlignment="1" applyProtection="1">
      <alignment horizontal="center" vertical="center"/>
      <protection locked="0"/>
    </xf>
    <xf numFmtId="4" fontId="8" fillId="7" borderId="36" xfId="0" applyNumberFormat="1"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wrapText="1"/>
      <protection locked="0"/>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122" xfId="0" applyFont="1" applyBorder="1" applyAlignment="1">
      <alignment horizontal="center" vertical="top"/>
    </xf>
    <xf numFmtId="0" fontId="10" fillId="0" borderId="123" xfId="0" applyFont="1" applyBorder="1" applyAlignment="1">
      <alignment horizontal="center" vertical="top"/>
    </xf>
    <xf numFmtId="0" fontId="10" fillId="0" borderId="124" xfId="0" applyFont="1" applyBorder="1" applyAlignment="1">
      <alignment horizontal="center" vertical="top"/>
    </xf>
    <xf numFmtId="0" fontId="9" fillId="7" borderId="45" xfId="0" applyFont="1" applyFill="1" applyBorder="1" applyAlignment="1" applyProtection="1">
      <alignment horizontal="justify" vertical="center" wrapText="1"/>
      <protection locked="0"/>
    </xf>
    <xf numFmtId="0" fontId="49" fillId="7" borderId="28" xfId="0" applyFont="1" applyFill="1" applyBorder="1" applyAlignment="1" applyProtection="1">
      <alignment horizontal="justify" vertical="center" wrapText="1"/>
      <protection locked="0"/>
    </xf>
    <xf numFmtId="0" fontId="49" fillId="7" borderId="41" xfId="0" applyFont="1" applyFill="1" applyBorder="1" applyAlignment="1" applyProtection="1">
      <alignment horizontal="justify" vertical="center" wrapText="1"/>
      <protection locked="0"/>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19" xfId="0" applyFont="1" applyBorder="1" applyAlignment="1">
      <alignment horizontal="center"/>
    </xf>
    <xf numFmtId="0" fontId="11" fillId="0" borderId="120" xfId="0" applyFont="1" applyBorder="1" applyAlignment="1">
      <alignment horizontal="center"/>
    </xf>
    <xf numFmtId="0" fontId="11" fillId="0" borderId="121"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6" borderId="1" xfId="0" applyFont="1" applyFill="1" applyBorder="1" applyAlignment="1">
      <alignment horizontal="center" wrapText="1"/>
    </xf>
    <xf numFmtId="0" fontId="11" fillId="6"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13" fillId="20" borderId="62" xfId="0" applyFont="1" applyFill="1" applyBorder="1" applyAlignment="1">
      <alignment horizontal="center" vertical="center" wrapText="1"/>
    </xf>
    <xf numFmtId="0" fontId="13" fillId="20" borderId="10" xfId="0" applyFont="1" applyFill="1" applyBorder="1" applyAlignment="1">
      <alignment horizontal="center" vertical="center" wrapText="1"/>
    </xf>
    <xf numFmtId="0" fontId="13" fillId="20" borderId="40" xfId="0" applyFont="1" applyFill="1" applyBorder="1" applyAlignment="1">
      <alignment horizontal="center" vertical="center" wrapText="1"/>
    </xf>
    <xf numFmtId="0" fontId="13" fillId="19" borderId="62" xfId="0" applyFont="1" applyFill="1" applyBorder="1" applyAlignment="1">
      <alignment horizontal="left" vertical="center" wrapText="1"/>
    </xf>
    <xf numFmtId="0" fontId="13" fillId="19" borderId="10" xfId="0" applyFont="1" applyFill="1" applyBorder="1" applyAlignment="1">
      <alignment horizontal="left" vertical="center" wrapText="1"/>
    </xf>
    <xf numFmtId="0" fontId="13" fillId="19" borderId="40" xfId="0" applyFont="1" applyFill="1" applyBorder="1" applyAlignment="1">
      <alignment horizontal="left" vertical="center" wrapText="1"/>
    </xf>
    <xf numFmtId="0" fontId="5" fillId="0" borderId="24" xfId="3" applyFont="1" applyFill="1" applyBorder="1" applyAlignment="1">
      <alignment horizontal="left" vertical="center" wrapText="1"/>
    </xf>
    <xf numFmtId="0" fontId="5" fillId="0" borderId="12" xfId="3" applyFont="1" applyFill="1" applyBorder="1" applyAlignment="1">
      <alignment horizontal="left" vertical="center" wrapText="1"/>
    </xf>
    <xf numFmtId="0" fontId="5" fillId="0" borderId="77" xfId="3" applyFont="1" applyFill="1" applyBorder="1" applyAlignment="1">
      <alignment horizontal="left" vertical="center" wrapText="1"/>
    </xf>
    <xf numFmtId="0" fontId="5" fillId="0" borderId="24" xfId="3" applyFont="1" applyFill="1" applyBorder="1" applyAlignment="1">
      <alignment horizontal="justify" vertical="center" wrapText="1"/>
    </xf>
    <xf numFmtId="0" fontId="5" fillId="0" borderId="12" xfId="3" applyFont="1" applyFill="1" applyBorder="1" applyAlignment="1">
      <alignment horizontal="justify" vertical="center" wrapText="1"/>
    </xf>
    <xf numFmtId="0" fontId="5" fillId="0" borderId="77" xfId="3" applyFont="1" applyFill="1" applyBorder="1" applyAlignment="1">
      <alignment horizontal="justify" vertical="center" wrapText="1"/>
    </xf>
    <xf numFmtId="0" fontId="5" fillId="0" borderId="11" xfId="3" applyFont="1" applyFill="1" applyBorder="1" applyAlignment="1">
      <alignment horizontal="justify" vertical="center" wrapText="1"/>
    </xf>
    <xf numFmtId="0" fontId="5" fillId="0" borderId="26" xfId="3" applyFont="1" applyFill="1" applyBorder="1" applyAlignment="1">
      <alignment horizontal="justify" vertical="center" wrapText="1"/>
    </xf>
    <xf numFmtId="0" fontId="5" fillId="0" borderId="36" xfId="3" applyFont="1" applyFill="1" applyBorder="1" applyAlignment="1">
      <alignment horizontal="justify" vertical="center" wrapText="1"/>
    </xf>
    <xf numFmtId="0" fontId="5" fillId="0" borderId="11" xfId="3" applyFont="1" applyFill="1" applyBorder="1" applyAlignment="1">
      <alignment horizontal="left" vertical="center" wrapText="1"/>
    </xf>
    <xf numFmtId="0" fontId="5" fillId="0" borderId="26" xfId="3" applyFont="1" applyFill="1" applyBorder="1" applyAlignment="1">
      <alignment horizontal="left" vertical="center" wrapText="1"/>
    </xf>
    <xf numFmtId="0" fontId="5" fillId="0" borderId="36" xfId="3" applyFont="1" applyFill="1" applyBorder="1" applyAlignment="1">
      <alignment horizontal="left" vertical="center" wrapText="1"/>
    </xf>
    <xf numFmtId="0" fontId="31" fillId="0" borderId="37" xfId="3" applyFont="1" applyBorder="1" applyAlignment="1">
      <alignment horizontal="center" vertical="top"/>
    </xf>
    <xf numFmtId="0" fontId="31" fillId="0" borderId="38" xfId="3" applyFont="1" applyBorder="1" applyAlignment="1">
      <alignment horizontal="center" vertical="top"/>
    </xf>
    <xf numFmtId="0" fontId="31" fillId="0" borderId="39" xfId="3" applyFont="1" applyBorder="1" applyAlignment="1">
      <alignment horizontal="center" vertical="top"/>
    </xf>
    <xf numFmtId="0" fontId="30" fillId="0" borderId="1" xfId="3" applyFont="1" applyBorder="1" applyAlignment="1">
      <alignment horizontal="center"/>
    </xf>
    <xf numFmtId="0" fontId="30" fillId="0" borderId="0" xfId="3" applyFont="1" applyBorder="1" applyAlignment="1">
      <alignment horizontal="center"/>
    </xf>
    <xf numFmtId="0" fontId="30" fillId="0" borderId="2" xfId="3" applyFont="1" applyBorder="1" applyAlignment="1">
      <alignment horizontal="center"/>
    </xf>
    <xf numFmtId="0" fontId="32" fillId="0" borderId="62" xfId="3" applyFont="1" applyBorder="1" applyAlignment="1">
      <alignment horizontal="justify" vertical="center" wrapText="1"/>
    </xf>
    <xf numFmtId="0" fontId="32" fillId="0" borderId="10" xfId="3" applyFont="1" applyBorder="1" applyAlignment="1">
      <alignment horizontal="justify" vertical="center" wrapText="1"/>
    </xf>
    <xf numFmtId="0" fontId="32" fillId="0" borderId="40" xfId="3" applyFont="1" applyBorder="1" applyAlignment="1">
      <alignment horizontal="justify" vertical="center" wrapText="1"/>
    </xf>
    <xf numFmtId="0" fontId="22" fillId="0" borderId="62"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5" fillId="0" borderId="11" xfId="3" applyFont="1" applyBorder="1" applyAlignment="1">
      <alignment horizontal="justify" vertical="center" wrapText="1"/>
    </xf>
    <xf numFmtId="0" fontId="32" fillId="0" borderId="26" xfId="3" applyFont="1" applyBorder="1" applyAlignment="1">
      <alignment horizontal="justify" vertical="center" wrapText="1"/>
    </xf>
    <xf numFmtId="0" fontId="32" fillId="0" borderId="36" xfId="3" applyFont="1" applyBorder="1" applyAlignment="1">
      <alignment horizontal="justify" vertical="center" wrapText="1"/>
    </xf>
    <xf numFmtId="0" fontId="5" fillId="0" borderId="26" xfId="3" applyFont="1" applyBorder="1" applyAlignment="1">
      <alignment horizontal="justify" vertical="center" wrapText="1"/>
    </xf>
    <xf numFmtId="0" fontId="5" fillId="0" borderId="36" xfId="3" applyFont="1" applyBorder="1" applyAlignment="1">
      <alignment horizontal="justify" vertical="center" wrapText="1"/>
    </xf>
    <xf numFmtId="0" fontId="23" fillId="0" borderId="6" xfId="3" applyFont="1" applyBorder="1" applyAlignment="1">
      <alignment horizontal="justify" vertical="center" wrapText="1"/>
    </xf>
    <xf numFmtId="0" fontId="23" fillId="0" borderId="7" xfId="3" applyFont="1" applyBorder="1" applyAlignment="1">
      <alignment horizontal="justify" vertical="center" wrapText="1"/>
    </xf>
    <xf numFmtId="0" fontId="23" fillId="0" borderId="8" xfId="3" applyFont="1" applyBorder="1" applyAlignment="1">
      <alignment horizontal="justify"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2" fillId="0" borderId="93" xfId="0" applyFont="1" applyBorder="1" applyAlignment="1">
      <alignment horizontal="center" vertical="center" wrapText="1"/>
    </xf>
    <xf numFmtId="0" fontId="29" fillId="11" borderId="62"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0" fontId="32" fillId="0" borderId="6" xfId="3" applyFont="1" applyBorder="1" applyAlignment="1">
      <alignment horizontal="justify" vertical="center" wrapText="1"/>
    </xf>
    <xf numFmtId="0" fontId="5" fillId="0" borderId="7" xfId="3" applyFont="1" applyBorder="1" applyAlignment="1">
      <alignment horizontal="justify" vertical="center" wrapText="1"/>
    </xf>
    <xf numFmtId="0" fontId="5" fillId="0" borderId="8" xfId="3" applyFont="1" applyBorder="1" applyAlignment="1">
      <alignment horizontal="justify" vertical="center" wrapText="1"/>
    </xf>
    <xf numFmtId="0" fontId="12" fillId="16" borderId="62" xfId="0" applyFont="1" applyFill="1" applyBorder="1" applyAlignment="1">
      <alignment horizontal="center" vertical="center" wrapText="1"/>
    </xf>
    <xf numFmtId="0" fontId="12" fillId="16" borderId="74" xfId="0" applyFont="1" applyFill="1" applyBorder="1" applyAlignment="1">
      <alignment horizontal="center" vertical="center" wrapText="1"/>
    </xf>
    <xf numFmtId="0" fontId="27" fillId="18" borderId="62" xfId="3" applyFont="1" applyFill="1" applyBorder="1" applyAlignment="1">
      <alignment horizontal="center" vertical="center"/>
    </xf>
    <xf numFmtId="0" fontId="27" fillId="18" borderId="74" xfId="3" applyFont="1" applyFill="1" applyBorder="1" applyAlignment="1">
      <alignment horizontal="center" vertical="center"/>
    </xf>
    <xf numFmtId="0" fontId="12" fillId="16" borderId="11" xfId="0" applyFont="1" applyFill="1" applyBorder="1" applyAlignment="1">
      <alignment horizontal="center" vertical="center" wrapText="1"/>
    </xf>
    <xf numFmtId="0" fontId="12" fillId="16" borderId="27" xfId="0" applyFont="1" applyFill="1" applyBorder="1" applyAlignment="1">
      <alignment horizontal="center" vertical="center" wrapText="1"/>
    </xf>
    <xf numFmtId="0" fontId="12" fillId="16" borderId="48" xfId="0" applyFont="1" applyFill="1" applyBorder="1" applyAlignment="1">
      <alignment horizontal="center" vertical="center" wrapText="1"/>
    </xf>
    <xf numFmtId="0" fontId="12" fillId="16" borderId="83" xfId="0"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83" xfId="3" applyFont="1" applyFill="1" applyBorder="1" applyAlignment="1">
      <alignment horizontal="center" vertical="center"/>
    </xf>
    <xf numFmtId="0" fontId="15" fillId="10" borderId="45" xfId="0" applyFont="1" applyFill="1" applyBorder="1" applyAlignment="1">
      <alignment horizontal="center" vertical="center" wrapText="1"/>
    </xf>
    <xf numFmtId="0" fontId="15" fillId="10" borderId="75"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6" xfId="0" applyFont="1" applyFill="1" applyBorder="1" applyAlignment="1">
      <alignment horizontal="center"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40" xfId="3" applyFont="1" applyFill="1" applyBorder="1" applyAlignment="1">
      <alignment horizontal="center" vertical="center"/>
    </xf>
    <xf numFmtId="0" fontId="13" fillId="20" borderId="6"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2" fillId="0" borderId="62" xfId="3" applyFont="1" applyFill="1" applyBorder="1" applyAlignment="1">
      <alignment horizontal="justify" vertical="center" wrapText="1"/>
    </xf>
    <xf numFmtId="0" fontId="12" fillId="0" borderId="10" xfId="3" applyFont="1" applyFill="1" applyBorder="1" applyAlignment="1">
      <alignment horizontal="justify" vertical="center" wrapText="1"/>
    </xf>
    <xf numFmtId="0" fontId="12" fillId="0" borderId="40" xfId="3" applyFont="1" applyFill="1" applyBorder="1" applyAlignment="1">
      <alignment horizontal="justify" vertical="center" wrapText="1"/>
    </xf>
    <xf numFmtId="0" fontId="16" fillId="16" borderId="84" xfId="3" applyFont="1" applyFill="1" applyBorder="1" applyAlignment="1">
      <alignment horizontal="center" vertical="center" wrapText="1"/>
    </xf>
    <xf numFmtId="0" fontId="16" fillId="16" borderId="85" xfId="3" applyFont="1" applyFill="1" applyBorder="1" applyAlignment="1">
      <alignment horizontal="center" vertical="center" wrapText="1"/>
    </xf>
    <xf numFmtId="0" fontId="27" fillId="18" borderId="101" xfId="3" applyFont="1" applyFill="1" applyBorder="1" applyAlignment="1">
      <alignment horizontal="center" vertical="center"/>
    </xf>
    <xf numFmtId="0" fontId="27" fillId="18" borderId="102" xfId="3" applyFont="1" applyFill="1" applyBorder="1" applyAlignment="1">
      <alignment horizontal="center" vertical="center"/>
    </xf>
    <xf numFmtId="0" fontId="13" fillId="19" borderId="6" xfId="0" applyFont="1" applyFill="1" applyBorder="1" applyAlignment="1">
      <alignment horizontal="left" vertical="center" wrapText="1"/>
    </xf>
    <xf numFmtId="0" fontId="13" fillId="19" borderId="7" xfId="0" applyFont="1" applyFill="1" applyBorder="1" applyAlignment="1">
      <alignment horizontal="left" vertical="center" wrapText="1"/>
    </xf>
    <xf numFmtId="0" fontId="13" fillId="19" borderId="8" xfId="0" applyFont="1" applyFill="1" applyBorder="1" applyAlignment="1">
      <alignment horizontal="left" vertical="center" wrapText="1"/>
    </xf>
    <xf numFmtId="0" fontId="5" fillId="0" borderId="1" xfId="3" applyFont="1" applyFill="1" applyBorder="1" applyAlignment="1">
      <alignment horizontal="justify" vertical="center" wrapText="1"/>
    </xf>
    <xf numFmtId="0" fontId="5" fillId="0" borderId="0" xfId="3" applyFont="1" applyFill="1" applyBorder="1" applyAlignment="1">
      <alignment horizontal="justify" vertical="center" wrapText="1"/>
    </xf>
    <xf numFmtId="0" fontId="5" fillId="0" borderId="2" xfId="3" applyFont="1" applyFill="1" applyBorder="1" applyAlignment="1">
      <alignment horizontal="justify"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48" xfId="0" applyFont="1" applyBorder="1" applyAlignment="1">
      <alignment horizontal="left" vertical="center" wrapText="1"/>
    </xf>
    <xf numFmtId="0" fontId="13" fillId="0" borderId="9" xfId="0" applyFont="1" applyBorder="1" applyAlignment="1">
      <alignment horizontal="left" vertical="center" wrapText="1"/>
    </xf>
    <xf numFmtId="0" fontId="13" fillId="0" borderId="49" xfId="0" applyFont="1" applyBorder="1" applyAlignment="1">
      <alignment horizontal="left"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23" fillId="0" borderId="11" xfId="3" applyFont="1" applyBorder="1" applyAlignment="1">
      <alignment horizontal="justify" vertical="center" wrapText="1"/>
    </xf>
    <xf numFmtId="0" fontId="23" fillId="0" borderId="26" xfId="3" applyFont="1" applyBorder="1" applyAlignment="1">
      <alignment horizontal="justify" vertical="center" wrapText="1"/>
    </xf>
    <xf numFmtId="0" fontId="23" fillId="0" borderId="36" xfId="3" applyFont="1" applyBorder="1" applyAlignment="1">
      <alignment horizontal="justify"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5" fillId="7" borderId="24" xfId="3" applyFont="1" applyFill="1" applyBorder="1" applyAlignment="1">
      <alignment horizontal="center" vertical="center" wrapText="1"/>
    </xf>
    <xf numFmtId="0" fontId="15" fillId="7" borderId="112" xfId="3" applyFont="1" applyFill="1" applyBorder="1" applyAlignment="1">
      <alignment horizontal="center" vertical="center" wrapText="1"/>
    </xf>
    <xf numFmtId="0" fontId="16" fillId="0" borderId="94" xfId="3" applyFont="1" applyBorder="1" applyAlignment="1">
      <alignment horizontal="center" vertical="center" wrapText="1"/>
    </xf>
    <xf numFmtId="0" fontId="16" fillId="0" borderId="95" xfId="3" applyFont="1" applyBorder="1" applyAlignment="1">
      <alignment horizontal="center" vertical="center" wrapText="1"/>
    </xf>
    <xf numFmtId="0" fontId="16" fillId="0" borderId="93" xfId="3" applyFont="1" applyBorder="1" applyAlignment="1">
      <alignment horizontal="center" vertical="center" wrapText="1"/>
    </xf>
    <xf numFmtId="0" fontId="16" fillId="16" borderId="62" xfId="3" applyFont="1" applyFill="1" applyBorder="1" applyAlignment="1">
      <alignment horizontal="center" vertical="center" wrapText="1"/>
    </xf>
    <xf numFmtId="0" fontId="16" fillId="16" borderId="74" xfId="3" applyFont="1" applyFill="1" applyBorder="1" applyAlignment="1">
      <alignment horizontal="center" vertical="center" wrapText="1"/>
    </xf>
    <xf numFmtId="0" fontId="12" fillId="0" borderId="94" xfId="0" applyFont="1" applyBorder="1" applyAlignment="1">
      <alignment horizontal="center" vertical="center"/>
    </xf>
    <xf numFmtId="0" fontId="12" fillId="0" borderId="95" xfId="0" applyFont="1" applyBorder="1" applyAlignment="1">
      <alignment horizontal="center" vertical="center"/>
    </xf>
    <xf numFmtId="0" fontId="12" fillId="0" borderId="93" xfId="0" applyFont="1" applyBorder="1" applyAlignment="1">
      <alignment horizontal="center" vertical="center"/>
    </xf>
    <xf numFmtId="0" fontId="13" fillId="19" borderId="11" xfId="0" applyFont="1" applyFill="1" applyBorder="1" applyAlignment="1">
      <alignment horizontal="left" vertical="center" wrapText="1"/>
    </xf>
    <xf numFmtId="0" fontId="13" fillId="19" borderId="26"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15" fillId="10" borderId="57" xfId="0" applyFont="1" applyFill="1" applyBorder="1" applyAlignment="1">
      <alignment horizontal="center" vertical="center" wrapText="1"/>
    </xf>
    <xf numFmtId="0" fontId="15" fillId="10" borderId="83" xfId="0" applyFont="1" applyFill="1" applyBorder="1" applyAlignment="1">
      <alignment horizontal="center" vertical="center" wrapText="1"/>
    </xf>
    <xf numFmtId="0" fontId="29" fillId="9" borderId="50" xfId="3" applyFont="1" applyFill="1" applyBorder="1" applyAlignment="1">
      <alignment horizontal="center" vertical="center"/>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3" xfId="3" applyFont="1" applyFill="1" applyBorder="1" applyAlignment="1">
      <alignment horizontal="center" vertical="center" wrapText="1"/>
    </xf>
    <xf numFmtId="0" fontId="15" fillId="0" borderId="76" xfId="3" applyFont="1" applyFill="1" applyBorder="1" applyAlignment="1">
      <alignment horizontal="center" vertical="center" wrapText="1"/>
    </xf>
    <xf numFmtId="0" fontId="12" fillId="16" borderId="78" xfId="0" applyFont="1" applyFill="1" applyBorder="1" applyAlignment="1">
      <alignment horizontal="center" vertical="center" wrapText="1"/>
    </xf>
    <xf numFmtId="0" fontId="12" fillId="16" borderId="89" xfId="0"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2" fillId="0" borderId="100" xfId="0" applyFont="1" applyBorder="1" applyAlignment="1">
      <alignment horizontal="center" vertical="center" wrapText="1"/>
    </xf>
    <xf numFmtId="0" fontId="15" fillId="0" borderId="3" xfId="3" applyFont="1" applyFill="1" applyBorder="1" applyAlignment="1">
      <alignment horizontal="justify" vertical="center" wrapText="1"/>
    </xf>
    <xf numFmtId="0" fontId="15" fillId="0" borderId="4" xfId="3" applyFont="1" applyFill="1" applyBorder="1" applyAlignment="1">
      <alignment horizontal="justify" vertical="center" wrapText="1"/>
    </xf>
    <xf numFmtId="0" fontId="15" fillId="0" borderId="5" xfId="3" applyFont="1" applyFill="1" applyBorder="1" applyAlignment="1">
      <alignment horizontal="justify" vertical="center" wrapText="1"/>
    </xf>
    <xf numFmtId="0" fontId="12" fillId="0" borderId="95" xfId="0" applyFont="1" applyFill="1" applyBorder="1" applyAlignment="1">
      <alignment horizontal="center" vertical="center" wrapText="1"/>
    </xf>
    <xf numFmtId="0" fontId="16" fillId="0" borderId="95" xfId="3" applyFont="1" applyFill="1" applyBorder="1" applyAlignment="1">
      <alignment horizontal="center" vertical="center" wrapText="1"/>
    </xf>
    <xf numFmtId="0" fontId="13" fillId="19" borderId="88" xfId="0" applyFont="1" applyFill="1" applyBorder="1" applyAlignment="1">
      <alignment horizontal="left" vertical="center" wrapText="1"/>
    </xf>
    <xf numFmtId="0" fontId="13" fillId="19" borderId="86" xfId="0" applyFont="1" applyFill="1" applyBorder="1" applyAlignment="1">
      <alignment horizontal="left" vertical="center" wrapText="1"/>
    </xf>
    <xf numFmtId="0" fontId="13" fillId="19" borderId="87" xfId="0" applyFont="1" applyFill="1" applyBorder="1" applyAlignment="1">
      <alignment horizontal="left" vertical="center" wrapText="1"/>
    </xf>
    <xf numFmtId="0" fontId="35" fillId="0" borderId="13" xfId="0" applyFont="1" applyBorder="1" applyAlignment="1">
      <alignment horizontal="center" vertical="center"/>
    </xf>
    <xf numFmtId="0" fontId="35" fillId="0" borderId="96" xfId="0" applyFont="1" applyBorder="1" applyAlignment="1">
      <alignment horizontal="center" vertical="center"/>
    </xf>
    <xf numFmtId="0" fontId="35" fillId="0" borderId="22" xfId="0" applyFont="1" applyBorder="1" applyAlignment="1">
      <alignment horizontal="center" vertical="center"/>
    </xf>
    <xf numFmtId="0" fontId="35" fillId="0" borderId="94" xfId="0" applyFont="1" applyBorder="1" applyAlignment="1">
      <alignment horizontal="center" vertical="center"/>
    </xf>
    <xf numFmtId="0" fontId="35" fillId="0" borderId="95" xfId="0" applyFont="1" applyBorder="1" applyAlignment="1">
      <alignment horizontal="center" vertical="center"/>
    </xf>
    <xf numFmtId="0" fontId="35" fillId="0" borderId="93" xfId="0"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20" fillId="19" borderId="62" xfId="0" applyFont="1" applyFill="1" applyBorder="1" applyAlignment="1">
      <alignment horizontal="left" vertical="center" wrapText="1"/>
    </xf>
    <xf numFmtId="0" fontId="20" fillId="19" borderId="10" xfId="0" applyFont="1" applyFill="1" applyBorder="1" applyAlignment="1">
      <alignment horizontal="left" vertical="center" wrapText="1"/>
    </xf>
    <xf numFmtId="0" fontId="20" fillId="19" borderId="40" xfId="0" applyFont="1" applyFill="1" applyBorder="1" applyAlignment="1">
      <alignment horizontal="left" vertical="center" wrapText="1"/>
    </xf>
    <xf numFmtId="0" fontId="24" fillId="0" borderId="100" xfId="0" applyFont="1" applyBorder="1" applyAlignment="1">
      <alignment horizontal="center" vertical="center"/>
    </xf>
    <xf numFmtId="0" fontId="24" fillId="0" borderId="95" xfId="0" applyFont="1" applyBorder="1" applyAlignment="1">
      <alignment horizontal="center" vertical="center"/>
    </xf>
    <xf numFmtId="0" fontId="24" fillId="0" borderId="93" xfId="0" applyFont="1" applyBorder="1" applyAlignment="1">
      <alignment horizontal="center" vertical="center"/>
    </xf>
    <xf numFmtId="0" fontId="24" fillId="0" borderId="94" xfId="0" applyFont="1" applyBorder="1" applyAlignment="1">
      <alignment horizontal="center" vertical="center"/>
    </xf>
    <xf numFmtId="0" fontId="20" fillId="0" borderId="107" xfId="3" applyFont="1" applyBorder="1" applyAlignment="1">
      <alignment horizontal="center" vertical="center" wrapText="1"/>
    </xf>
    <xf numFmtId="0" fontId="20" fillId="0" borderId="96" xfId="3" applyFont="1" applyBorder="1" applyAlignment="1">
      <alignment horizontal="center" vertical="center" wrapText="1"/>
    </xf>
    <xf numFmtId="0" fontId="20" fillId="0" borderId="22" xfId="3" applyFont="1" applyBorder="1" applyAlignment="1">
      <alignment horizontal="center" vertical="center" wrapText="1"/>
    </xf>
    <xf numFmtId="0" fontId="43" fillId="0" borderId="107" xfId="0" applyFont="1" applyBorder="1" applyAlignment="1">
      <alignment horizontal="center" vertical="center"/>
    </xf>
    <xf numFmtId="0" fontId="43" fillId="0" borderId="22" xfId="0" applyFont="1" applyBorder="1" applyAlignment="1">
      <alignment horizontal="center" vertical="center"/>
    </xf>
    <xf numFmtId="0" fontId="43" fillId="0" borderId="110" xfId="0" applyFont="1" applyBorder="1" applyAlignment="1">
      <alignment horizontal="center" vertical="center" wrapText="1"/>
    </xf>
    <xf numFmtId="0" fontId="43" fillId="0" borderId="111" xfId="0" applyFont="1" applyBorder="1" applyAlignment="1">
      <alignment horizontal="center" vertical="center" wrapText="1"/>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20" fillId="0" borderId="107" xfId="3" applyFont="1" applyBorder="1" applyAlignment="1">
      <alignment horizontal="center" wrapText="1"/>
    </xf>
    <xf numFmtId="0" fontId="20" fillId="0" borderId="96" xfId="3" applyFont="1" applyBorder="1" applyAlignment="1">
      <alignment horizontal="center" wrapText="1"/>
    </xf>
    <xf numFmtId="0" fontId="20" fillId="0" borderId="22" xfId="3" applyFont="1" applyBorder="1" applyAlignment="1">
      <alignment horizontal="center" wrapText="1"/>
    </xf>
    <xf numFmtId="0" fontId="46" fillId="0" borderId="125" xfId="0" applyFont="1" applyBorder="1" applyAlignment="1">
      <alignment horizontal="center" vertical="center"/>
    </xf>
    <xf numFmtId="0" fontId="46" fillId="0" borderId="10" xfId="0" applyFont="1" applyBorder="1" applyAlignment="1">
      <alignment horizontal="center" vertical="center"/>
    </xf>
    <xf numFmtId="0" fontId="46" fillId="0" borderId="74" xfId="0" applyFont="1" applyBorder="1" applyAlignment="1">
      <alignment horizontal="center" vertical="center"/>
    </xf>
    <xf numFmtId="0" fontId="48" fillId="0" borderId="125" xfId="0" applyFont="1" applyBorder="1" applyAlignment="1">
      <alignment horizontal="center" vertical="center"/>
    </xf>
    <xf numFmtId="0" fontId="48" fillId="0" borderId="10" xfId="0" applyFont="1" applyBorder="1" applyAlignment="1">
      <alignment horizontal="center" vertical="center"/>
    </xf>
    <xf numFmtId="0" fontId="48" fillId="0" borderId="74" xfId="0" applyFont="1" applyBorder="1" applyAlignment="1">
      <alignment horizontal="center" vertical="center"/>
    </xf>
    <xf numFmtId="0" fontId="36" fillId="0" borderId="125" xfId="0" applyFont="1" applyBorder="1" applyAlignment="1">
      <alignment horizontal="center" vertical="center"/>
    </xf>
    <xf numFmtId="0" fontId="39" fillId="0" borderId="10" xfId="0" applyFont="1" applyBorder="1" applyAlignment="1">
      <alignment horizontal="center" vertical="center"/>
    </xf>
    <xf numFmtId="0" fontId="39" fillId="0" borderId="74" xfId="0" applyFont="1" applyBorder="1" applyAlignment="1">
      <alignment horizontal="center" vertical="center"/>
    </xf>
    <xf numFmtId="0" fontId="36" fillId="0" borderId="125"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74" xfId="0" applyFont="1" applyBorder="1" applyAlignment="1">
      <alignment horizontal="center" vertical="center" wrapText="1"/>
    </xf>
  </cellXfs>
  <cellStyles count="4">
    <cellStyle name="Normal" xfId="0" builtinId="0"/>
    <cellStyle name="Normal 2" xfId="3" xr:uid="{00000000-0005-0000-0000-000001000000}"/>
    <cellStyle name="Normal 4" xfId="2" xr:uid="{00000000-0005-0000-0000-000002000000}"/>
    <cellStyle name="TableStyleLight1 2" xfId="1" xr:uid="{00000000-0005-0000-0000-000003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 Id="rId9"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108856</xdr:rowOff>
    </xdr:from>
    <xdr:to>
      <xdr:col>11</xdr:col>
      <xdr:colOff>470039</xdr:colOff>
      <xdr:row>53</xdr:row>
      <xdr:rowOff>70756</xdr:rowOff>
    </xdr:to>
    <xdr:pic>
      <xdr:nvPicPr>
        <xdr:cNvPr id="3" name="Imagem 2">
          <a:extLst>
            <a:ext uri="{FF2B5EF4-FFF2-40B4-BE49-F238E27FC236}">
              <a16:creationId xmlns:a16="http://schemas.microsoft.com/office/drawing/2014/main" id="{B8F24FE2-7D20-4CAC-BF55-4024BDDFA8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108856"/>
          <a:ext cx="7110325" cy="10058400"/>
        </a:xfrm>
        <a:prstGeom prst="rect">
          <a:avLst/>
        </a:prstGeom>
      </xdr:spPr>
    </xdr:pic>
    <xdr:clientData/>
  </xdr:twoCellAnchor>
  <xdr:twoCellAnchor editAs="oneCell">
    <xdr:from>
      <xdr:col>0</xdr:col>
      <xdr:colOff>95250</xdr:colOff>
      <xdr:row>0</xdr:row>
      <xdr:rowOff>108856</xdr:rowOff>
    </xdr:from>
    <xdr:to>
      <xdr:col>24</xdr:col>
      <xdr:colOff>513822</xdr:colOff>
      <xdr:row>112</xdr:row>
      <xdr:rowOff>153808</xdr:rowOff>
    </xdr:to>
    <xdr:pic>
      <xdr:nvPicPr>
        <xdr:cNvPr id="2" name="Imagem 1">
          <a:extLst>
            <a:ext uri="{FF2B5EF4-FFF2-40B4-BE49-F238E27FC236}">
              <a16:creationId xmlns:a16="http://schemas.microsoft.com/office/drawing/2014/main" id="{9A7156F3-A110-4626-9364-FB202F46E4C0}"/>
            </a:ext>
          </a:extLst>
        </xdr:cNvPr>
        <xdr:cNvPicPr>
          <a:picLocks noChangeAspect="1"/>
        </xdr:cNvPicPr>
      </xdr:nvPicPr>
      <xdr:blipFill>
        <a:blip xmlns:r="http://schemas.openxmlformats.org/officeDocument/2006/relationships" r:embed="rId2"/>
        <a:stretch>
          <a:fillRect/>
        </a:stretch>
      </xdr:blipFill>
      <xdr:spPr>
        <a:xfrm>
          <a:off x="95250" y="108856"/>
          <a:ext cx="15114286" cy="21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131764</xdr:colOff>
      <xdr:row>0</xdr:row>
      <xdr:rowOff>228600</xdr:rowOff>
    </xdr:from>
    <xdr:to>
      <xdr:col>2</xdr:col>
      <xdr:colOff>257325</xdr:colOff>
      <xdr:row>2</xdr:row>
      <xdr:rowOff>257175</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1764" y="228600"/>
          <a:ext cx="1097111" cy="781050"/>
        </a:xfrm>
        <a:prstGeom prst="rect">
          <a:avLst/>
        </a:prstGeom>
        <a:noFill/>
        <a:ln>
          <a:noFill/>
        </a:ln>
      </xdr:spPr>
    </xdr:pic>
    <xdr:clientData/>
  </xdr:twoCellAnchor>
  <xdr:twoCellAnchor editAs="oneCell">
    <xdr:from>
      <xdr:col>9</xdr:col>
      <xdr:colOff>904875</xdr:colOff>
      <xdr:row>0</xdr:row>
      <xdr:rowOff>209551</xdr:rowOff>
    </xdr:from>
    <xdr:to>
      <xdr:col>11</xdr:col>
      <xdr:colOff>226244</xdr:colOff>
      <xdr:row>3</xdr:row>
      <xdr:rowOff>0</xdr:rowOff>
    </xdr:to>
    <xdr:pic>
      <xdr:nvPicPr>
        <xdr:cNvPr id="4" name="Imagem 3">
          <a:extLst>
            <a:ext uri="{FF2B5EF4-FFF2-40B4-BE49-F238E27FC236}">
              <a16:creationId xmlns:a16="http://schemas.microsoft.com/office/drawing/2014/main" id="{A6A84040-6E8C-4450-828C-CC84B2AFC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7025" y="209551"/>
          <a:ext cx="1159694" cy="819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125527</xdr:colOff>
      <xdr:row>0</xdr:row>
      <xdr:rowOff>112939</xdr:rowOff>
    </xdr:from>
    <xdr:to>
      <xdr:col>0</xdr:col>
      <xdr:colOff>1320332</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527" y="112939"/>
          <a:ext cx="1194805" cy="771525"/>
        </a:xfrm>
        <a:prstGeom prst="rect">
          <a:avLst/>
        </a:prstGeom>
        <a:noFill/>
        <a:ln>
          <a:noFill/>
        </a:ln>
      </xdr:spPr>
    </xdr:pic>
    <xdr:clientData/>
  </xdr:twoCellAnchor>
  <xdr:twoCellAnchor editAs="oneCell">
    <xdr:from>
      <xdr:col>9</xdr:col>
      <xdr:colOff>520700</xdr:colOff>
      <xdr:row>0</xdr:row>
      <xdr:rowOff>152400</xdr:rowOff>
    </xdr:from>
    <xdr:to>
      <xdr:col>10</xdr:col>
      <xdr:colOff>787685</xdr:colOff>
      <xdr:row>3</xdr:row>
      <xdr:rowOff>139700</xdr:rowOff>
    </xdr:to>
    <xdr:pic>
      <xdr:nvPicPr>
        <xdr:cNvPr id="4" name="Imagem 3">
          <a:extLst>
            <a:ext uri="{FF2B5EF4-FFF2-40B4-BE49-F238E27FC236}">
              <a16:creationId xmlns:a16="http://schemas.microsoft.com/office/drawing/2014/main" id="{704D17D4-4247-45EA-A5A7-D22991851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45800" y="152400"/>
          <a:ext cx="1168685" cy="825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2771776</xdr:colOff>
      <xdr:row>0</xdr:row>
      <xdr:rowOff>257516</xdr:rowOff>
    </xdr:from>
    <xdr:to>
      <xdr:col>4</xdr:col>
      <xdr:colOff>3796140</xdr:colOff>
      <xdr:row>2</xdr:row>
      <xdr:rowOff>371475</xdr:rowOff>
    </xdr:to>
    <xdr:pic>
      <xdr:nvPicPr>
        <xdr:cNvPr id="4" name="Imagem 3">
          <a:extLst>
            <a:ext uri="{FF2B5EF4-FFF2-40B4-BE49-F238E27FC236}">
              <a16:creationId xmlns:a16="http://schemas.microsoft.com/office/drawing/2014/main" id="{598AA8A1-5361-4B15-8627-F32F2D744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6" y="257516"/>
          <a:ext cx="1024364" cy="723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177799</xdr:colOff>
      <xdr:row>2</xdr:row>
      <xdr:rowOff>127000</xdr:rowOff>
    </xdr:from>
    <xdr:to>
      <xdr:col>6</xdr:col>
      <xdr:colOff>419894</xdr:colOff>
      <xdr:row>22</xdr:row>
      <xdr:rowOff>79376</xdr:rowOff>
    </xdr:to>
    <xdr:pic>
      <xdr:nvPicPr>
        <xdr:cNvPr id="4" name="Imagem 3">
          <a:extLst>
            <a:ext uri="{FF2B5EF4-FFF2-40B4-BE49-F238E27FC236}">
              <a16:creationId xmlns:a16="http://schemas.microsoft.com/office/drawing/2014/main" id="{F0554496-0082-4D75-94C8-26E2EF5007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299" y="1047750"/>
          <a:ext cx="3178970" cy="4238626"/>
        </a:xfrm>
        <a:prstGeom prst="rect">
          <a:avLst/>
        </a:prstGeom>
      </xdr:spPr>
    </xdr:pic>
    <xdr:clientData/>
  </xdr:twoCellAnchor>
  <xdr:twoCellAnchor editAs="oneCell">
    <xdr:from>
      <xdr:col>7</xdr:col>
      <xdr:colOff>142875</xdr:colOff>
      <xdr:row>2</xdr:row>
      <xdr:rowOff>126999</xdr:rowOff>
    </xdr:from>
    <xdr:to>
      <xdr:col>12</xdr:col>
      <xdr:colOff>348456</xdr:colOff>
      <xdr:row>22</xdr:row>
      <xdr:rowOff>136524</xdr:rowOff>
    </xdr:to>
    <xdr:pic>
      <xdr:nvPicPr>
        <xdr:cNvPr id="8" name="Imagem 7">
          <a:extLst>
            <a:ext uri="{FF2B5EF4-FFF2-40B4-BE49-F238E27FC236}">
              <a16:creationId xmlns:a16="http://schemas.microsoft.com/office/drawing/2014/main" id="{BA25B8FA-C8C5-4A41-8D03-0C1AC0A0FC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54500" y="1047749"/>
          <a:ext cx="3221831" cy="4295775"/>
        </a:xfrm>
        <a:prstGeom prst="rect">
          <a:avLst/>
        </a:prstGeom>
      </xdr:spPr>
    </xdr:pic>
    <xdr:clientData/>
  </xdr:twoCellAnchor>
  <xdr:twoCellAnchor editAs="oneCell">
    <xdr:from>
      <xdr:col>13</xdr:col>
      <xdr:colOff>47625</xdr:colOff>
      <xdr:row>2</xdr:row>
      <xdr:rowOff>127000</xdr:rowOff>
    </xdr:from>
    <xdr:to>
      <xdr:col>16</xdr:col>
      <xdr:colOff>546100</xdr:colOff>
      <xdr:row>22</xdr:row>
      <xdr:rowOff>120650</xdr:rowOff>
    </xdr:to>
    <xdr:pic>
      <xdr:nvPicPr>
        <xdr:cNvPr id="10" name="Imagem 9">
          <a:extLst>
            <a:ext uri="{FF2B5EF4-FFF2-40B4-BE49-F238E27FC236}">
              <a16:creationId xmlns:a16="http://schemas.microsoft.com/office/drawing/2014/main" id="{08DA1026-5FA4-4139-A777-55C581F312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58125" y="1047750"/>
          <a:ext cx="2514600" cy="4279900"/>
        </a:xfrm>
        <a:prstGeom prst="rect">
          <a:avLst/>
        </a:prstGeom>
      </xdr:spPr>
    </xdr:pic>
    <xdr:clientData/>
  </xdr:twoCellAnchor>
  <xdr:twoCellAnchor editAs="oneCell">
    <xdr:from>
      <xdr:col>7</xdr:col>
      <xdr:colOff>142875</xdr:colOff>
      <xdr:row>27</xdr:row>
      <xdr:rowOff>63500</xdr:rowOff>
    </xdr:from>
    <xdr:to>
      <xdr:col>12</xdr:col>
      <xdr:colOff>341312</xdr:colOff>
      <xdr:row>48</xdr:row>
      <xdr:rowOff>47625</xdr:rowOff>
    </xdr:to>
    <xdr:pic>
      <xdr:nvPicPr>
        <xdr:cNvPr id="14" name="Imagem 13">
          <a:extLst>
            <a:ext uri="{FF2B5EF4-FFF2-40B4-BE49-F238E27FC236}">
              <a16:creationId xmlns:a16="http://schemas.microsoft.com/office/drawing/2014/main" id="{41AC96F9-C9AB-43D0-9FFC-244FD383C8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54500" y="6651625"/>
          <a:ext cx="3214687" cy="4286250"/>
        </a:xfrm>
        <a:prstGeom prst="rect">
          <a:avLst/>
        </a:prstGeom>
      </xdr:spPr>
    </xdr:pic>
    <xdr:clientData/>
  </xdr:twoCellAnchor>
  <xdr:twoCellAnchor editAs="oneCell">
    <xdr:from>
      <xdr:col>1</xdr:col>
      <xdr:colOff>158749</xdr:colOff>
      <xdr:row>27</xdr:row>
      <xdr:rowOff>57149</xdr:rowOff>
    </xdr:from>
    <xdr:to>
      <xdr:col>6</xdr:col>
      <xdr:colOff>500856</xdr:colOff>
      <xdr:row>48</xdr:row>
      <xdr:rowOff>127000</xdr:rowOff>
    </xdr:to>
    <xdr:pic>
      <xdr:nvPicPr>
        <xdr:cNvPr id="17" name="Imagem 16">
          <a:extLst>
            <a:ext uri="{FF2B5EF4-FFF2-40B4-BE49-F238E27FC236}">
              <a16:creationId xmlns:a16="http://schemas.microsoft.com/office/drawing/2014/main" id="{9073535C-6029-4CB7-ACB0-A63B5B1793F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0249" y="6645274"/>
          <a:ext cx="3278982" cy="4371976"/>
        </a:xfrm>
        <a:prstGeom prst="rect">
          <a:avLst/>
        </a:prstGeom>
      </xdr:spPr>
    </xdr:pic>
    <xdr:clientData/>
  </xdr:twoCellAnchor>
  <xdr:twoCellAnchor editAs="oneCell">
    <xdr:from>
      <xdr:col>12</xdr:col>
      <xdr:colOff>539750</xdr:colOff>
      <xdr:row>27</xdr:row>
      <xdr:rowOff>127000</xdr:rowOff>
    </xdr:from>
    <xdr:to>
      <xdr:col>17</xdr:col>
      <xdr:colOff>325438</xdr:colOff>
      <xdr:row>48</xdr:row>
      <xdr:rowOff>47625</xdr:rowOff>
    </xdr:to>
    <xdr:pic>
      <xdr:nvPicPr>
        <xdr:cNvPr id="19" name="Imagem 18">
          <a:extLst>
            <a:ext uri="{FF2B5EF4-FFF2-40B4-BE49-F238E27FC236}">
              <a16:creationId xmlns:a16="http://schemas.microsoft.com/office/drawing/2014/main" id="{3C187771-E9B2-4BE0-99D1-E33272DC62E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67625" y="6715125"/>
          <a:ext cx="3167063" cy="4222750"/>
        </a:xfrm>
        <a:prstGeom prst="rect">
          <a:avLst/>
        </a:prstGeom>
      </xdr:spPr>
    </xdr:pic>
    <xdr:clientData/>
  </xdr:twoCellAnchor>
  <xdr:twoCellAnchor editAs="oneCell">
    <xdr:from>
      <xdr:col>1</xdr:col>
      <xdr:colOff>79375</xdr:colOff>
      <xdr:row>54</xdr:row>
      <xdr:rowOff>10837</xdr:rowOff>
    </xdr:from>
    <xdr:to>
      <xdr:col>9</xdr:col>
      <xdr:colOff>15875</xdr:colOff>
      <xdr:row>70</xdr:row>
      <xdr:rowOff>83700</xdr:rowOff>
    </xdr:to>
    <xdr:pic>
      <xdr:nvPicPr>
        <xdr:cNvPr id="21" name="Imagem 20">
          <a:extLst>
            <a:ext uri="{FF2B5EF4-FFF2-40B4-BE49-F238E27FC236}">
              <a16:creationId xmlns:a16="http://schemas.microsoft.com/office/drawing/2014/main" id="{97EDFAE5-759B-4FB5-9E05-1AE08104E4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0875" y="12996587"/>
          <a:ext cx="4683125" cy="3120863"/>
        </a:xfrm>
        <a:prstGeom prst="rect">
          <a:avLst/>
        </a:prstGeom>
      </xdr:spPr>
    </xdr:pic>
    <xdr:clientData/>
  </xdr:twoCellAnchor>
  <xdr:twoCellAnchor editAs="oneCell">
    <xdr:from>
      <xdr:col>9</xdr:col>
      <xdr:colOff>460375</xdr:colOff>
      <xdr:row>54</xdr:row>
      <xdr:rowOff>5579</xdr:rowOff>
    </xdr:from>
    <xdr:to>
      <xdr:col>17</xdr:col>
      <xdr:colOff>79375</xdr:colOff>
      <xdr:row>70</xdr:row>
      <xdr:rowOff>158751</xdr:rowOff>
    </xdr:to>
    <xdr:pic>
      <xdr:nvPicPr>
        <xdr:cNvPr id="23" name="Imagem 22">
          <a:extLst>
            <a:ext uri="{FF2B5EF4-FFF2-40B4-BE49-F238E27FC236}">
              <a16:creationId xmlns:a16="http://schemas.microsoft.com/office/drawing/2014/main" id="{2E6F535C-4985-481E-A278-F1B9DFB799C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78500" y="12991329"/>
          <a:ext cx="4810125" cy="3201172"/>
        </a:xfrm>
        <a:prstGeom prst="rect">
          <a:avLst/>
        </a:prstGeom>
      </xdr:spPr>
    </xdr:pic>
    <xdr:clientData/>
  </xdr:twoCellAnchor>
  <xdr:twoCellAnchor editAs="oneCell">
    <xdr:from>
      <xdr:col>6</xdr:col>
      <xdr:colOff>208320</xdr:colOff>
      <xdr:row>82</xdr:row>
      <xdr:rowOff>74190</xdr:rowOff>
    </xdr:from>
    <xdr:to>
      <xdr:col>12</xdr:col>
      <xdr:colOff>48597</xdr:colOff>
      <xdr:row>108</xdr:row>
      <xdr:rowOff>174031</xdr:rowOff>
    </xdr:to>
    <xdr:pic>
      <xdr:nvPicPr>
        <xdr:cNvPr id="25" name="Imagem 24">
          <a:extLst>
            <a:ext uri="{FF2B5EF4-FFF2-40B4-BE49-F238E27FC236}">
              <a16:creationId xmlns:a16="http://schemas.microsoft.com/office/drawing/2014/main" id="{2E62E308-F400-4883-874D-19C952C4CA4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755897" y="18336920"/>
          <a:ext cx="3514205" cy="559129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zoomScale="27" zoomScaleNormal="27" zoomScaleSheetLayoutView="70" zoomScalePageLayoutView="60" workbookViewId="0">
      <selection activeCell="Z11" sqref="Z11"/>
    </sheetView>
  </sheetViews>
  <sheetFormatPr defaultRowHeight="15" x14ac:dyDescent="0.25"/>
  <sheetData>
    <row r="508" spans="1:10" ht="354.75" customHeight="1" x14ac:dyDescent="0.25">
      <c r="A508" s="235"/>
      <c r="B508" s="235"/>
      <c r="C508" s="235"/>
      <c r="D508" s="235"/>
      <c r="E508" s="235"/>
      <c r="F508" s="235"/>
      <c r="G508" s="235"/>
      <c r="H508" s="235"/>
      <c r="I508" s="235"/>
      <c r="J508" s="235"/>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1"/>
  <sheetViews>
    <sheetView zoomScaleNormal="100" zoomScaleSheetLayoutView="100" zoomScalePageLayoutView="80" workbookViewId="0">
      <selection activeCell="A38" sqref="A38:G38"/>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24" ht="21.95" customHeight="1" x14ac:dyDescent="0.25">
      <c r="A1" s="373" t="s">
        <v>0</v>
      </c>
      <c r="B1" s="374"/>
      <c r="C1" s="374"/>
      <c r="D1" s="374"/>
      <c r="E1" s="374"/>
      <c r="F1" s="374"/>
      <c r="G1" s="374"/>
      <c r="H1" s="374"/>
      <c r="I1" s="374"/>
      <c r="J1" s="374"/>
      <c r="K1" s="374"/>
      <c r="L1" s="375"/>
    </row>
    <row r="2" spans="1:24" ht="37.5" customHeight="1" x14ac:dyDescent="0.25">
      <c r="A2" s="385" t="s">
        <v>771</v>
      </c>
      <c r="B2" s="386"/>
      <c r="C2" s="386"/>
      <c r="D2" s="386"/>
      <c r="E2" s="386"/>
      <c r="F2" s="386"/>
      <c r="G2" s="386"/>
      <c r="H2" s="386"/>
      <c r="I2" s="386"/>
      <c r="J2" s="386"/>
      <c r="K2" s="386"/>
      <c r="L2" s="387"/>
    </row>
    <row r="3" spans="1:24" ht="21.95" customHeight="1" x14ac:dyDescent="0.25">
      <c r="A3" s="376" t="s">
        <v>1</v>
      </c>
      <c r="B3" s="377"/>
      <c r="C3" s="377"/>
      <c r="D3" s="377"/>
      <c r="E3" s="377"/>
      <c r="F3" s="377"/>
      <c r="G3" s="377"/>
      <c r="H3" s="377"/>
      <c r="I3" s="377"/>
      <c r="J3" s="377"/>
      <c r="K3" s="377"/>
      <c r="L3" s="378"/>
    </row>
    <row r="4" spans="1:24" ht="21.95" customHeight="1" thickBot="1" x14ac:dyDescent="0.3">
      <c r="A4" s="376" t="s">
        <v>2</v>
      </c>
      <c r="B4" s="377"/>
      <c r="C4" s="377"/>
      <c r="D4" s="377"/>
      <c r="E4" s="377"/>
      <c r="F4" s="377"/>
      <c r="G4" s="377"/>
      <c r="H4" s="377"/>
      <c r="I4" s="377"/>
      <c r="J4" s="377"/>
      <c r="K4" s="377"/>
      <c r="L4" s="378"/>
    </row>
    <row r="5" spans="1:24" ht="21.75" customHeight="1" thickTop="1" thickBot="1" x14ac:dyDescent="0.3">
      <c r="A5" s="379" t="s">
        <v>713</v>
      </c>
      <c r="B5" s="380"/>
      <c r="C5" s="380"/>
      <c r="D5" s="380"/>
      <c r="E5" s="380"/>
      <c r="F5" s="380"/>
      <c r="G5" s="380"/>
      <c r="H5" s="380"/>
      <c r="I5" s="380"/>
      <c r="J5" s="380"/>
      <c r="K5" s="380"/>
      <c r="L5" s="381"/>
    </row>
    <row r="6" spans="1:24" ht="18" customHeight="1" thickTop="1" thickBot="1" x14ac:dyDescent="0.3">
      <c r="A6" s="388" t="s">
        <v>760</v>
      </c>
      <c r="B6" s="389"/>
      <c r="C6" s="389"/>
      <c r="D6" s="389"/>
      <c r="E6" s="389"/>
      <c r="F6" s="389"/>
      <c r="G6" s="389"/>
      <c r="H6" s="389"/>
      <c r="I6" s="389"/>
      <c r="J6" s="389"/>
      <c r="K6" s="389"/>
      <c r="L6" s="390"/>
    </row>
    <row r="7" spans="1:24" ht="20.100000000000001" customHeight="1" thickTop="1" thickBot="1" x14ac:dyDescent="0.3">
      <c r="A7" s="382" t="s">
        <v>3</v>
      </c>
      <c r="B7" s="383"/>
      <c r="C7" s="383"/>
      <c r="D7" s="383"/>
      <c r="E7" s="383"/>
      <c r="F7" s="383"/>
      <c r="G7" s="383"/>
      <c r="H7" s="383"/>
      <c r="I7" s="383"/>
      <c r="J7" s="383"/>
      <c r="K7" s="383"/>
      <c r="L7" s="384"/>
    </row>
    <row r="8" spans="1:24" ht="18" customHeight="1" thickTop="1" x14ac:dyDescent="0.25">
      <c r="A8" s="347" t="s">
        <v>4</v>
      </c>
      <c r="B8" s="323"/>
      <c r="C8" s="323"/>
      <c r="D8" s="323"/>
      <c r="E8" s="324"/>
      <c r="F8" s="322" t="s">
        <v>5</v>
      </c>
      <c r="G8" s="323"/>
      <c r="H8" s="323"/>
      <c r="I8" s="324"/>
      <c r="J8" s="317" t="s">
        <v>6</v>
      </c>
      <c r="K8" s="317"/>
      <c r="L8" s="318"/>
    </row>
    <row r="9" spans="1:24" ht="17.100000000000001" customHeight="1" x14ac:dyDescent="0.25">
      <c r="A9" s="348"/>
      <c r="B9" s="349"/>
      <c r="C9" s="349"/>
      <c r="D9" s="349"/>
      <c r="E9" s="350"/>
      <c r="F9" s="325"/>
      <c r="G9" s="326"/>
      <c r="H9" s="326"/>
      <c r="I9" s="327"/>
      <c r="J9" s="319" t="s">
        <v>7</v>
      </c>
      <c r="K9" s="320"/>
      <c r="L9" s="321"/>
    </row>
    <row r="10" spans="1:24" ht="24.95" customHeight="1" x14ac:dyDescent="0.25">
      <c r="A10" s="344" t="s">
        <v>2</v>
      </c>
      <c r="B10" s="345"/>
      <c r="C10" s="345"/>
      <c r="D10" s="345"/>
      <c r="E10" s="346"/>
      <c r="F10" s="340" t="s">
        <v>8</v>
      </c>
      <c r="G10" s="340"/>
      <c r="H10" s="340"/>
      <c r="I10" s="340"/>
      <c r="J10" s="337">
        <v>1</v>
      </c>
      <c r="K10" s="338"/>
      <c r="L10" s="339"/>
    </row>
    <row r="11" spans="1:24" ht="24.95" customHeight="1" x14ac:dyDescent="0.25">
      <c r="A11" s="344"/>
      <c r="B11" s="345"/>
      <c r="C11" s="345"/>
      <c r="D11" s="345"/>
      <c r="E11" s="346"/>
      <c r="F11" s="340" t="s">
        <v>9</v>
      </c>
      <c r="G11" s="340"/>
      <c r="H11" s="340"/>
      <c r="I11" s="340"/>
      <c r="J11" s="341">
        <v>69</v>
      </c>
      <c r="K11" s="342"/>
      <c r="L11" s="343"/>
    </row>
    <row r="12" spans="1:24" ht="24.95" customHeight="1" x14ac:dyDescent="0.25">
      <c r="A12" s="344"/>
      <c r="B12" s="345"/>
      <c r="C12" s="345"/>
      <c r="D12" s="345"/>
      <c r="E12" s="346"/>
      <c r="F12" s="340" t="s">
        <v>10</v>
      </c>
      <c r="G12" s="340"/>
      <c r="H12" s="340"/>
      <c r="I12" s="340"/>
      <c r="J12" s="351">
        <v>124</v>
      </c>
      <c r="K12" s="352"/>
      <c r="L12" s="353"/>
      <c r="M12" s="232"/>
      <c r="N12" s="232"/>
      <c r="O12" s="232"/>
      <c r="P12" s="232"/>
      <c r="Q12" s="232"/>
      <c r="R12" s="232"/>
      <c r="S12" s="232"/>
      <c r="T12" s="232"/>
    </row>
    <row r="13" spans="1:24" ht="24.95" customHeight="1" x14ac:dyDescent="0.25">
      <c r="A13" s="344"/>
      <c r="B13" s="345"/>
      <c r="C13" s="345"/>
      <c r="D13" s="345"/>
      <c r="E13" s="346"/>
      <c r="F13" s="340" t="s">
        <v>11</v>
      </c>
      <c r="G13" s="340"/>
      <c r="H13" s="340"/>
      <c r="I13" s="340"/>
      <c r="J13" s="337">
        <v>569</v>
      </c>
      <c r="K13" s="338"/>
      <c r="L13" s="339"/>
    </row>
    <row r="14" spans="1:24" ht="24.95" customHeight="1" x14ac:dyDescent="0.25">
      <c r="A14" s="344"/>
      <c r="B14" s="345"/>
      <c r="C14" s="345"/>
      <c r="D14" s="345"/>
      <c r="E14" s="346"/>
      <c r="F14" s="340" t="s">
        <v>12</v>
      </c>
      <c r="G14" s="340"/>
      <c r="H14" s="340"/>
      <c r="I14" s="340"/>
      <c r="J14" s="394">
        <v>155160.9</v>
      </c>
      <c r="K14" s="395"/>
      <c r="L14" s="396"/>
      <c r="M14" s="242"/>
      <c r="N14" s="242"/>
      <c r="O14" s="242"/>
      <c r="P14" s="242"/>
      <c r="Q14" s="242"/>
      <c r="R14" s="242"/>
      <c r="S14" s="242"/>
      <c r="T14" s="242"/>
      <c r="U14" s="242"/>
      <c r="V14" s="242"/>
      <c r="W14" s="242"/>
      <c r="X14" s="242"/>
    </row>
    <row r="15" spans="1:24" ht="24.95" customHeight="1" x14ac:dyDescent="0.25">
      <c r="A15" s="344"/>
      <c r="B15" s="345"/>
      <c r="C15" s="345"/>
      <c r="D15" s="345"/>
      <c r="E15" s="346"/>
      <c r="F15" s="391" t="s">
        <v>13</v>
      </c>
      <c r="G15" s="392"/>
      <c r="H15" s="392"/>
      <c r="I15" s="393"/>
      <c r="J15" s="337">
        <v>0</v>
      </c>
      <c r="K15" s="338"/>
      <c r="L15" s="339"/>
    </row>
    <row r="16" spans="1:24" ht="24.95" customHeight="1" x14ac:dyDescent="0.25">
      <c r="A16" s="344"/>
      <c r="B16" s="345"/>
      <c r="C16" s="345"/>
      <c r="D16" s="345"/>
      <c r="E16" s="346"/>
      <c r="F16" s="340" t="s">
        <v>14</v>
      </c>
      <c r="G16" s="340"/>
      <c r="H16" s="340"/>
      <c r="I16" s="340"/>
      <c r="J16" s="394">
        <v>160132</v>
      </c>
      <c r="K16" s="395"/>
      <c r="L16" s="396"/>
    </row>
    <row r="17" spans="1:19" ht="24.95" customHeight="1" x14ac:dyDescent="0.25">
      <c r="A17" s="344"/>
      <c r="B17" s="345"/>
      <c r="C17" s="345"/>
      <c r="D17" s="345"/>
      <c r="E17" s="346"/>
      <c r="F17" s="354" t="s">
        <v>15</v>
      </c>
      <c r="G17" s="354"/>
      <c r="H17" s="354"/>
      <c r="I17" s="354"/>
      <c r="J17" s="351">
        <v>63</v>
      </c>
      <c r="K17" s="352"/>
      <c r="L17" s="353"/>
      <c r="M17" s="232"/>
      <c r="N17" s="232"/>
      <c r="O17" s="232"/>
      <c r="P17" s="232"/>
      <c r="Q17" s="232"/>
      <c r="R17" s="232"/>
      <c r="S17" s="232"/>
    </row>
    <row r="18" spans="1:19" ht="24.95" customHeight="1" x14ac:dyDescent="0.25">
      <c r="A18" s="344"/>
      <c r="B18" s="345"/>
      <c r="C18" s="345"/>
      <c r="D18" s="345"/>
      <c r="E18" s="346"/>
      <c r="F18" s="340" t="s">
        <v>16</v>
      </c>
      <c r="G18" s="340"/>
      <c r="H18" s="340"/>
      <c r="I18" s="340"/>
      <c r="J18" s="337">
        <v>13</v>
      </c>
      <c r="K18" s="338"/>
      <c r="L18" s="339"/>
    </row>
    <row r="19" spans="1:19" ht="33.75" customHeight="1" thickBot="1" x14ac:dyDescent="0.3">
      <c r="A19" s="344"/>
      <c r="B19" s="345"/>
      <c r="C19" s="345"/>
      <c r="D19" s="345"/>
      <c r="E19" s="346"/>
      <c r="F19" s="397" t="s">
        <v>17</v>
      </c>
      <c r="G19" s="397"/>
      <c r="H19" s="397"/>
      <c r="I19" s="397"/>
      <c r="J19" s="334" t="s">
        <v>18</v>
      </c>
      <c r="K19" s="335"/>
      <c r="L19" s="336"/>
    </row>
    <row r="20" spans="1:19" ht="10.5" customHeight="1" thickTop="1" thickBot="1" x14ac:dyDescent="0.3">
      <c r="A20" s="358"/>
      <c r="B20" s="359"/>
      <c r="C20" s="359"/>
      <c r="D20" s="359"/>
      <c r="E20" s="359"/>
      <c r="F20" s="359"/>
      <c r="G20" s="359"/>
      <c r="H20" s="359"/>
      <c r="I20" s="359"/>
      <c r="J20" s="359"/>
      <c r="K20" s="359"/>
      <c r="L20" s="360"/>
    </row>
    <row r="21" spans="1:19" ht="20.100000000000001" customHeight="1" thickTop="1" thickBot="1" x14ac:dyDescent="0.3">
      <c r="A21" s="361" t="s">
        <v>19</v>
      </c>
      <c r="B21" s="362"/>
      <c r="C21" s="362"/>
      <c r="D21" s="362"/>
      <c r="E21" s="362"/>
      <c r="F21" s="362"/>
      <c r="G21" s="362"/>
      <c r="H21" s="362"/>
      <c r="I21" s="362"/>
      <c r="J21" s="362"/>
      <c r="K21" s="362"/>
      <c r="L21" s="363"/>
    </row>
    <row r="22" spans="1:19" ht="21.75" customHeight="1" thickTop="1" x14ac:dyDescent="0.25">
      <c r="A22" s="328" t="s">
        <v>728</v>
      </c>
      <c r="B22" s="329"/>
      <c r="C22" s="329"/>
      <c r="D22" s="329"/>
      <c r="E22" s="329"/>
      <c r="F22" s="329"/>
      <c r="G22" s="329"/>
      <c r="H22" s="329"/>
      <c r="I22" s="329"/>
      <c r="J22" s="329"/>
      <c r="K22" s="329"/>
      <c r="L22" s="330"/>
    </row>
    <row r="23" spans="1:19" ht="69.75" customHeight="1" x14ac:dyDescent="0.25">
      <c r="A23" s="331" t="s">
        <v>772</v>
      </c>
      <c r="B23" s="332"/>
      <c r="C23" s="332"/>
      <c r="D23" s="332"/>
      <c r="E23" s="332"/>
      <c r="F23" s="332"/>
      <c r="G23" s="332"/>
      <c r="H23" s="332"/>
      <c r="I23" s="332"/>
      <c r="J23" s="332"/>
      <c r="K23" s="332"/>
      <c r="L23" s="333"/>
    </row>
    <row r="24" spans="1:19" ht="21" customHeight="1" thickBot="1" x14ac:dyDescent="0.3">
      <c r="A24" s="355" t="s">
        <v>729</v>
      </c>
      <c r="B24" s="356"/>
      <c r="C24" s="356"/>
      <c r="D24" s="356"/>
      <c r="E24" s="356"/>
      <c r="F24" s="356"/>
      <c r="G24" s="356"/>
      <c r="H24" s="356"/>
      <c r="I24" s="356"/>
      <c r="J24" s="356"/>
      <c r="K24" s="356"/>
      <c r="L24" s="357"/>
    </row>
    <row r="25" spans="1:19" ht="19.5" customHeight="1" thickTop="1" thickBot="1" x14ac:dyDescent="0.3">
      <c r="A25" s="370" t="s">
        <v>20</v>
      </c>
      <c r="B25" s="371"/>
      <c r="C25" s="371"/>
      <c r="D25" s="371"/>
      <c r="E25" s="371"/>
      <c r="F25" s="371"/>
      <c r="G25" s="371"/>
      <c r="H25" s="371"/>
      <c r="I25" s="371"/>
      <c r="J25" s="371"/>
      <c r="K25" s="371"/>
      <c r="L25" s="372"/>
    </row>
    <row r="26" spans="1:19" ht="59.25" customHeight="1" thickTop="1" x14ac:dyDescent="0.25">
      <c r="A26" s="404" t="s">
        <v>786</v>
      </c>
      <c r="B26" s="405"/>
      <c r="C26" s="405"/>
      <c r="D26" s="405"/>
      <c r="E26" s="405"/>
      <c r="F26" s="405"/>
      <c r="G26" s="405"/>
      <c r="H26" s="405"/>
      <c r="I26" s="405"/>
      <c r="J26" s="405"/>
      <c r="K26" s="405"/>
      <c r="L26" s="406"/>
    </row>
    <row r="27" spans="1:19" ht="71.25" customHeight="1" x14ac:dyDescent="0.25">
      <c r="A27" s="364" t="s">
        <v>773</v>
      </c>
      <c r="B27" s="365"/>
      <c r="C27" s="365"/>
      <c r="D27" s="365"/>
      <c r="E27" s="365"/>
      <c r="F27" s="365"/>
      <c r="G27" s="365"/>
      <c r="H27" s="365"/>
      <c r="I27" s="365"/>
      <c r="J27" s="365"/>
      <c r="K27" s="365"/>
      <c r="L27" s="366"/>
    </row>
    <row r="28" spans="1:19" ht="198.75" customHeight="1" x14ac:dyDescent="0.25">
      <c r="A28" s="364" t="s">
        <v>787</v>
      </c>
      <c r="B28" s="365"/>
      <c r="C28" s="365"/>
      <c r="D28" s="365"/>
      <c r="E28" s="365"/>
      <c r="F28" s="365"/>
      <c r="G28" s="365"/>
      <c r="H28" s="365"/>
      <c r="I28" s="365"/>
      <c r="J28" s="365"/>
      <c r="K28" s="365"/>
      <c r="L28" s="366"/>
      <c r="M28" s="7"/>
    </row>
    <row r="29" spans="1:19" ht="87" customHeight="1" x14ac:dyDescent="0.25">
      <c r="A29" s="364" t="s">
        <v>748</v>
      </c>
      <c r="B29" s="332"/>
      <c r="C29" s="332"/>
      <c r="D29" s="332"/>
      <c r="E29" s="332"/>
      <c r="F29" s="332"/>
      <c r="G29" s="332"/>
      <c r="H29" s="332"/>
      <c r="I29" s="332"/>
      <c r="J29" s="332"/>
      <c r="K29" s="332"/>
      <c r="L29" s="333"/>
    </row>
    <row r="30" spans="1:19" ht="70.5" customHeight="1" x14ac:dyDescent="0.25">
      <c r="A30" s="364" t="s">
        <v>788</v>
      </c>
      <c r="B30" s="365"/>
      <c r="C30" s="365"/>
      <c r="D30" s="365"/>
      <c r="E30" s="365"/>
      <c r="F30" s="365"/>
      <c r="G30" s="365"/>
      <c r="H30" s="365"/>
      <c r="I30" s="365"/>
      <c r="J30" s="365"/>
      <c r="K30" s="365"/>
      <c r="L30" s="366"/>
    </row>
    <row r="31" spans="1:19" ht="155.25" customHeight="1" x14ac:dyDescent="0.25">
      <c r="A31" s="364" t="s">
        <v>789</v>
      </c>
      <c r="B31" s="365"/>
      <c r="C31" s="365"/>
      <c r="D31" s="365"/>
      <c r="E31" s="365"/>
      <c r="F31" s="365"/>
      <c r="G31" s="365"/>
      <c r="H31" s="365"/>
      <c r="I31" s="365"/>
      <c r="J31" s="365"/>
      <c r="K31" s="365"/>
      <c r="L31" s="366"/>
    </row>
    <row r="32" spans="1:19" ht="67.5" customHeight="1" thickBot="1" x14ac:dyDescent="0.3">
      <c r="A32" s="367" t="s">
        <v>774</v>
      </c>
      <c r="B32" s="368"/>
      <c r="C32" s="368"/>
      <c r="D32" s="368"/>
      <c r="E32" s="368"/>
      <c r="F32" s="368"/>
      <c r="G32" s="368"/>
      <c r="H32" s="368"/>
      <c r="I32" s="368"/>
      <c r="J32" s="368"/>
      <c r="K32" s="368"/>
      <c r="L32" s="369"/>
    </row>
    <row r="33" spans="1:12" ht="12.75" customHeight="1" thickTop="1" thickBot="1" x14ac:dyDescent="0.3">
      <c r="A33" s="296"/>
      <c r="B33" s="297"/>
      <c r="C33" s="297"/>
      <c r="D33" s="297"/>
      <c r="E33" s="297"/>
      <c r="F33" s="297"/>
      <c r="G33" s="297"/>
      <c r="H33" s="297"/>
      <c r="I33" s="297"/>
      <c r="J33" s="297"/>
      <c r="K33" s="297"/>
      <c r="L33" s="298"/>
    </row>
    <row r="34" spans="1:12" ht="21" customHeight="1" thickTop="1" thickBot="1" x14ac:dyDescent="0.3">
      <c r="A34" s="407" t="s">
        <v>766</v>
      </c>
      <c r="B34" s="408"/>
      <c r="C34" s="408"/>
      <c r="D34" s="408"/>
      <c r="E34" s="408"/>
      <c r="F34" s="408"/>
      <c r="G34" s="408"/>
      <c r="H34" s="408"/>
      <c r="I34" s="408"/>
      <c r="J34" s="408"/>
      <c r="K34" s="408"/>
      <c r="L34" s="409"/>
    </row>
    <row r="35" spans="1:12" s="92" customFormat="1" ht="78" customHeight="1" thickTop="1" x14ac:dyDescent="0.25">
      <c r="A35" s="410" t="s">
        <v>621</v>
      </c>
      <c r="B35" s="411"/>
      <c r="C35" s="411"/>
      <c r="D35" s="411"/>
      <c r="E35" s="411"/>
      <c r="F35" s="411"/>
      <c r="G35" s="412"/>
      <c r="H35" s="399" t="s">
        <v>714</v>
      </c>
      <c r="I35" s="399"/>
      <c r="J35" s="399"/>
      <c r="K35" s="399"/>
      <c r="L35" s="400"/>
    </row>
    <row r="36" spans="1:12" s="92" customFormat="1" ht="36.75" customHeight="1" x14ac:dyDescent="0.25">
      <c r="A36" s="413" t="s">
        <v>21</v>
      </c>
      <c r="B36" s="414"/>
      <c r="C36" s="414"/>
      <c r="D36" s="414"/>
      <c r="E36" s="414"/>
      <c r="F36" s="414"/>
      <c r="G36" s="414"/>
      <c r="H36" s="415" t="s">
        <v>715</v>
      </c>
      <c r="I36" s="416"/>
      <c r="J36" s="416"/>
      <c r="K36" s="416"/>
      <c r="L36" s="417"/>
    </row>
    <row r="37" spans="1:12" s="92" customFormat="1" ht="69" customHeight="1" x14ac:dyDescent="0.25">
      <c r="A37" s="418" t="s">
        <v>22</v>
      </c>
      <c r="B37" s="419"/>
      <c r="C37" s="419"/>
      <c r="D37" s="419"/>
      <c r="E37" s="419"/>
      <c r="F37" s="419"/>
      <c r="G37" s="419"/>
      <c r="H37" s="420" t="s">
        <v>23</v>
      </c>
      <c r="I37" s="420"/>
      <c r="J37" s="420"/>
      <c r="K37" s="420"/>
      <c r="L37" s="421"/>
    </row>
    <row r="38" spans="1:12" s="92" customFormat="1" ht="16.5" customHeight="1" x14ac:dyDescent="0.25">
      <c r="A38" s="422" t="s">
        <v>688</v>
      </c>
      <c r="B38" s="423"/>
      <c r="C38" s="423"/>
      <c r="D38" s="423"/>
      <c r="E38" s="423"/>
      <c r="F38" s="423"/>
      <c r="G38" s="423"/>
      <c r="H38" s="423" t="s">
        <v>24</v>
      </c>
      <c r="I38" s="423"/>
      <c r="J38" s="423"/>
      <c r="K38" s="423"/>
      <c r="L38" s="424"/>
    </row>
    <row r="39" spans="1:12" s="92" customFormat="1" ht="75.75" customHeight="1" x14ac:dyDescent="0.25">
      <c r="A39" s="398" t="s">
        <v>689</v>
      </c>
      <c r="B39" s="399"/>
      <c r="C39" s="399"/>
      <c r="D39" s="399"/>
      <c r="E39" s="399"/>
      <c r="F39" s="399"/>
      <c r="G39" s="399"/>
      <c r="H39" s="399"/>
      <c r="I39" s="399"/>
      <c r="J39" s="399"/>
      <c r="K39" s="399"/>
      <c r="L39" s="400"/>
    </row>
    <row r="40" spans="1:12" s="92" customFormat="1" ht="18" customHeight="1" thickBot="1" x14ac:dyDescent="0.3">
      <c r="A40" s="401" t="s">
        <v>690</v>
      </c>
      <c r="B40" s="402"/>
      <c r="C40" s="402"/>
      <c r="D40" s="402"/>
      <c r="E40" s="402"/>
      <c r="F40" s="402"/>
      <c r="G40" s="402"/>
      <c r="H40" s="402"/>
      <c r="I40" s="402"/>
      <c r="J40" s="402"/>
      <c r="K40" s="402"/>
      <c r="L40" s="403"/>
    </row>
    <row r="73" ht="4.5" customHeight="1" x14ac:dyDescent="0.25"/>
    <row r="510" spans="1:10" ht="354.75" customHeight="1" x14ac:dyDescent="0.25">
      <c r="A510" s="238"/>
      <c r="B510" s="238"/>
      <c r="C510" s="238"/>
      <c r="D510" s="238"/>
      <c r="E510" s="238"/>
      <c r="F510" s="238"/>
      <c r="G510" s="238"/>
      <c r="H510" s="238"/>
      <c r="I510" s="238"/>
      <c r="J510" s="238"/>
    </row>
    <row r="511" spans="1:10" ht="42.75" customHeight="1" x14ac:dyDescent="0.25"/>
    <row r="514" ht="30" customHeight="1" x14ac:dyDescent="0.25"/>
    <row r="515" ht="29.25" customHeight="1" x14ac:dyDescent="0.25"/>
    <row r="517" ht="62.25" customHeight="1" x14ac:dyDescent="0.25"/>
    <row r="519" ht="61.5" customHeight="1" x14ac:dyDescent="0.25"/>
    <row r="520" ht="77.25" customHeight="1" x14ac:dyDescent="0.25"/>
    <row r="521" ht="237.75" customHeight="1" x14ac:dyDescent="0.25"/>
  </sheetData>
  <mergeCells count="56">
    <mergeCell ref="A39:L39"/>
    <mergeCell ref="A40:L40"/>
    <mergeCell ref="A26:L26"/>
    <mergeCell ref="A27:L27"/>
    <mergeCell ref="A28:L28"/>
    <mergeCell ref="A34:L34"/>
    <mergeCell ref="A35:G35"/>
    <mergeCell ref="H35:L35"/>
    <mergeCell ref="A36:G36"/>
    <mergeCell ref="H36:L36"/>
    <mergeCell ref="A37:G37"/>
    <mergeCell ref="H37:L37"/>
    <mergeCell ref="A38:G38"/>
    <mergeCell ref="H38:L38"/>
    <mergeCell ref="F15:I15"/>
    <mergeCell ref="J14:L14"/>
    <mergeCell ref="F14:I14"/>
    <mergeCell ref="F12:I12"/>
    <mergeCell ref="F19:I19"/>
    <mergeCell ref="J16:L16"/>
    <mergeCell ref="J18:L18"/>
    <mergeCell ref="F13:I13"/>
    <mergeCell ref="F16:I16"/>
    <mergeCell ref="F18:I18"/>
    <mergeCell ref="J17:L17"/>
    <mergeCell ref="A1:L1"/>
    <mergeCell ref="A3:L3"/>
    <mergeCell ref="A4:L4"/>
    <mergeCell ref="A5:L5"/>
    <mergeCell ref="A7:L7"/>
    <mergeCell ref="A2:L2"/>
    <mergeCell ref="A6:L6"/>
    <mergeCell ref="A24:L24"/>
    <mergeCell ref="A20:L20"/>
    <mergeCell ref="A21:L21"/>
    <mergeCell ref="A31:L31"/>
    <mergeCell ref="A32:L32"/>
    <mergeCell ref="A30:L30"/>
    <mergeCell ref="A25:L25"/>
    <mergeCell ref="A29:L29"/>
    <mergeCell ref="J8:L8"/>
    <mergeCell ref="J9:L9"/>
    <mergeCell ref="F8:I9"/>
    <mergeCell ref="A22:L22"/>
    <mergeCell ref="A23:L23"/>
    <mergeCell ref="J19:L19"/>
    <mergeCell ref="J13:L13"/>
    <mergeCell ref="F10:I10"/>
    <mergeCell ref="F11:I11"/>
    <mergeCell ref="J10:L10"/>
    <mergeCell ref="J11:L11"/>
    <mergeCell ref="A10:E19"/>
    <mergeCell ref="A8:E9"/>
    <mergeCell ref="J12:L12"/>
    <mergeCell ref="J15:L15"/>
    <mergeCell ref="F17:I17"/>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rowBreaks count="1" manualBreakCount="1">
    <brk id="29"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Q536"/>
  <sheetViews>
    <sheetView tabSelected="1" zoomScale="75" zoomScaleNormal="75" zoomScaleSheetLayoutView="75" zoomScalePageLayoutView="60" workbookViewId="0">
      <selection sqref="A1:K1"/>
    </sheetView>
  </sheetViews>
  <sheetFormatPr defaultColWidth="9.140625" defaultRowHeight="14.25" x14ac:dyDescent="0.2"/>
  <cols>
    <col min="1" max="1" width="25.7109375" style="6" customWidth="1"/>
    <col min="2" max="2" width="41.28515625" style="38" customWidth="1"/>
    <col min="3" max="3" width="5.5703125" style="6" customWidth="1"/>
    <col min="4" max="4" width="14.7109375" style="6" bestFit="1" customWidth="1"/>
    <col min="5" max="5" width="14.85546875" style="6" customWidth="1"/>
    <col min="6" max="7" width="12.7109375" style="6" bestFit="1" customWidth="1"/>
    <col min="8" max="8" width="13.7109375" style="6" customWidth="1"/>
    <col min="9" max="10" width="13.5703125" style="6" customWidth="1"/>
    <col min="11" max="11" width="15.42578125" style="6" customWidth="1"/>
    <col min="12" max="12" width="11.5703125" style="3" bestFit="1" customWidth="1"/>
    <col min="13" max="13" width="13.28515625" style="3" customWidth="1"/>
    <col min="14" max="14" width="13.7109375" style="3" customWidth="1"/>
    <col min="15" max="15" width="12.7109375" style="3" customWidth="1"/>
    <col min="16" max="16" width="13.5703125" style="3" customWidth="1"/>
    <col min="17" max="17" width="11.5703125" style="3" bestFit="1" customWidth="1"/>
    <col min="18" max="16384" width="9.140625" style="3"/>
  </cols>
  <sheetData>
    <row r="1" spans="1:13" s="2" customFormat="1" ht="21.95" customHeight="1" x14ac:dyDescent="0.2">
      <c r="A1" s="508" t="s">
        <v>0</v>
      </c>
      <c r="B1" s="509"/>
      <c r="C1" s="509"/>
      <c r="D1" s="509"/>
      <c r="E1" s="509"/>
      <c r="F1" s="509"/>
      <c r="G1" s="509"/>
      <c r="H1" s="509"/>
      <c r="I1" s="509"/>
      <c r="J1" s="509"/>
      <c r="K1" s="510"/>
    </row>
    <row r="2" spans="1:13" s="2" customFormat="1" ht="21.95" customHeight="1" x14ac:dyDescent="0.2">
      <c r="A2" s="511" t="s">
        <v>597</v>
      </c>
      <c r="B2" s="512"/>
      <c r="C2" s="512"/>
      <c r="D2" s="512"/>
      <c r="E2" s="512"/>
      <c r="F2" s="512"/>
      <c r="G2" s="512"/>
      <c r="H2" s="512"/>
      <c r="I2" s="512"/>
      <c r="J2" s="512"/>
      <c r="K2" s="513"/>
    </row>
    <row r="3" spans="1:13" s="2" customFormat="1" ht="21.95" customHeight="1" x14ac:dyDescent="0.2">
      <c r="A3" s="511" t="s">
        <v>622</v>
      </c>
      <c r="B3" s="512"/>
      <c r="C3" s="512"/>
      <c r="D3" s="512"/>
      <c r="E3" s="512"/>
      <c r="F3" s="512"/>
      <c r="G3" s="512"/>
      <c r="H3" s="512"/>
      <c r="I3" s="512"/>
      <c r="J3" s="512"/>
      <c r="K3" s="513"/>
    </row>
    <row r="4" spans="1:13" s="2" customFormat="1" ht="21.95" customHeight="1" thickBot="1" x14ac:dyDescent="0.25">
      <c r="A4" s="514" t="s">
        <v>2</v>
      </c>
      <c r="B4" s="515"/>
      <c r="C4" s="515"/>
      <c r="D4" s="515"/>
      <c r="E4" s="515"/>
      <c r="F4" s="515"/>
      <c r="G4" s="515"/>
      <c r="H4" s="515"/>
      <c r="I4" s="515"/>
      <c r="J4" s="515"/>
      <c r="K4" s="516"/>
    </row>
    <row r="5" spans="1:13" s="2" customFormat="1" ht="24.95" customHeight="1" thickTop="1" x14ac:dyDescent="0.2">
      <c r="A5" s="523" t="s">
        <v>713</v>
      </c>
      <c r="B5" s="524"/>
      <c r="C5" s="524"/>
      <c r="D5" s="524"/>
      <c r="E5" s="524"/>
      <c r="F5" s="524"/>
      <c r="G5" s="524"/>
      <c r="H5" s="524"/>
      <c r="I5" s="524"/>
      <c r="J5" s="524"/>
      <c r="K5" s="525"/>
    </row>
    <row r="6" spans="1:13" s="2" customFormat="1" ht="24.95" customHeight="1" thickBot="1" x14ac:dyDescent="0.25">
      <c r="A6" s="526" t="s">
        <v>767</v>
      </c>
      <c r="B6" s="527"/>
      <c r="C6" s="527"/>
      <c r="D6" s="527"/>
      <c r="E6" s="527"/>
      <c r="F6" s="527"/>
      <c r="G6" s="527"/>
      <c r="H6" s="527"/>
      <c r="I6" s="527"/>
      <c r="J6" s="527"/>
      <c r="K6" s="528"/>
    </row>
    <row r="7" spans="1:13" s="2" customFormat="1" ht="24.75" customHeight="1" thickTop="1" thickBot="1" x14ac:dyDescent="0.25">
      <c r="A7" s="517" t="s">
        <v>25</v>
      </c>
      <c r="B7" s="518"/>
      <c r="C7" s="518"/>
      <c r="D7" s="518"/>
      <c r="E7" s="518"/>
      <c r="F7" s="518"/>
      <c r="G7" s="518"/>
      <c r="H7" s="518"/>
      <c r="I7" s="518"/>
      <c r="J7" s="518"/>
      <c r="K7" s="519"/>
    </row>
    <row r="8" spans="1:13" s="2" customFormat="1" ht="24.75" customHeight="1" thickTop="1" thickBot="1" x14ac:dyDescent="0.25">
      <c r="A8" s="520" t="s">
        <v>26</v>
      </c>
      <c r="B8" s="521"/>
      <c r="C8" s="521"/>
      <c r="D8" s="521"/>
      <c r="E8" s="521"/>
      <c r="F8" s="521"/>
      <c r="G8" s="521"/>
      <c r="H8" s="521"/>
      <c r="I8" s="521"/>
      <c r="J8" s="521"/>
      <c r="K8" s="522"/>
    </row>
    <row r="9" spans="1:13" ht="24.95" customHeight="1" thickTop="1" x14ac:dyDescent="0.2">
      <c r="A9" s="502" t="s">
        <v>590</v>
      </c>
      <c r="B9" s="503"/>
      <c r="C9" s="503"/>
      <c r="D9" s="503"/>
      <c r="E9" s="503"/>
      <c r="F9" s="503"/>
      <c r="G9" s="503"/>
      <c r="H9" s="503"/>
      <c r="I9" s="503"/>
      <c r="J9" s="503"/>
      <c r="K9" s="504"/>
    </row>
    <row r="10" spans="1:13" ht="33" customHeight="1" thickBot="1" x14ac:dyDescent="0.25">
      <c r="A10" s="529" t="s">
        <v>712</v>
      </c>
      <c r="B10" s="530"/>
      <c r="C10" s="531"/>
      <c r="D10" s="100" t="s">
        <v>723</v>
      </c>
      <c r="E10" s="100" t="s">
        <v>717</v>
      </c>
      <c r="F10" s="45" t="s">
        <v>718</v>
      </c>
      <c r="G10" s="45" t="s">
        <v>719</v>
      </c>
      <c r="H10" s="45" t="s">
        <v>720</v>
      </c>
      <c r="I10" s="45" t="s">
        <v>721</v>
      </c>
      <c r="J10" s="45" t="s">
        <v>722</v>
      </c>
      <c r="K10" s="82" t="s">
        <v>27</v>
      </c>
    </row>
    <row r="11" spans="1:13" ht="42" customHeight="1" thickTop="1" x14ac:dyDescent="0.2">
      <c r="A11" s="463" t="s">
        <v>10</v>
      </c>
      <c r="B11" s="464"/>
      <c r="C11" s="65" t="s">
        <v>28</v>
      </c>
      <c r="D11" s="271">
        <f t="shared" ref="D11" si="0">D173+D275</f>
        <v>231</v>
      </c>
      <c r="E11" s="273">
        <f>E173+E275</f>
        <v>130</v>
      </c>
      <c r="F11" s="273">
        <f>F173+F275</f>
        <v>124</v>
      </c>
      <c r="G11" s="273"/>
      <c r="H11" s="274"/>
      <c r="I11" s="273"/>
      <c r="J11" s="272"/>
      <c r="K11" s="111">
        <f>D11+E15+F15+G15+H15+I15+J15</f>
        <v>237</v>
      </c>
    </row>
    <row r="12" spans="1:13" ht="42" customHeight="1" thickBot="1" x14ac:dyDescent="0.25">
      <c r="A12" s="535" t="s">
        <v>11</v>
      </c>
      <c r="B12" s="536"/>
      <c r="C12" s="8" t="s">
        <v>28</v>
      </c>
      <c r="D12" s="271">
        <v>1269</v>
      </c>
      <c r="E12" s="275">
        <v>570</v>
      </c>
      <c r="F12" s="275">
        <v>569</v>
      </c>
      <c r="G12" s="275"/>
      <c r="H12" s="275"/>
      <c r="I12" s="275"/>
      <c r="J12" s="275"/>
      <c r="K12" s="111">
        <f>D12+E17+F17+G17+H17+I17+J17</f>
        <v>1394</v>
      </c>
      <c r="M12" s="95"/>
    </row>
    <row r="13" spans="1:13" ht="24.95" customHeight="1" thickTop="1" x14ac:dyDescent="0.2">
      <c r="A13" s="502" t="s">
        <v>614</v>
      </c>
      <c r="B13" s="503"/>
      <c r="C13" s="503"/>
      <c r="D13" s="503"/>
      <c r="E13" s="503"/>
      <c r="F13" s="503"/>
      <c r="G13" s="503"/>
      <c r="H13" s="503"/>
      <c r="I13" s="503"/>
      <c r="J13" s="503"/>
      <c r="K13" s="504"/>
    </row>
    <row r="14" spans="1:13" ht="33" customHeight="1" thickBot="1" x14ac:dyDescent="0.25">
      <c r="A14" s="529" t="s">
        <v>711</v>
      </c>
      <c r="B14" s="530"/>
      <c r="C14" s="531"/>
      <c r="D14" s="100" t="s">
        <v>723</v>
      </c>
      <c r="E14" s="100" t="s">
        <v>717</v>
      </c>
      <c r="F14" s="45" t="s">
        <v>718</v>
      </c>
      <c r="G14" s="45" t="s">
        <v>719</v>
      </c>
      <c r="H14" s="45" t="s">
        <v>720</v>
      </c>
      <c r="I14" s="45" t="s">
        <v>721</v>
      </c>
      <c r="J14" s="45" t="s">
        <v>722</v>
      </c>
      <c r="K14" s="82" t="s">
        <v>29</v>
      </c>
    </row>
    <row r="15" spans="1:13" ht="42" customHeight="1" thickTop="1" x14ac:dyDescent="0.2">
      <c r="A15" s="539" t="s">
        <v>678</v>
      </c>
      <c r="B15" s="540"/>
      <c r="C15" s="65" t="s">
        <v>28</v>
      </c>
      <c r="D15" s="189">
        <v>163</v>
      </c>
      <c r="E15" s="189">
        <v>5</v>
      </c>
      <c r="F15" s="189">
        <v>1</v>
      </c>
      <c r="G15" s="189"/>
      <c r="H15" s="189"/>
      <c r="I15" s="189"/>
      <c r="J15" s="190"/>
      <c r="K15" s="191">
        <f>SUM(D15:J15)</f>
        <v>169</v>
      </c>
    </row>
    <row r="16" spans="1:13" ht="42" customHeight="1" x14ac:dyDescent="0.2">
      <c r="A16" s="463" t="s">
        <v>677</v>
      </c>
      <c r="B16" s="464"/>
      <c r="C16" s="65" t="s">
        <v>28</v>
      </c>
      <c r="D16" s="192">
        <v>36</v>
      </c>
      <c r="E16" s="252">
        <v>5</v>
      </c>
      <c r="F16" s="193">
        <v>0</v>
      </c>
      <c r="G16" s="193"/>
      <c r="H16" s="193"/>
      <c r="I16" s="193"/>
      <c r="J16" s="194"/>
      <c r="K16" s="111">
        <f>SUM(D16:J16)</f>
        <v>41</v>
      </c>
    </row>
    <row r="17" spans="1:13" ht="42" customHeight="1" thickBot="1" x14ac:dyDescent="0.25">
      <c r="A17" s="555" t="s">
        <v>615</v>
      </c>
      <c r="B17" s="556"/>
      <c r="C17" s="8" t="s">
        <v>28</v>
      </c>
      <c r="D17" s="107">
        <v>521</v>
      </c>
      <c r="E17" s="253">
        <v>56</v>
      </c>
      <c r="F17" s="106">
        <v>69</v>
      </c>
      <c r="G17" s="106"/>
      <c r="H17" s="106"/>
      <c r="I17" s="106"/>
      <c r="J17" s="106"/>
      <c r="K17" s="259">
        <f>SUM(D17:J17)</f>
        <v>646</v>
      </c>
      <c r="M17" s="95"/>
    </row>
    <row r="18" spans="1:13" ht="24.95" customHeight="1" thickTop="1" x14ac:dyDescent="0.2">
      <c r="A18" s="502" t="s">
        <v>591</v>
      </c>
      <c r="B18" s="503"/>
      <c r="C18" s="503"/>
      <c r="D18" s="503"/>
      <c r="E18" s="503"/>
      <c r="F18" s="503"/>
      <c r="G18" s="503"/>
      <c r="H18" s="503"/>
      <c r="I18" s="503"/>
      <c r="J18" s="503"/>
      <c r="K18" s="504"/>
    </row>
    <row r="19" spans="1:13" ht="30.95" customHeight="1" thickBot="1" x14ac:dyDescent="0.25">
      <c r="A19" s="529" t="s">
        <v>710</v>
      </c>
      <c r="B19" s="530"/>
      <c r="C19" s="531"/>
      <c r="D19" s="100" t="s">
        <v>723</v>
      </c>
      <c r="E19" s="100" t="s">
        <v>717</v>
      </c>
      <c r="F19" s="45" t="s">
        <v>718</v>
      </c>
      <c r="G19" s="45" t="s">
        <v>719</v>
      </c>
      <c r="H19" s="45" t="s">
        <v>720</v>
      </c>
      <c r="I19" s="45" t="s">
        <v>721</v>
      </c>
      <c r="J19" s="45" t="s">
        <v>722</v>
      </c>
      <c r="K19" s="46" t="s">
        <v>29</v>
      </c>
      <c r="M19" s="98"/>
    </row>
    <row r="20" spans="1:13" ht="42" customHeight="1" thickTop="1" x14ac:dyDescent="0.2">
      <c r="A20" s="539" t="s">
        <v>598</v>
      </c>
      <c r="B20" s="540"/>
      <c r="C20" s="44" t="s">
        <v>28</v>
      </c>
      <c r="D20" s="80">
        <v>2033715.45</v>
      </c>
      <c r="E20" s="79">
        <f>E512</f>
        <v>139278.69999999998</v>
      </c>
      <c r="F20" s="79">
        <v>160132</v>
      </c>
      <c r="G20" s="79"/>
      <c r="H20" s="79"/>
      <c r="I20" s="79"/>
      <c r="J20" s="79"/>
      <c r="K20" s="22">
        <f>SUM(D20:J20)</f>
        <v>2333126.15</v>
      </c>
      <c r="L20" s="98"/>
      <c r="M20" s="98"/>
    </row>
    <row r="21" spans="1:13" ht="42" customHeight="1" x14ac:dyDescent="0.2">
      <c r="A21" s="537" t="s">
        <v>724</v>
      </c>
      <c r="B21" s="538"/>
      <c r="C21" s="9" t="s">
        <v>28</v>
      </c>
      <c r="D21" s="80">
        <v>2008844.0300000003</v>
      </c>
      <c r="E21" s="80">
        <v>136554.1</v>
      </c>
      <c r="F21" s="80">
        <f>F280</f>
        <v>155160.9</v>
      </c>
      <c r="G21" s="80"/>
      <c r="H21" s="80"/>
      <c r="I21" s="80"/>
      <c r="J21" s="243"/>
      <c r="K21" s="22">
        <f>SUM(D21:J21)</f>
        <v>2300559.0300000003</v>
      </c>
      <c r="L21" s="98"/>
      <c r="M21" s="98"/>
    </row>
    <row r="22" spans="1:13" ht="55.5" customHeight="1" thickBot="1" x14ac:dyDescent="0.25">
      <c r="A22" s="535" t="s">
        <v>790</v>
      </c>
      <c r="B22" s="536"/>
      <c r="C22" s="96" t="s">
        <v>28</v>
      </c>
      <c r="D22" s="97">
        <v>49272.800000000003</v>
      </c>
      <c r="E22" s="244">
        <f>(E20-E21)</f>
        <v>2724.5999999999767</v>
      </c>
      <c r="F22" s="244">
        <f>F20-F21</f>
        <v>4971.1000000000058</v>
      </c>
      <c r="G22" s="244"/>
      <c r="H22" s="244"/>
      <c r="I22" s="244"/>
      <c r="J22" s="244"/>
      <c r="K22" s="316">
        <f>SUM(D22:J22)</f>
        <v>56968.499999999985</v>
      </c>
    </row>
    <row r="23" spans="1:13" ht="46.5" customHeight="1" thickTop="1" thickBot="1" x14ac:dyDescent="0.25">
      <c r="A23" s="570" t="s">
        <v>792</v>
      </c>
      <c r="B23" s="571"/>
      <c r="C23" s="571"/>
      <c r="D23" s="571"/>
      <c r="E23" s="571"/>
      <c r="F23" s="571"/>
      <c r="G23" s="571"/>
      <c r="H23" s="571"/>
      <c r="I23" s="571"/>
      <c r="J23" s="571"/>
      <c r="K23" s="572"/>
    </row>
    <row r="24" spans="1:13" ht="24.95" customHeight="1" thickTop="1" thickBot="1" x14ac:dyDescent="0.25">
      <c r="A24" s="428" t="s">
        <v>599</v>
      </c>
      <c r="B24" s="429"/>
      <c r="C24" s="429"/>
      <c r="D24" s="429"/>
      <c r="E24" s="429"/>
      <c r="F24" s="429"/>
      <c r="G24" s="429"/>
      <c r="H24" s="429"/>
      <c r="I24" s="429"/>
      <c r="J24" s="429"/>
      <c r="K24" s="430"/>
    </row>
    <row r="25" spans="1:13" ht="30.95" customHeight="1" thickTop="1" thickBot="1" x14ac:dyDescent="0.25">
      <c r="A25" s="489" t="s">
        <v>709</v>
      </c>
      <c r="B25" s="490"/>
      <c r="C25" s="554"/>
      <c r="D25" s="100" t="s">
        <v>723</v>
      </c>
      <c r="E25" s="100" t="s">
        <v>717</v>
      </c>
      <c r="F25" s="45" t="s">
        <v>718</v>
      </c>
      <c r="G25" s="45" t="s">
        <v>719</v>
      </c>
      <c r="H25" s="45" t="s">
        <v>720</v>
      </c>
      <c r="I25" s="45" t="s">
        <v>721</v>
      </c>
      <c r="J25" s="45" t="s">
        <v>722</v>
      </c>
      <c r="K25" s="17" t="s">
        <v>29</v>
      </c>
    </row>
    <row r="26" spans="1:13" ht="42" customHeight="1" thickTop="1" x14ac:dyDescent="0.2">
      <c r="A26" s="557" t="s">
        <v>30</v>
      </c>
      <c r="B26" s="558"/>
      <c r="C26" s="140" t="s">
        <v>28</v>
      </c>
      <c r="D26" s="141">
        <v>350</v>
      </c>
      <c r="E26" s="141">
        <v>0</v>
      </c>
      <c r="F26" s="141">
        <v>66</v>
      </c>
      <c r="G26" s="141"/>
      <c r="H26" s="141"/>
      <c r="I26" s="141"/>
      <c r="J26" s="141"/>
      <c r="K26" s="142">
        <f>SUM(D26:J26)</f>
        <v>416</v>
      </c>
    </row>
    <row r="27" spans="1:13" ht="42" customHeight="1" thickBot="1" x14ac:dyDescent="0.25">
      <c r="A27" s="559" t="s">
        <v>31</v>
      </c>
      <c r="B27" s="560"/>
      <c r="C27" s="136" t="s">
        <v>28</v>
      </c>
      <c r="D27" s="137">
        <v>257</v>
      </c>
      <c r="E27" s="137">
        <v>0</v>
      </c>
      <c r="F27" s="138">
        <v>0</v>
      </c>
      <c r="G27" s="138"/>
      <c r="H27" s="138"/>
      <c r="I27" s="138"/>
      <c r="J27" s="138"/>
      <c r="K27" s="139">
        <f>SUM(D27:J27)</f>
        <v>257</v>
      </c>
    </row>
    <row r="28" spans="1:13" s="4" customFormat="1" ht="30.95" customHeight="1" thickTop="1" thickBot="1" x14ac:dyDescent="0.3">
      <c r="A28" s="489" t="s">
        <v>725</v>
      </c>
      <c r="B28" s="490"/>
      <c r="C28" s="490"/>
      <c r="D28" s="490"/>
      <c r="E28" s="490"/>
      <c r="F28" s="490"/>
      <c r="G28" s="490"/>
      <c r="H28" s="490"/>
      <c r="I28" s="490"/>
      <c r="J28" s="490"/>
      <c r="K28" s="491"/>
    </row>
    <row r="29" spans="1:13" s="5" customFormat="1" ht="24.95" customHeight="1" thickTop="1" x14ac:dyDescent="0.25">
      <c r="A29" s="549" t="s">
        <v>591</v>
      </c>
      <c r="B29" s="550"/>
      <c r="C29" s="550"/>
      <c r="D29" s="550"/>
      <c r="E29" s="550"/>
      <c r="F29" s="550"/>
      <c r="G29" s="550"/>
      <c r="H29" s="550"/>
      <c r="I29" s="550"/>
      <c r="J29" s="550"/>
      <c r="K29" s="551"/>
    </row>
    <row r="30" spans="1:13" s="5" customFormat="1" ht="41.25" customHeight="1" thickBot="1" x14ac:dyDescent="0.3">
      <c r="A30" s="21" t="s">
        <v>32</v>
      </c>
      <c r="B30" s="563" t="s">
        <v>33</v>
      </c>
      <c r="C30" s="564"/>
      <c r="D30" s="118" t="s">
        <v>723</v>
      </c>
      <c r="E30" s="266" t="s">
        <v>717</v>
      </c>
      <c r="F30" s="41" t="s">
        <v>718</v>
      </c>
      <c r="G30" s="41" t="s">
        <v>719</v>
      </c>
      <c r="H30" s="12" t="s">
        <v>720</v>
      </c>
      <c r="I30" s="12" t="s">
        <v>721</v>
      </c>
      <c r="J30" s="41" t="s">
        <v>722</v>
      </c>
      <c r="K30" s="13" t="s">
        <v>29</v>
      </c>
    </row>
    <row r="31" spans="1:13" s="215" customFormat="1" ht="36.75" customHeight="1" thickTop="1" x14ac:dyDescent="0.25">
      <c r="A31" s="210" t="s">
        <v>35</v>
      </c>
      <c r="B31" s="211" t="s">
        <v>36</v>
      </c>
      <c r="C31" s="212" t="s">
        <v>28</v>
      </c>
      <c r="D31" s="221">
        <v>9869.1</v>
      </c>
      <c r="E31" s="263">
        <v>522.1</v>
      </c>
      <c r="F31" s="213">
        <v>369.9</v>
      </c>
      <c r="G31" s="213"/>
      <c r="H31" s="195"/>
      <c r="I31" s="195"/>
      <c r="J31" s="195"/>
      <c r="K31" s="214">
        <f>SUM(D31:J31)</f>
        <v>10761.1</v>
      </c>
    </row>
    <row r="32" spans="1:13" s="215" customFormat="1" ht="36.75" customHeight="1" x14ac:dyDescent="0.25">
      <c r="A32" s="119" t="s">
        <v>37</v>
      </c>
      <c r="B32" s="120" t="s">
        <v>38</v>
      </c>
      <c r="C32" s="216" t="s">
        <v>28</v>
      </c>
      <c r="D32" s="221">
        <v>14546.96</v>
      </c>
      <c r="E32" s="262">
        <v>287.3</v>
      </c>
      <c r="F32" s="195">
        <v>0</v>
      </c>
      <c r="G32" s="195"/>
      <c r="H32" s="195"/>
      <c r="I32" s="195"/>
      <c r="J32" s="195"/>
      <c r="K32" s="217">
        <f t="shared" ref="K32:K74" si="1">SUM(D32:J32)</f>
        <v>14834.259999999998</v>
      </c>
    </row>
    <row r="33" spans="1:11" s="215" customFormat="1" ht="36.75" customHeight="1" x14ac:dyDescent="0.25">
      <c r="A33" s="565" t="s">
        <v>39</v>
      </c>
      <c r="B33" s="120" t="s">
        <v>40</v>
      </c>
      <c r="C33" s="216" t="s">
        <v>28</v>
      </c>
      <c r="D33" s="221">
        <v>13271.609999999999</v>
      </c>
      <c r="E33" s="263">
        <v>231.3</v>
      </c>
      <c r="F33" s="195">
        <v>0</v>
      </c>
      <c r="G33" s="213"/>
      <c r="H33" s="195"/>
      <c r="I33" s="195"/>
      <c r="J33" s="195"/>
      <c r="K33" s="217">
        <f t="shared" si="1"/>
        <v>13502.909999999998</v>
      </c>
    </row>
    <row r="34" spans="1:11" s="215" customFormat="1" ht="36.75" customHeight="1" x14ac:dyDescent="0.25">
      <c r="A34" s="573"/>
      <c r="B34" s="120" t="s">
        <v>73</v>
      </c>
      <c r="C34" s="216" t="s">
        <v>28</v>
      </c>
      <c r="D34" s="221">
        <v>18304.840000000004</v>
      </c>
      <c r="E34" s="263">
        <v>1758.1</v>
      </c>
      <c r="F34" s="213">
        <v>1271.8</v>
      </c>
      <c r="G34" s="213"/>
      <c r="H34" s="195"/>
      <c r="I34" s="195"/>
      <c r="J34" s="195"/>
      <c r="K34" s="217">
        <f t="shared" si="1"/>
        <v>21334.74</v>
      </c>
    </row>
    <row r="35" spans="1:11" s="215" customFormat="1" ht="36.75" customHeight="1" x14ac:dyDescent="0.25">
      <c r="A35" s="566"/>
      <c r="B35" s="120" t="s">
        <v>210</v>
      </c>
      <c r="C35" s="216" t="s">
        <v>28</v>
      </c>
      <c r="D35" s="221">
        <v>10078.100000000002</v>
      </c>
      <c r="E35" s="263">
        <v>0</v>
      </c>
      <c r="F35" s="213">
        <v>0</v>
      </c>
      <c r="G35" s="213"/>
      <c r="H35" s="195"/>
      <c r="I35" s="195"/>
      <c r="J35" s="195"/>
      <c r="K35" s="217">
        <f t="shared" si="1"/>
        <v>10078.100000000002</v>
      </c>
    </row>
    <row r="36" spans="1:11" s="215" customFormat="1" ht="36.75" customHeight="1" x14ac:dyDescent="0.25">
      <c r="A36" s="565" t="s">
        <v>83</v>
      </c>
      <c r="B36" s="120" t="s">
        <v>84</v>
      </c>
      <c r="C36" s="216" t="s">
        <v>28</v>
      </c>
      <c r="D36" s="221">
        <v>3701.74</v>
      </c>
      <c r="E36" s="263">
        <v>0</v>
      </c>
      <c r="F36" s="213">
        <v>0</v>
      </c>
      <c r="G36" s="213"/>
      <c r="H36" s="195"/>
      <c r="I36" s="195"/>
      <c r="J36" s="195"/>
      <c r="K36" s="217">
        <f t="shared" si="1"/>
        <v>3701.74</v>
      </c>
    </row>
    <row r="37" spans="1:11" s="215" customFormat="1" ht="36.75" customHeight="1" x14ac:dyDescent="0.25">
      <c r="A37" s="566"/>
      <c r="B37" s="120" t="s">
        <v>171</v>
      </c>
      <c r="C37" s="216" t="s">
        <v>28</v>
      </c>
      <c r="D37" s="221">
        <v>3766.83</v>
      </c>
      <c r="E37" s="263">
        <v>101.8</v>
      </c>
      <c r="F37" s="213">
        <v>324.2</v>
      </c>
      <c r="G37" s="213"/>
      <c r="H37" s="195"/>
      <c r="I37" s="195"/>
      <c r="J37" s="195"/>
      <c r="K37" s="217">
        <f t="shared" si="1"/>
        <v>4192.83</v>
      </c>
    </row>
    <row r="38" spans="1:11" s="215" customFormat="1" ht="36.75" customHeight="1" x14ac:dyDescent="0.25">
      <c r="A38" s="219" t="s">
        <v>167</v>
      </c>
      <c r="B38" s="120" t="s">
        <v>168</v>
      </c>
      <c r="C38" s="216" t="s">
        <v>28</v>
      </c>
      <c r="D38" s="221">
        <v>1539.2000000000003</v>
      </c>
      <c r="E38" s="263">
        <v>0</v>
      </c>
      <c r="F38" s="213">
        <v>0</v>
      </c>
      <c r="G38" s="213"/>
      <c r="H38" s="195"/>
      <c r="I38" s="195"/>
      <c r="J38" s="195"/>
      <c r="K38" s="217">
        <f t="shared" si="1"/>
        <v>1539.2000000000003</v>
      </c>
    </row>
    <row r="39" spans="1:11" s="215" customFormat="1" ht="36.75" customHeight="1" x14ac:dyDescent="0.25">
      <c r="A39" s="565" t="s">
        <v>80</v>
      </c>
      <c r="B39" s="120" t="s">
        <v>81</v>
      </c>
      <c r="C39" s="216" t="s">
        <v>28</v>
      </c>
      <c r="D39" s="221">
        <v>4082.04</v>
      </c>
      <c r="E39" s="263">
        <v>0</v>
      </c>
      <c r="F39" s="213">
        <v>0</v>
      </c>
      <c r="G39" s="213"/>
      <c r="H39" s="195"/>
      <c r="I39" s="195"/>
      <c r="J39" s="195"/>
      <c r="K39" s="217">
        <f t="shared" si="1"/>
        <v>4082.04</v>
      </c>
    </row>
    <row r="40" spans="1:11" s="215" customFormat="1" ht="36.75" customHeight="1" x14ac:dyDescent="0.25">
      <c r="A40" s="566"/>
      <c r="B40" s="120" t="s">
        <v>89</v>
      </c>
      <c r="C40" s="216" t="s">
        <v>28</v>
      </c>
      <c r="D40" s="221">
        <v>18046.829999999998</v>
      </c>
      <c r="E40" s="263">
        <v>950.5</v>
      </c>
      <c r="F40" s="213">
        <v>1140.2</v>
      </c>
      <c r="G40" s="213"/>
      <c r="H40" s="195"/>
      <c r="I40" s="195"/>
      <c r="J40" s="195"/>
      <c r="K40" s="217">
        <f t="shared" si="1"/>
        <v>20137.53</v>
      </c>
    </row>
    <row r="41" spans="1:11" s="215" customFormat="1" ht="36.75" customHeight="1" x14ac:dyDescent="0.25">
      <c r="A41" s="119" t="s">
        <v>41</v>
      </c>
      <c r="B41" s="120" t="s">
        <v>42</v>
      </c>
      <c r="C41" s="216" t="s">
        <v>28</v>
      </c>
      <c r="D41" s="221">
        <v>5269.59</v>
      </c>
      <c r="E41" s="263">
        <v>0</v>
      </c>
      <c r="F41" s="213">
        <v>0</v>
      </c>
      <c r="G41" s="195"/>
      <c r="H41" s="195"/>
      <c r="I41" s="195"/>
      <c r="J41" s="195"/>
      <c r="K41" s="217">
        <f t="shared" si="1"/>
        <v>5269.59</v>
      </c>
    </row>
    <row r="42" spans="1:11" s="215" customFormat="1" ht="36.75" customHeight="1" x14ac:dyDescent="0.25">
      <c r="A42" s="565" t="s">
        <v>43</v>
      </c>
      <c r="B42" s="120" t="s">
        <v>44</v>
      </c>
      <c r="C42" s="216" t="s">
        <v>28</v>
      </c>
      <c r="D42" s="221">
        <v>19721.730000000003</v>
      </c>
      <c r="E42" s="263">
        <v>924.4</v>
      </c>
      <c r="F42" s="213">
        <v>747.6</v>
      </c>
      <c r="G42" s="195"/>
      <c r="H42" s="195"/>
      <c r="I42" s="195"/>
      <c r="J42" s="195"/>
      <c r="K42" s="217">
        <f t="shared" si="1"/>
        <v>21393.730000000003</v>
      </c>
    </row>
    <row r="43" spans="1:11" s="215" customFormat="1" ht="36.75" customHeight="1" x14ac:dyDescent="0.25">
      <c r="A43" s="566"/>
      <c r="B43" s="120" t="s">
        <v>98</v>
      </c>
      <c r="C43" s="216" t="s">
        <v>28</v>
      </c>
      <c r="D43" s="221">
        <v>12410.74</v>
      </c>
      <c r="E43" s="263">
        <v>0</v>
      </c>
      <c r="F43" s="213">
        <v>0</v>
      </c>
      <c r="G43" s="213"/>
      <c r="H43" s="195"/>
      <c r="I43" s="195"/>
      <c r="J43" s="195"/>
      <c r="K43" s="217">
        <f t="shared" si="1"/>
        <v>12410.74</v>
      </c>
    </row>
    <row r="44" spans="1:11" s="215" customFormat="1" ht="36.75" customHeight="1" x14ac:dyDescent="0.25">
      <c r="A44" s="119" t="s">
        <v>45</v>
      </c>
      <c r="B44" s="120" t="s">
        <v>46</v>
      </c>
      <c r="C44" s="216" t="s">
        <v>28</v>
      </c>
      <c r="D44" s="221">
        <v>31378.320000000003</v>
      </c>
      <c r="E44" s="263">
        <v>2826</v>
      </c>
      <c r="F44" s="213">
        <v>3635.7</v>
      </c>
      <c r="G44" s="213"/>
      <c r="H44" s="195"/>
      <c r="I44" s="195"/>
      <c r="J44" s="195"/>
      <c r="K44" s="217">
        <f t="shared" si="1"/>
        <v>37840.020000000004</v>
      </c>
    </row>
    <row r="45" spans="1:11" s="215" customFormat="1" ht="36.75" customHeight="1" x14ac:dyDescent="0.25">
      <c r="A45" s="565" t="s">
        <v>47</v>
      </c>
      <c r="B45" s="120" t="s">
        <v>48</v>
      </c>
      <c r="C45" s="216" t="s">
        <v>28</v>
      </c>
      <c r="D45" s="221">
        <v>17755.39</v>
      </c>
      <c r="E45" s="262">
        <v>0</v>
      </c>
      <c r="F45" s="195">
        <v>0</v>
      </c>
      <c r="G45" s="213"/>
      <c r="H45" s="195"/>
      <c r="I45" s="195"/>
      <c r="J45" s="195"/>
      <c r="K45" s="217">
        <f t="shared" si="1"/>
        <v>17755.39</v>
      </c>
    </row>
    <row r="46" spans="1:11" s="215" customFormat="1" ht="36.75" customHeight="1" x14ac:dyDescent="0.25">
      <c r="A46" s="573"/>
      <c r="B46" s="120" t="s">
        <v>221</v>
      </c>
      <c r="C46" s="216" t="s">
        <v>28</v>
      </c>
      <c r="D46" s="221">
        <v>616.29999999999995</v>
      </c>
      <c r="E46" s="263">
        <v>0</v>
      </c>
      <c r="F46" s="213">
        <v>0</v>
      </c>
      <c r="G46" s="213"/>
      <c r="H46" s="195"/>
      <c r="I46" s="195"/>
      <c r="J46" s="195"/>
      <c r="K46" s="217">
        <f t="shared" si="1"/>
        <v>616.29999999999995</v>
      </c>
    </row>
    <row r="47" spans="1:11" s="215" customFormat="1" ht="36.75" customHeight="1" x14ac:dyDescent="0.25">
      <c r="A47" s="566"/>
      <c r="B47" s="120" t="s">
        <v>256</v>
      </c>
      <c r="C47" s="216" t="s">
        <v>28</v>
      </c>
      <c r="D47" s="221">
        <v>2306.3000000000002</v>
      </c>
      <c r="E47" s="263">
        <v>160.4</v>
      </c>
      <c r="F47" s="213">
        <v>174.9</v>
      </c>
      <c r="G47" s="213"/>
      <c r="H47" s="195"/>
      <c r="I47" s="195"/>
      <c r="J47" s="195"/>
      <c r="K47" s="217">
        <f t="shared" si="1"/>
        <v>2641.6000000000004</v>
      </c>
    </row>
    <row r="48" spans="1:11" s="215" customFormat="1" ht="48" customHeight="1" x14ac:dyDescent="0.25">
      <c r="A48" s="565" t="s">
        <v>49</v>
      </c>
      <c r="B48" s="120" t="s">
        <v>50</v>
      </c>
      <c r="C48" s="216" t="s">
        <v>28</v>
      </c>
      <c r="D48" s="221">
        <v>11644.96</v>
      </c>
      <c r="E48" s="262">
        <v>1109.4000000000001</v>
      </c>
      <c r="F48" s="195">
        <v>550.9</v>
      </c>
      <c r="G48" s="195"/>
      <c r="H48" s="195"/>
      <c r="I48" s="195"/>
      <c r="J48" s="195"/>
      <c r="K48" s="217">
        <f t="shared" si="1"/>
        <v>13305.259999999998</v>
      </c>
    </row>
    <row r="49" spans="1:11" s="215" customFormat="1" ht="48" customHeight="1" x14ac:dyDescent="0.25">
      <c r="A49" s="566"/>
      <c r="B49" s="120" t="s">
        <v>82</v>
      </c>
      <c r="C49" s="216" t="s">
        <v>28</v>
      </c>
      <c r="D49" s="221">
        <v>2390.64</v>
      </c>
      <c r="E49" s="262">
        <v>0</v>
      </c>
      <c r="F49" s="195">
        <v>0</v>
      </c>
      <c r="G49" s="195"/>
      <c r="H49" s="195"/>
      <c r="I49" s="195"/>
      <c r="J49" s="195"/>
      <c r="K49" s="217">
        <f t="shared" si="1"/>
        <v>2390.64</v>
      </c>
    </row>
    <row r="50" spans="1:11" s="215" customFormat="1" ht="36.75" customHeight="1" x14ac:dyDescent="0.25">
      <c r="A50" s="565" t="s">
        <v>51</v>
      </c>
      <c r="B50" s="120" t="s">
        <v>52</v>
      </c>
      <c r="C50" s="216" t="s">
        <v>28</v>
      </c>
      <c r="D50" s="221">
        <v>28143.32</v>
      </c>
      <c r="E50" s="262">
        <v>623.9</v>
      </c>
      <c r="F50" s="195">
        <v>1166.7</v>
      </c>
      <c r="G50" s="195"/>
      <c r="H50" s="195"/>
      <c r="I50" s="195"/>
      <c r="J50" s="195"/>
      <c r="K50" s="217">
        <f t="shared" si="1"/>
        <v>29933.920000000002</v>
      </c>
    </row>
    <row r="51" spans="1:11" s="215" customFormat="1" ht="36.75" customHeight="1" x14ac:dyDescent="0.25">
      <c r="A51" s="566"/>
      <c r="B51" s="120" t="s">
        <v>253</v>
      </c>
      <c r="C51" s="216" t="s">
        <v>28</v>
      </c>
      <c r="D51" s="221">
        <v>7177.1</v>
      </c>
      <c r="E51" s="262">
        <v>888.5</v>
      </c>
      <c r="F51" s="195">
        <v>1796.3</v>
      </c>
      <c r="G51" s="195"/>
      <c r="H51" s="195"/>
      <c r="I51" s="195"/>
      <c r="J51" s="195"/>
      <c r="K51" s="217">
        <f t="shared" si="1"/>
        <v>9861.9</v>
      </c>
    </row>
    <row r="52" spans="1:11" s="215" customFormat="1" ht="36.75" customHeight="1" x14ac:dyDescent="0.25">
      <c r="A52" s="119" t="s">
        <v>68</v>
      </c>
      <c r="B52" s="120" t="s">
        <v>69</v>
      </c>
      <c r="C52" s="216" t="s">
        <v>28</v>
      </c>
      <c r="D52" s="221">
        <v>7992.44</v>
      </c>
      <c r="E52" s="262">
        <v>0</v>
      </c>
      <c r="F52" s="195">
        <v>0</v>
      </c>
      <c r="G52" s="195"/>
      <c r="H52" s="195"/>
      <c r="I52" s="195"/>
      <c r="J52" s="195"/>
      <c r="K52" s="217">
        <f t="shared" si="1"/>
        <v>7992.44</v>
      </c>
    </row>
    <row r="53" spans="1:11" s="215" customFormat="1" ht="36.75" customHeight="1" x14ac:dyDescent="0.25">
      <c r="A53" s="119" t="s">
        <v>594</v>
      </c>
      <c r="B53" s="120" t="s">
        <v>53</v>
      </c>
      <c r="C53" s="216" t="s">
        <v>28</v>
      </c>
      <c r="D53" s="260">
        <v>2628.3400000000006</v>
      </c>
      <c r="E53" s="264">
        <v>0</v>
      </c>
      <c r="F53" s="195">
        <v>0</v>
      </c>
      <c r="G53" s="195"/>
      <c r="H53" s="195"/>
      <c r="I53" s="195"/>
      <c r="J53" s="195"/>
      <c r="K53" s="217">
        <f t="shared" si="1"/>
        <v>2628.3400000000006</v>
      </c>
    </row>
    <row r="54" spans="1:11" s="215" customFormat="1" ht="36.75" customHeight="1" x14ac:dyDescent="0.25">
      <c r="A54" s="565" t="s">
        <v>54</v>
      </c>
      <c r="B54" s="120" t="s">
        <v>55</v>
      </c>
      <c r="C54" s="216" t="s">
        <v>28</v>
      </c>
      <c r="D54" s="221">
        <v>19676.739999999998</v>
      </c>
      <c r="E54" s="263">
        <v>1292.4000000000001</v>
      </c>
      <c r="F54" s="213">
        <v>1539.9</v>
      </c>
      <c r="G54" s="195"/>
      <c r="H54" s="195"/>
      <c r="I54" s="195"/>
      <c r="J54" s="195"/>
      <c r="K54" s="217">
        <f t="shared" si="1"/>
        <v>22509.040000000001</v>
      </c>
    </row>
    <row r="55" spans="1:11" s="215" customFormat="1" ht="36.75" customHeight="1" x14ac:dyDescent="0.25">
      <c r="A55" s="573"/>
      <c r="B55" s="120" t="s">
        <v>141</v>
      </c>
      <c r="C55" s="216" t="s">
        <v>28</v>
      </c>
      <c r="D55" s="221">
        <v>38682.06</v>
      </c>
      <c r="E55" s="263">
        <v>3648.36</v>
      </c>
      <c r="F55" s="213">
        <v>3090.5</v>
      </c>
      <c r="G55" s="195"/>
      <c r="H55" s="195"/>
      <c r="I55" s="195"/>
      <c r="J55" s="195"/>
      <c r="K55" s="217">
        <f t="shared" si="1"/>
        <v>45420.92</v>
      </c>
    </row>
    <row r="56" spans="1:11" s="215" customFormat="1" ht="36.75" customHeight="1" x14ac:dyDescent="0.25">
      <c r="A56" s="566"/>
      <c r="B56" s="120" t="s">
        <v>211</v>
      </c>
      <c r="C56" s="216" t="s">
        <v>28</v>
      </c>
      <c r="D56" s="221">
        <v>6448.3399999999983</v>
      </c>
      <c r="E56" s="263">
        <v>439</v>
      </c>
      <c r="F56" s="213">
        <v>1242.2</v>
      </c>
      <c r="G56" s="195"/>
      <c r="H56" s="195"/>
      <c r="I56" s="195"/>
      <c r="J56" s="195"/>
      <c r="K56" s="217">
        <f t="shared" si="1"/>
        <v>8129.5399999999981</v>
      </c>
    </row>
    <row r="57" spans="1:11" s="215" customFormat="1" ht="36.75" customHeight="1" x14ac:dyDescent="0.25">
      <c r="A57" s="119" t="s">
        <v>56</v>
      </c>
      <c r="B57" s="120" t="s">
        <v>57</v>
      </c>
      <c r="C57" s="216" t="s">
        <v>28</v>
      </c>
      <c r="D57" s="221">
        <v>5280.2</v>
      </c>
      <c r="E57" s="263">
        <v>326.2</v>
      </c>
      <c r="F57" s="213">
        <v>284</v>
      </c>
      <c r="G57" s="195"/>
      <c r="H57" s="195"/>
      <c r="I57" s="195"/>
      <c r="J57" s="195"/>
      <c r="K57" s="217">
        <f t="shared" si="1"/>
        <v>5890.4</v>
      </c>
    </row>
    <row r="58" spans="1:11" s="215" customFormat="1" ht="36.75" customHeight="1" x14ac:dyDescent="0.25">
      <c r="A58" s="565" t="s">
        <v>58</v>
      </c>
      <c r="B58" s="120" t="s">
        <v>59</v>
      </c>
      <c r="C58" s="216" t="s">
        <v>28</v>
      </c>
      <c r="D58" s="221">
        <v>686.8</v>
      </c>
      <c r="E58" s="263">
        <v>0</v>
      </c>
      <c r="F58" s="213">
        <v>0</v>
      </c>
      <c r="G58" s="195"/>
      <c r="H58" s="195"/>
      <c r="I58" s="195"/>
      <c r="J58" s="195"/>
      <c r="K58" s="217">
        <f t="shared" si="1"/>
        <v>686.8</v>
      </c>
    </row>
    <row r="59" spans="1:11" s="215" customFormat="1" ht="36.75" customHeight="1" x14ac:dyDescent="0.25">
      <c r="A59" s="573"/>
      <c r="B59" s="120" t="s">
        <v>180</v>
      </c>
      <c r="C59" s="216" t="s">
        <v>28</v>
      </c>
      <c r="D59" s="221">
        <v>165.8</v>
      </c>
      <c r="E59" s="263">
        <v>0</v>
      </c>
      <c r="F59" s="213">
        <v>0</v>
      </c>
      <c r="G59" s="195"/>
      <c r="H59" s="195"/>
      <c r="I59" s="195"/>
      <c r="J59" s="195"/>
      <c r="K59" s="217">
        <f t="shared" si="1"/>
        <v>165.8</v>
      </c>
    </row>
    <row r="60" spans="1:11" s="215" customFormat="1" ht="36.75" customHeight="1" x14ac:dyDescent="0.25">
      <c r="A60" s="573"/>
      <c r="B60" s="120" t="s">
        <v>606</v>
      </c>
      <c r="C60" s="216" t="s">
        <v>28</v>
      </c>
      <c r="D60" s="221">
        <v>2584.12</v>
      </c>
      <c r="E60" s="263">
        <v>0</v>
      </c>
      <c r="F60" s="213">
        <v>215.7</v>
      </c>
      <c r="G60" s="195"/>
      <c r="H60" s="195"/>
      <c r="I60" s="195"/>
      <c r="J60" s="195"/>
      <c r="K60" s="217">
        <f t="shared" si="1"/>
        <v>2799.8199999999997</v>
      </c>
    </row>
    <row r="61" spans="1:11" s="215" customFormat="1" ht="36.75" customHeight="1" x14ac:dyDescent="0.25">
      <c r="A61" s="573"/>
      <c r="B61" s="120" t="s">
        <v>216</v>
      </c>
      <c r="C61" s="216" t="s">
        <v>28</v>
      </c>
      <c r="D61" s="221">
        <v>922.2</v>
      </c>
      <c r="E61" s="263">
        <v>0</v>
      </c>
      <c r="F61" s="213">
        <v>0</v>
      </c>
      <c r="G61" s="195"/>
      <c r="H61" s="195"/>
      <c r="I61" s="195"/>
      <c r="J61" s="195"/>
      <c r="K61" s="217">
        <f t="shared" si="1"/>
        <v>922.2</v>
      </c>
    </row>
    <row r="62" spans="1:11" s="215" customFormat="1" ht="36.75" customHeight="1" x14ac:dyDescent="0.25">
      <c r="A62" s="566"/>
      <c r="B62" s="120" t="s">
        <v>249</v>
      </c>
      <c r="C62" s="216" t="s">
        <v>28</v>
      </c>
      <c r="D62" s="221">
        <v>389.2</v>
      </c>
      <c r="E62" s="263">
        <v>95.4</v>
      </c>
      <c r="F62" s="213">
        <v>0</v>
      </c>
      <c r="G62" s="195"/>
      <c r="H62" s="195"/>
      <c r="I62" s="195"/>
      <c r="J62" s="195"/>
      <c r="K62" s="217">
        <f t="shared" si="1"/>
        <v>484.6</v>
      </c>
    </row>
    <row r="63" spans="1:11" s="215" customFormat="1" ht="36.75" customHeight="1" x14ac:dyDescent="0.25">
      <c r="A63" s="565" t="s">
        <v>60</v>
      </c>
      <c r="B63" s="120" t="s">
        <v>749</v>
      </c>
      <c r="C63" s="216" t="s">
        <v>28</v>
      </c>
      <c r="D63" s="221">
        <v>16180.259999999998</v>
      </c>
      <c r="E63" s="263">
        <v>852.4</v>
      </c>
      <c r="F63" s="213">
        <v>1269.8900000000001</v>
      </c>
      <c r="G63" s="195"/>
      <c r="H63" s="195"/>
      <c r="I63" s="195"/>
      <c r="J63" s="195"/>
      <c r="K63" s="217">
        <f t="shared" si="1"/>
        <v>18302.55</v>
      </c>
    </row>
    <row r="64" spans="1:11" s="215" customFormat="1" ht="36.75" customHeight="1" x14ac:dyDescent="0.25">
      <c r="A64" s="573"/>
      <c r="B64" s="120" t="s">
        <v>200</v>
      </c>
      <c r="C64" s="216" t="s">
        <v>28</v>
      </c>
      <c r="D64" s="221">
        <v>5594.94</v>
      </c>
      <c r="E64" s="263">
        <v>1777.7</v>
      </c>
      <c r="F64" s="213">
        <v>1152.7</v>
      </c>
      <c r="G64" s="195"/>
      <c r="H64" s="195"/>
      <c r="I64" s="195"/>
      <c r="J64" s="195"/>
      <c r="K64" s="217">
        <f t="shared" si="1"/>
        <v>8525.34</v>
      </c>
    </row>
    <row r="65" spans="1:11" s="215" customFormat="1" ht="36.75" customHeight="1" x14ac:dyDescent="0.25">
      <c r="A65" s="566"/>
      <c r="B65" s="120" t="s">
        <v>244</v>
      </c>
      <c r="C65" s="216" t="s">
        <v>28</v>
      </c>
      <c r="D65" s="221">
        <v>11836.07</v>
      </c>
      <c r="E65" s="263">
        <v>1015.8</v>
      </c>
      <c r="F65" s="213">
        <v>2115.3000000000002</v>
      </c>
      <c r="G65" s="195"/>
      <c r="H65" s="195"/>
      <c r="I65" s="195"/>
      <c r="J65" s="195"/>
      <c r="K65" s="217">
        <f t="shared" si="1"/>
        <v>14967.169999999998</v>
      </c>
    </row>
    <row r="66" spans="1:11" s="215" customFormat="1" ht="36.75" customHeight="1" x14ac:dyDescent="0.25">
      <c r="A66" s="119" t="s">
        <v>61</v>
      </c>
      <c r="B66" s="120" t="s">
        <v>62</v>
      </c>
      <c r="C66" s="216" t="s">
        <v>28</v>
      </c>
      <c r="D66" s="221">
        <v>17783.53</v>
      </c>
      <c r="E66" s="263">
        <v>1023.16</v>
      </c>
      <c r="F66" s="213">
        <v>1157.5</v>
      </c>
      <c r="G66" s="195"/>
      <c r="H66" s="195"/>
      <c r="I66" s="195"/>
      <c r="J66" s="195"/>
      <c r="K66" s="217">
        <f t="shared" si="1"/>
        <v>19964.189999999999</v>
      </c>
    </row>
    <row r="67" spans="1:11" s="215" customFormat="1" ht="36.75" customHeight="1" x14ac:dyDescent="0.25">
      <c r="A67" s="119" t="s">
        <v>63</v>
      </c>
      <c r="B67" s="120" t="s">
        <v>64</v>
      </c>
      <c r="C67" s="216" t="s">
        <v>28</v>
      </c>
      <c r="D67" s="221">
        <v>17490.53</v>
      </c>
      <c r="E67" s="263">
        <v>1320.8</v>
      </c>
      <c r="F67" s="213">
        <v>1314.3</v>
      </c>
      <c r="G67" s="195"/>
      <c r="H67" s="195"/>
      <c r="I67" s="195"/>
      <c r="J67" s="195"/>
      <c r="K67" s="217">
        <f t="shared" si="1"/>
        <v>20125.629999999997</v>
      </c>
    </row>
    <row r="68" spans="1:11" s="215" customFormat="1" ht="33.75" customHeight="1" x14ac:dyDescent="0.25">
      <c r="A68" s="565" t="s">
        <v>65</v>
      </c>
      <c r="B68" s="120" t="s">
        <v>750</v>
      </c>
      <c r="C68" s="216" t="s">
        <v>28</v>
      </c>
      <c r="D68" s="221">
        <v>4024.4</v>
      </c>
      <c r="E68" s="263">
        <v>0</v>
      </c>
      <c r="F68" s="213">
        <v>0</v>
      </c>
      <c r="G68" s="195"/>
      <c r="H68" s="195"/>
      <c r="I68" s="195"/>
      <c r="J68" s="195"/>
      <c r="K68" s="217">
        <f t="shared" si="1"/>
        <v>4024.4</v>
      </c>
    </row>
    <row r="69" spans="1:11" s="215" customFormat="1" ht="33.75" customHeight="1" x14ac:dyDescent="0.25">
      <c r="A69" s="566"/>
      <c r="B69" s="120" t="s">
        <v>236</v>
      </c>
      <c r="C69" s="216" t="s">
        <v>28</v>
      </c>
      <c r="D69" s="221">
        <v>4359.04</v>
      </c>
      <c r="E69" s="263">
        <v>937.3</v>
      </c>
      <c r="F69" s="213">
        <v>744.8</v>
      </c>
      <c r="G69" s="195"/>
      <c r="H69" s="195"/>
      <c r="I69" s="195"/>
      <c r="J69" s="195"/>
      <c r="K69" s="217">
        <f t="shared" si="1"/>
        <v>6041.14</v>
      </c>
    </row>
    <row r="70" spans="1:11" s="215" customFormat="1" ht="36.75" customHeight="1" x14ac:dyDescent="0.25">
      <c r="A70" s="119" t="s">
        <v>66</v>
      </c>
      <c r="B70" s="120" t="s">
        <v>67</v>
      </c>
      <c r="C70" s="216" t="s">
        <v>28</v>
      </c>
      <c r="D70" s="221">
        <v>12655.47</v>
      </c>
      <c r="E70" s="263">
        <v>456.5</v>
      </c>
      <c r="F70" s="213">
        <v>686</v>
      </c>
      <c r="G70" s="195"/>
      <c r="H70" s="195"/>
      <c r="I70" s="195"/>
      <c r="J70" s="195"/>
      <c r="K70" s="217">
        <f t="shared" si="1"/>
        <v>13797.97</v>
      </c>
    </row>
    <row r="71" spans="1:11" s="215" customFormat="1" ht="36.75" customHeight="1" x14ac:dyDescent="0.25">
      <c r="A71" s="119" t="s">
        <v>596</v>
      </c>
      <c r="B71" s="120" t="s">
        <v>600</v>
      </c>
      <c r="C71" s="216" t="s">
        <v>28</v>
      </c>
      <c r="D71" s="260">
        <v>168.4</v>
      </c>
      <c r="E71" s="265">
        <v>0</v>
      </c>
      <c r="F71" s="213">
        <v>0</v>
      </c>
      <c r="G71" s="195"/>
      <c r="H71" s="195"/>
      <c r="I71" s="195"/>
      <c r="J71" s="195"/>
      <c r="K71" s="217">
        <f t="shared" si="1"/>
        <v>168.4</v>
      </c>
    </row>
    <row r="72" spans="1:11" s="215" customFormat="1" ht="36.75" customHeight="1" x14ac:dyDescent="0.25">
      <c r="A72" s="119" t="s">
        <v>70</v>
      </c>
      <c r="B72" s="120" t="s">
        <v>71</v>
      </c>
      <c r="C72" s="216" t="s">
        <v>28</v>
      </c>
      <c r="D72" s="221">
        <v>15124.62</v>
      </c>
      <c r="E72" s="263">
        <v>906.6</v>
      </c>
      <c r="F72" s="213">
        <v>621.4</v>
      </c>
      <c r="G72" s="195"/>
      <c r="H72" s="195"/>
      <c r="I72" s="195"/>
      <c r="J72" s="195"/>
      <c r="K72" s="217">
        <f t="shared" si="1"/>
        <v>16652.620000000003</v>
      </c>
    </row>
    <row r="73" spans="1:11" s="215" customFormat="1" ht="36.75" customHeight="1" x14ac:dyDescent="0.25">
      <c r="A73" s="119" t="s">
        <v>74</v>
      </c>
      <c r="B73" s="120" t="s">
        <v>75</v>
      </c>
      <c r="C73" s="216" t="s">
        <v>28</v>
      </c>
      <c r="D73" s="221">
        <v>4904.6900000000005</v>
      </c>
      <c r="E73" s="263">
        <v>0</v>
      </c>
      <c r="F73" s="213">
        <v>0</v>
      </c>
      <c r="G73" s="195"/>
      <c r="H73" s="195"/>
      <c r="I73" s="195"/>
      <c r="J73" s="195"/>
      <c r="K73" s="217">
        <f t="shared" si="1"/>
        <v>4904.6900000000005</v>
      </c>
    </row>
    <row r="74" spans="1:11" s="215" customFormat="1" ht="36" customHeight="1" x14ac:dyDescent="0.25">
      <c r="A74" s="119" t="s">
        <v>76</v>
      </c>
      <c r="B74" s="120" t="s">
        <v>77</v>
      </c>
      <c r="C74" s="216" t="s">
        <v>28</v>
      </c>
      <c r="D74" s="221">
        <v>2937.77</v>
      </c>
      <c r="E74" s="263">
        <v>0</v>
      </c>
      <c r="F74" s="213">
        <v>0</v>
      </c>
      <c r="G74" s="195"/>
      <c r="H74" s="195"/>
      <c r="I74" s="195"/>
      <c r="J74" s="195"/>
      <c r="K74" s="217">
        <f t="shared" si="1"/>
        <v>2937.77</v>
      </c>
    </row>
    <row r="75" spans="1:11" s="215" customFormat="1" ht="36.75" customHeight="1" x14ac:dyDescent="0.25">
      <c r="A75" s="119" t="s">
        <v>78</v>
      </c>
      <c r="B75" s="120" t="s">
        <v>79</v>
      </c>
      <c r="C75" s="216" t="s">
        <v>28</v>
      </c>
      <c r="D75" s="221">
        <v>7879.8600000000015</v>
      </c>
      <c r="E75" s="263">
        <v>547.70000000000005</v>
      </c>
      <c r="F75" s="213">
        <v>707.4</v>
      </c>
      <c r="G75" s="195"/>
      <c r="H75" s="195"/>
      <c r="I75" s="195"/>
      <c r="J75" s="195"/>
      <c r="K75" s="217">
        <f t="shared" ref="K75" si="2">SUM(D75:J75)</f>
        <v>9134.9600000000009</v>
      </c>
    </row>
    <row r="76" spans="1:11" s="215" customFormat="1" ht="36.75" customHeight="1" x14ac:dyDescent="0.25">
      <c r="A76" s="565" t="s">
        <v>85</v>
      </c>
      <c r="B76" s="120" t="s">
        <v>86</v>
      </c>
      <c r="C76" s="216" t="s">
        <v>28</v>
      </c>
      <c r="D76" s="221">
        <v>4797.37</v>
      </c>
      <c r="E76" s="263">
        <v>0</v>
      </c>
      <c r="F76" s="213">
        <v>0</v>
      </c>
      <c r="G76" s="195"/>
      <c r="H76" s="195"/>
      <c r="I76" s="195"/>
      <c r="J76" s="195"/>
      <c r="K76" s="217">
        <f t="shared" ref="K76:K107" si="3">SUM(D76:J76)</f>
        <v>4797.37</v>
      </c>
    </row>
    <row r="77" spans="1:11" s="215" customFormat="1" ht="36.75" customHeight="1" x14ac:dyDescent="0.25">
      <c r="A77" s="566"/>
      <c r="B77" s="120" t="s">
        <v>185</v>
      </c>
      <c r="C77" s="216" t="s">
        <v>28</v>
      </c>
      <c r="D77" s="221">
        <v>4805.2199999999993</v>
      </c>
      <c r="E77" s="263">
        <v>851.5</v>
      </c>
      <c r="F77" s="213">
        <v>807</v>
      </c>
      <c r="G77" s="195"/>
      <c r="H77" s="195"/>
      <c r="I77" s="195"/>
      <c r="J77" s="195"/>
      <c r="K77" s="217">
        <f t="shared" si="3"/>
        <v>6463.7199999999993</v>
      </c>
    </row>
    <row r="78" spans="1:11" s="215" customFormat="1" ht="36.75" customHeight="1" x14ac:dyDescent="0.25">
      <c r="A78" s="119" t="s">
        <v>87</v>
      </c>
      <c r="B78" s="120" t="s">
        <v>88</v>
      </c>
      <c r="C78" s="216" t="s">
        <v>28</v>
      </c>
      <c r="D78" s="221">
        <v>8468.0999999999985</v>
      </c>
      <c r="E78" s="263">
        <v>0</v>
      </c>
      <c r="F78" s="213">
        <v>0</v>
      </c>
      <c r="G78" s="195"/>
      <c r="H78" s="195"/>
      <c r="I78" s="195"/>
      <c r="J78" s="195"/>
      <c r="K78" s="217">
        <f t="shared" si="3"/>
        <v>8468.0999999999985</v>
      </c>
    </row>
    <row r="79" spans="1:11" s="215" customFormat="1" ht="36.75" customHeight="1" x14ac:dyDescent="0.25">
      <c r="A79" s="119" t="s">
        <v>90</v>
      </c>
      <c r="B79" s="120" t="s">
        <v>91</v>
      </c>
      <c r="C79" s="216" t="s">
        <v>28</v>
      </c>
      <c r="D79" s="221">
        <v>3573.79</v>
      </c>
      <c r="E79" s="263">
        <v>0</v>
      </c>
      <c r="F79" s="213">
        <v>0</v>
      </c>
      <c r="G79" s="195"/>
      <c r="H79" s="195"/>
      <c r="I79" s="195"/>
      <c r="J79" s="195"/>
      <c r="K79" s="217">
        <f t="shared" si="3"/>
        <v>3573.79</v>
      </c>
    </row>
    <row r="80" spans="1:11" s="215" customFormat="1" ht="37.5" customHeight="1" x14ac:dyDescent="0.25">
      <c r="A80" s="119" t="s">
        <v>92</v>
      </c>
      <c r="B80" s="120" t="s">
        <v>93</v>
      </c>
      <c r="C80" s="216" t="s">
        <v>28</v>
      </c>
      <c r="D80" s="221">
        <v>14074.9</v>
      </c>
      <c r="E80" s="263">
        <v>0</v>
      </c>
      <c r="F80" s="213">
        <v>0</v>
      </c>
      <c r="G80" s="195"/>
      <c r="H80" s="195"/>
      <c r="I80" s="195"/>
      <c r="J80" s="195"/>
      <c r="K80" s="217">
        <f t="shared" si="3"/>
        <v>14074.9</v>
      </c>
    </row>
    <row r="81" spans="1:11" s="215" customFormat="1" ht="36.75" customHeight="1" x14ac:dyDescent="0.25">
      <c r="A81" s="119" t="s">
        <v>94</v>
      </c>
      <c r="B81" s="120" t="s">
        <v>95</v>
      </c>
      <c r="C81" s="216" t="s">
        <v>28</v>
      </c>
      <c r="D81" s="221">
        <v>14488.51</v>
      </c>
      <c r="E81" s="263">
        <v>538.29999999999995</v>
      </c>
      <c r="F81" s="213">
        <v>260</v>
      </c>
      <c r="G81" s="195"/>
      <c r="H81" s="195"/>
      <c r="I81" s="195"/>
      <c r="J81" s="195"/>
      <c r="K81" s="217">
        <f t="shared" si="3"/>
        <v>15286.81</v>
      </c>
    </row>
    <row r="82" spans="1:11" s="215" customFormat="1" ht="36.75" customHeight="1" x14ac:dyDescent="0.25">
      <c r="A82" s="565" t="s">
        <v>99</v>
      </c>
      <c r="B82" s="120" t="s">
        <v>97</v>
      </c>
      <c r="C82" s="216" t="s">
        <v>28</v>
      </c>
      <c r="D82" s="221">
        <v>12398.402</v>
      </c>
      <c r="E82" s="262">
        <v>0</v>
      </c>
      <c r="F82" s="195">
        <v>344.2</v>
      </c>
      <c r="G82" s="195"/>
      <c r="H82" s="195"/>
      <c r="I82" s="195"/>
      <c r="J82" s="195"/>
      <c r="K82" s="217">
        <f t="shared" si="3"/>
        <v>12742.602000000001</v>
      </c>
    </row>
    <row r="83" spans="1:11" s="215" customFormat="1" ht="36.75" customHeight="1" x14ac:dyDescent="0.25">
      <c r="A83" s="566"/>
      <c r="B83" s="120" t="s">
        <v>100</v>
      </c>
      <c r="C83" s="216" t="s">
        <v>28</v>
      </c>
      <c r="D83" s="221">
        <v>23923.91</v>
      </c>
      <c r="E83" s="263">
        <v>1986.4</v>
      </c>
      <c r="F83" s="213">
        <v>3306.9</v>
      </c>
      <c r="G83" s="213"/>
      <c r="H83" s="195"/>
      <c r="I83" s="195"/>
      <c r="J83" s="195"/>
      <c r="K83" s="217">
        <f t="shared" si="3"/>
        <v>29217.210000000003</v>
      </c>
    </row>
    <row r="84" spans="1:11" s="215" customFormat="1" ht="42.75" customHeight="1" x14ac:dyDescent="0.25">
      <c r="A84" s="565" t="s">
        <v>101</v>
      </c>
      <c r="B84" s="120" t="s">
        <v>102</v>
      </c>
      <c r="C84" s="216" t="s">
        <v>28</v>
      </c>
      <c r="D84" s="221">
        <v>16763.489999999998</v>
      </c>
      <c r="E84" s="263">
        <v>0</v>
      </c>
      <c r="F84" s="213">
        <v>386.3</v>
      </c>
      <c r="G84" s="213"/>
      <c r="H84" s="195"/>
      <c r="I84" s="195"/>
      <c r="J84" s="195"/>
      <c r="K84" s="217">
        <f t="shared" si="3"/>
        <v>17149.789999999997</v>
      </c>
    </row>
    <row r="85" spans="1:11" s="215" customFormat="1" ht="42.75" customHeight="1" x14ac:dyDescent="0.25">
      <c r="A85" s="573"/>
      <c r="B85" s="120" t="s">
        <v>623</v>
      </c>
      <c r="C85" s="216" t="s">
        <v>28</v>
      </c>
      <c r="D85" s="221">
        <v>1905.6999999999998</v>
      </c>
      <c r="E85" s="263">
        <v>709.9</v>
      </c>
      <c r="F85" s="213">
        <v>411.9</v>
      </c>
      <c r="G85" s="213"/>
      <c r="H85" s="195"/>
      <c r="I85" s="195"/>
      <c r="J85" s="195"/>
      <c r="K85" s="217">
        <f t="shared" si="3"/>
        <v>3027.5</v>
      </c>
    </row>
    <row r="86" spans="1:11" s="215" customFormat="1" ht="42.75" customHeight="1" x14ac:dyDescent="0.25">
      <c r="A86" s="573"/>
      <c r="B86" s="120" t="s">
        <v>192</v>
      </c>
      <c r="C86" s="216" t="s">
        <v>28</v>
      </c>
      <c r="D86" s="221">
        <v>11504.09</v>
      </c>
      <c r="E86" s="263">
        <v>2282.6999999999998</v>
      </c>
      <c r="F86" s="213">
        <v>1639.4</v>
      </c>
      <c r="G86" s="213"/>
      <c r="H86" s="195"/>
      <c r="I86" s="195"/>
      <c r="J86" s="195"/>
      <c r="K86" s="217">
        <f t="shared" si="3"/>
        <v>15426.19</v>
      </c>
    </row>
    <row r="87" spans="1:11" s="215" customFormat="1" ht="42.75" customHeight="1" x14ac:dyDescent="0.25">
      <c r="A87" s="573"/>
      <c r="B87" s="294" t="s">
        <v>735</v>
      </c>
      <c r="C87" s="216" t="s">
        <v>28</v>
      </c>
      <c r="D87" s="221">
        <v>0</v>
      </c>
      <c r="E87" s="263">
        <v>293.3</v>
      </c>
      <c r="F87" s="213">
        <v>360.9</v>
      </c>
      <c r="G87" s="213"/>
      <c r="H87" s="195"/>
      <c r="I87" s="195"/>
      <c r="J87" s="195"/>
      <c r="K87" s="217">
        <f t="shared" si="3"/>
        <v>654.20000000000005</v>
      </c>
    </row>
    <row r="88" spans="1:11" s="215" customFormat="1" ht="37.5" customHeight="1" x14ac:dyDescent="0.25">
      <c r="A88" s="566"/>
      <c r="B88" s="120" t="s">
        <v>255</v>
      </c>
      <c r="C88" s="216" t="s">
        <v>28</v>
      </c>
      <c r="D88" s="221">
        <v>19587.14</v>
      </c>
      <c r="E88" s="263">
        <v>0</v>
      </c>
      <c r="F88" s="213">
        <v>0</v>
      </c>
      <c r="G88" s="213"/>
      <c r="H88" s="195"/>
      <c r="I88" s="195"/>
      <c r="J88" s="195"/>
      <c r="K88" s="217">
        <f t="shared" si="3"/>
        <v>19587.14</v>
      </c>
    </row>
    <row r="89" spans="1:11" s="215" customFormat="1" ht="36.75" customHeight="1" x14ac:dyDescent="0.25">
      <c r="A89" s="565" t="s">
        <v>103</v>
      </c>
      <c r="B89" s="120" t="s">
        <v>104</v>
      </c>
      <c r="C89" s="216" t="s">
        <v>28</v>
      </c>
      <c r="D89" s="221">
        <v>15301.65</v>
      </c>
      <c r="E89" s="263">
        <v>566</v>
      </c>
      <c r="F89" s="213">
        <v>897</v>
      </c>
      <c r="G89" s="213"/>
      <c r="H89" s="195"/>
      <c r="I89" s="195"/>
      <c r="J89" s="195"/>
      <c r="K89" s="217">
        <f t="shared" si="3"/>
        <v>16764.650000000001</v>
      </c>
    </row>
    <row r="90" spans="1:11" s="215" customFormat="1" ht="36.75" customHeight="1" x14ac:dyDescent="0.25">
      <c r="A90" s="566"/>
      <c r="B90" s="120" t="s">
        <v>187</v>
      </c>
      <c r="C90" s="216" t="s">
        <v>28</v>
      </c>
      <c r="D90" s="221">
        <v>212.9</v>
      </c>
      <c r="E90" s="263">
        <v>0</v>
      </c>
      <c r="F90" s="213">
        <v>0</v>
      </c>
      <c r="G90" s="213"/>
      <c r="H90" s="195"/>
      <c r="I90" s="195"/>
      <c r="J90" s="195"/>
      <c r="K90" s="217">
        <f t="shared" si="3"/>
        <v>212.9</v>
      </c>
    </row>
    <row r="91" spans="1:11" s="215" customFormat="1" ht="36.75" customHeight="1" x14ac:dyDescent="0.25">
      <c r="A91" s="219" t="s">
        <v>163</v>
      </c>
      <c r="B91" s="120" t="s">
        <v>164</v>
      </c>
      <c r="C91" s="216" t="s">
        <v>28</v>
      </c>
      <c r="D91" s="221">
        <v>2648.7</v>
      </c>
      <c r="E91" s="263">
        <v>0</v>
      </c>
      <c r="F91" s="213">
        <v>0</v>
      </c>
      <c r="G91" s="213"/>
      <c r="H91" s="195"/>
      <c r="I91" s="195"/>
      <c r="J91" s="195"/>
      <c r="K91" s="217">
        <f t="shared" si="3"/>
        <v>2648.7</v>
      </c>
    </row>
    <row r="92" spans="1:11" s="215" customFormat="1" ht="36.75" customHeight="1" x14ac:dyDescent="0.25">
      <c r="A92" s="119" t="s">
        <v>105</v>
      </c>
      <c r="B92" s="120" t="s">
        <v>106</v>
      </c>
      <c r="C92" s="216" t="s">
        <v>28</v>
      </c>
      <c r="D92" s="221">
        <v>9239.4900000000016</v>
      </c>
      <c r="E92" s="263">
        <v>0</v>
      </c>
      <c r="F92" s="213">
        <v>0</v>
      </c>
      <c r="G92" s="195"/>
      <c r="H92" s="195"/>
      <c r="I92" s="195"/>
      <c r="J92" s="195"/>
      <c r="K92" s="217">
        <f t="shared" si="3"/>
        <v>9239.4900000000016</v>
      </c>
    </row>
    <row r="93" spans="1:11" s="215" customFormat="1" ht="36.75" customHeight="1" x14ac:dyDescent="0.25">
      <c r="A93" s="219" t="s">
        <v>188</v>
      </c>
      <c r="B93" s="120" t="s">
        <v>189</v>
      </c>
      <c r="C93" s="216" t="s">
        <v>28</v>
      </c>
      <c r="D93" s="221">
        <v>1532.7</v>
      </c>
      <c r="E93" s="263">
        <v>592.9</v>
      </c>
      <c r="F93" s="213">
        <v>1110.2</v>
      </c>
      <c r="G93" s="213"/>
      <c r="H93" s="195"/>
      <c r="I93" s="195"/>
      <c r="J93" s="195"/>
      <c r="K93" s="217">
        <f t="shared" si="3"/>
        <v>3235.8</v>
      </c>
    </row>
    <row r="94" spans="1:11" s="215" customFormat="1" ht="36.75" customHeight="1" x14ac:dyDescent="0.25">
      <c r="A94" s="119" t="s">
        <v>107</v>
      </c>
      <c r="B94" s="120" t="s">
        <v>108</v>
      </c>
      <c r="C94" s="216" t="s">
        <v>28</v>
      </c>
      <c r="D94" s="221">
        <v>15978.439999999999</v>
      </c>
      <c r="E94" s="263">
        <v>251</v>
      </c>
      <c r="F94" s="213">
        <v>1010.2</v>
      </c>
      <c r="G94" s="213"/>
      <c r="H94" s="195"/>
      <c r="I94" s="195"/>
      <c r="J94" s="195"/>
      <c r="K94" s="217">
        <f t="shared" si="3"/>
        <v>17239.64</v>
      </c>
    </row>
    <row r="95" spans="1:11" s="215" customFormat="1" ht="36.75" customHeight="1" x14ac:dyDescent="0.25">
      <c r="A95" s="219" t="s">
        <v>174</v>
      </c>
      <c r="B95" s="120" t="s">
        <v>175</v>
      </c>
      <c r="C95" s="216" t="s">
        <v>28</v>
      </c>
      <c r="D95" s="221">
        <v>193.64</v>
      </c>
      <c r="E95" s="263">
        <v>0</v>
      </c>
      <c r="F95" s="213">
        <v>0</v>
      </c>
      <c r="G95" s="213"/>
      <c r="H95" s="195"/>
      <c r="I95" s="195"/>
      <c r="J95" s="195"/>
      <c r="K95" s="217">
        <f t="shared" si="3"/>
        <v>193.64</v>
      </c>
    </row>
    <row r="96" spans="1:11" s="215" customFormat="1" ht="36.75" customHeight="1" x14ac:dyDescent="0.25">
      <c r="A96" s="119" t="s">
        <v>109</v>
      </c>
      <c r="B96" s="120" t="s">
        <v>110</v>
      </c>
      <c r="C96" s="216" t="s">
        <v>28</v>
      </c>
      <c r="D96" s="221">
        <v>17735.135999999999</v>
      </c>
      <c r="E96" s="263">
        <v>989.7</v>
      </c>
      <c r="F96" s="213">
        <v>1028.3</v>
      </c>
      <c r="G96" s="213"/>
      <c r="H96" s="195"/>
      <c r="I96" s="195"/>
      <c r="J96" s="195"/>
      <c r="K96" s="217">
        <f t="shared" si="3"/>
        <v>19753.135999999999</v>
      </c>
    </row>
    <row r="97" spans="1:11" s="215" customFormat="1" ht="36.75" customHeight="1" x14ac:dyDescent="0.25">
      <c r="A97" s="565" t="s">
        <v>111</v>
      </c>
      <c r="B97" s="120" t="s">
        <v>112</v>
      </c>
      <c r="C97" s="216" t="s">
        <v>28</v>
      </c>
      <c r="D97" s="221">
        <v>25379.315999999999</v>
      </c>
      <c r="E97" s="263">
        <v>338.2</v>
      </c>
      <c r="F97" s="213">
        <v>0</v>
      </c>
      <c r="G97" s="213"/>
      <c r="H97" s="195"/>
      <c r="I97" s="195"/>
      <c r="J97" s="195"/>
      <c r="K97" s="217">
        <f t="shared" si="3"/>
        <v>25717.516</v>
      </c>
    </row>
    <row r="98" spans="1:11" s="215" customFormat="1" ht="36.75" customHeight="1" x14ac:dyDescent="0.25">
      <c r="A98" s="573"/>
      <c r="B98" s="120" t="s">
        <v>130</v>
      </c>
      <c r="C98" s="216" t="s">
        <v>28</v>
      </c>
      <c r="D98" s="221">
        <v>1882.9</v>
      </c>
      <c r="E98" s="263">
        <v>0</v>
      </c>
      <c r="F98" s="213">
        <v>0</v>
      </c>
      <c r="G98" s="213"/>
      <c r="H98" s="195"/>
      <c r="I98" s="195"/>
      <c r="J98" s="195"/>
      <c r="K98" s="217">
        <f t="shared" si="3"/>
        <v>1882.9</v>
      </c>
    </row>
    <row r="99" spans="1:11" s="215" customFormat="1" ht="36.75" customHeight="1" x14ac:dyDescent="0.25">
      <c r="A99" s="573"/>
      <c r="B99" s="120" t="s">
        <v>155</v>
      </c>
      <c r="C99" s="216" t="s">
        <v>28</v>
      </c>
      <c r="D99" s="221">
        <v>4552.5200000000004</v>
      </c>
      <c r="E99" s="263">
        <v>118</v>
      </c>
      <c r="F99" s="213">
        <v>0</v>
      </c>
      <c r="G99" s="213"/>
      <c r="H99" s="195"/>
      <c r="I99" s="195"/>
      <c r="J99" s="195"/>
      <c r="K99" s="217">
        <f t="shared" si="3"/>
        <v>4670.5200000000004</v>
      </c>
    </row>
    <row r="100" spans="1:11" s="215" customFormat="1" ht="36.75" customHeight="1" x14ac:dyDescent="0.25">
      <c r="A100" s="573"/>
      <c r="B100" s="120" t="s">
        <v>182</v>
      </c>
      <c r="C100" s="216" t="s">
        <v>28</v>
      </c>
      <c r="D100" s="221">
        <v>688.7</v>
      </c>
      <c r="E100" s="263">
        <v>0</v>
      </c>
      <c r="F100" s="213">
        <v>0</v>
      </c>
      <c r="G100" s="213"/>
      <c r="H100" s="195"/>
      <c r="I100" s="195"/>
      <c r="J100" s="195"/>
      <c r="K100" s="217">
        <f t="shared" si="3"/>
        <v>688.7</v>
      </c>
    </row>
    <row r="101" spans="1:11" s="215" customFormat="1" ht="36.75" customHeight="1" x14ac:dyDescent="0.25">
      <c r="A101" s="566"/>
      <c r="B101" s="120" t="s">
        <v>206</v>
      </c>
      <c r="C101" s="216" t="s">
        <v>28</v>
      </c>
      <c r="D101" s="221">
        <v>504.5</v>
      </c>
      <c r="E101" s="263">
        <v>0</v>
      </c>
      <c r="F101" s="213">
        <v>0</v>
      </c>
      <c r="G101" s="213"/>
      <c r="H101" s="195"/>
      <c r="I101" s="195"/>
      <c r="J101" s="195"/>
      <c r="K101" s="217">
        <f t="shared" si="3"/>
        <v>504.5</v>
      </c>
    </row>
    <row r="102" spans="1:11" s="215" customFormat="1" ht="41.25" customHeight="1" x14ac:dyDescent="0.25">
      <c r="A102" s="119" t="s">
        <v>113</v>
      </c>
      <c r="B102" s="120" t="s">
        <v>114</v>
      </c>
      <c r="C102" s="216" t="s">
        <v>28</v>
      </c>
      <c r="D102" s="221">
        <v>24594.67</v>
      </c>
      <c r="E102" s="262">
        <v>1814.3</v>
      </c>
      <c r="F102" s="195">
        <v>2205.5</v>
      </c>
      <c r="G102" s="195"/>
      <c r="H102" s="195"/>
      <c r="I102" s="195"/>
      <c r="J102" s="195"/>
      <c r="K102" s="217">
        <f t="shared" si="3"/>
        <v>28614.469999999998</v>
      </c>
    </row>
    <row r="103" spans="1:11" s="215" customFormat="1" ht="36.75" customHeight="1" x14ac:dyDescent="0.25">
      <c r="A103" s="119" t="s">
        <v>601</v>
      </c>
      <c r="B103" s="120" t="s">
        <v>115</v>
      </c>
      <c r="C103" s="216" t="s">
        <v>28</v>
      </c>
      <c r="D103" s="221">
        <v>2691.28</v>
      </c>
      <c r="E103" s="262">
        <v>0</v>
      </c>
      <c r="F103" s="195">
        <v>0</v>
      </c>
      <c r="G103" s="195"/>
      <c r="H103" s="195"/>
      <c r="I103" s="195"/>
      <c r="J103" s="195"/>
      <c r="K103" s="217">
        <f t="shared" si="3"/>
        <v>2691.28</v>
      </c>
    </row>
    <row r="104" spans="1:11" s="215" customFormat="1" ht="42.75" customHeight="1" x14ac:dyDescent="0.25">
      <c r="A104" s="119" t="s">
        <v>627</v>
      </c>
      <c r="B104" s="120" t="s">
        <v>679</v>
      </c>
      <c r="C104" s="216" t="s">
        <v>28</v>
      </c>
      <c r="D104" s="221">
        <v>461.4</v>
      </c>
      <c r="E104" s="262">
        <v>0</v>
      </c>
      <c r="F104" s="195">
        <v>0</v>
      </c>
      <c r="G104" s="195"/>
      <c r="H104" s="195"/>
      <c r="I104" s="195"/>
      <c r="J104" s="195"/>
      <c r="K104" s="217">
        <f t="shared" si="3"/>
        <v>461.4</v>
      </c>
    </row>
    <row r="105" spans="1:11" s="215" customFormat="1" ht="36.75" customHeight="1" x14ac:dyDescent="0.25">
      <c r="A105" s="119" t="s">
        <v>751</v>
      </c>
      <c r="B105" s="120" t="s">
        <v>117</v>
      </c>
      <c r="C105" s="216" t="s">
        <v>28</v>
      </c>
      <c r="D105" s="221">
        <v>14720.37</v>
      </c>
      <c r="E105" s="262">
        <v>626.79999999999995</v>
      </c>
      <c r="F105" s="195">
        <v>907.8</v>
      </c>
      <c r="G105" s="195"/>
      <c r="H105" s="195"/>
      <c r="I105" s="195"/>
      <c r="J105" s="195"/>
      <c r="K105" s="217">
        <f t="shared" si="3"/>
        <v>16254.97</v>
      </c>
    </row>
    <row r="106" spans="1:11" s="215" customFormat="1" ht="39" customHeight="1" x14ac:dyDescent="0.25">
      <c r="A106" s="565" t="s">
        <v>118</v>
      </c>
      <c r="B106" s="120" t="s">
        <v>119</v>
      </c>
      <c r="C106" s="216" t="s">
        <v>28</v>
      </c>
      <c r="D106" s="221">
        <v>3940.6499999999996</v>
      </c>
      <c r="E106" s="263">
        <v>0</v>
      </c>
      <c r="F106" s="213">
        <v>0</v>
      </c>
      <c r="G106" s="195"/>
      <c r="H106" s="195"/>
      <c r="I106" s="195"/>
      <c r="J106" s="195"/>
      <c r="K106" s="217">
        <f t="shared" si="3"/>
        <v>3940.6499999999996</v>
      </c>
    </row>
    <row r="107" spans="1:11" s="215" customFormat="1" ht="39" customHeight="1" x14ac:dyDescent="0.25">
      <c r="A107" s="566"/>
      <c r="B107" s="120" t="s">
        <v>142</v>
      </c>
      <c r="C107" s="216" t="s">
        <v>28</v>
      </c>
      <c r="D107" s="221">
        <v>13574.82</v>
      </c>
      <c r="E107" s="263">
        <v>1030.5999999999999</v>
      </c>
      <c r="F107" s="213">
        <v>807.8</v>
      </c>
      <c r="G107" s="213"/>
      <c r="H107" s="195"/>
      <c r="I107" s="195"/>
      <c r="J107" s="195"/>
      <c r="K107" s="217">
        <f t="shared" si="3"/>
        <v>15413.22</v>
      </c>
    </row>
    <row r="108" spans="1:11" s="215" customFormat="1" ht="37.5" customHeight="1" x14ac:dyDescent="0.25">
      <c r="A108" s="119" t="s">
        <v>120</v>
      </c>
      <c r="B108" s="120" t="s">
        <v>121</v>
      </c>
      <c r="C108" s="216" t="s">
        <v>28</v>
      </c>
      <c r="D108" s="221">
        <v>22401.41</v>
      </c>
      <c r="E108" s="263">
        <v>1272.9000000000001</v>
      </c>
      <c r="F108" s="213">
        <v>1243.8</v>
      </c>
      <c r="G108" s="213"/>
      <c r="H108" s="195"/>
      <c r="I108" s="195"/>
      <c r="J108" s="195"/>
      <c r="K108" s="217">
        <f t="shared" ref="K108:K139" si="4">SUM(D108:J108)</f>
        <v>24918.11</v>
      </c>
    </row>
    <row r="109" spans="1:11" s="215" customFormat="1" ht="42.75" customHeight="1" x14ac:dyDescent="0.25">
      <c r="A109" s="119" t="s">
        <v>122</v>
      </c>
      <c r="B109" s="120" t="s">
        <v>123</v>
      </c>
      <c r="C109" s="216" t="s">
        <v>28</v>
      </c>
      <c r="D109" s="221">
        <v>13965.61</v>
      </c>
      <c r="E109" s="263">
        <v>1215.7</v>
      </c>
      <c r="F109" s="213">
        <v>1087.5</v>
      </c>
      <c r="G109" s="213"/>
      <c r="H109" s="195"/>
      <c r="I109" s="195"/>
      <c r="J109" s="195"/>
      <c r="K109" s="217">
        <f t="shared" si="4"/>
        <v>16268.810000000001</v>
      </c>
    </row>
    <row r="110" spans="1:11" s="215" customFormat="1" ht="36.75" customHeight="1" x14ac:dyDescent="0.25">
      <c r="A110" s="119" t="s">
        <v>124</v>
      </c>
      <c r="B110" s="120" t="s">
        <v>125</v>
      </c>
      <c r="C110" s="216" t="s">
        <v>28</v>
      </c>
      <c r="D110" s="221">
        <v>27925.919999999995</v>
      </c>
      <c r="E110" s="263">
        <v>4533.8</v>
      </c>
      <c r="F110" s="213">
        <v>2456.1</v>
      </c>
      <c r="G110" s="213"/>
      <c r="H110" s="195"/>
      <c r="I110" s="195"/>
      <c r="J110" s="195"/>
      <c r="K110" s="217">
        <f t="shared" si="4"/>
        <v>34915.819999999992</v>
      </c>
    </row>
    <row r="111" spans="1:11" s="215" customFormat="1" ht="36.75" customHeight="1" x14ac:dyDescent="0.25">
      <c r="A111" s="119" t="s">
        <v>126</v>
      </c>
      <c r="B111" s="120" t="s">
        <v>127</v>
      </c>
      <c r="C111" s="216" t="s">
        <v>28</v>
      </c>
      <c r="D111" s="221">
        <v>13621.020000000002</v>
      </c>
      <c r="E111" s="263">
        <v>976.1</v>
      </c>
      <c r="F111" s="213">
        <v>760.2</v>
      </c>
      <c r="G111" s="213"/>
      <c r="H111" s="195"/>
      <c r="I111" s="195"/>
      <c r="J111" s="195"/>
      <c r="K111" s="217">
        <f t="shared" si="4"/>
        <v>15357.320000000003</v>
      </c>
    </row>
    <row r="112" spans="1:11" s="215" customFormat="1" ht="36.75" customHeight="1" x14ac:dyDescent="0.25">
      <c r="A112" s="565" t="s">
        <v>128</v>
      </c>
      <c r="B112" s="120" t="s">
        <v>761</v>
      </c>
      <c r="C112" s="216" t="s">
        <v>28</v>
      </c>
      <c r="D112" s="221">
        <v>0</v>
      </c>
      <c r="E112" s="263">
        <v>0</v>
      </c>
      <c r="F112" s="213">
        <v>353.3</v>
      </c>
      <c r="G112" s="213"/>
      <c r="H112" s="195"/>
      <c r="I112" s="195"/>
      <c r="J112" s="195"/>
      <c r="K112" s="217">
        <f t="shared" si="4"/>
        <v>353.3</v>
      </c>
    </row>
    <row r="113" spans="1:11" s="215" customFormat="1" ht="36.75" customHeight="1" x14ac:dyDescent="0.25">
      <c r="A113" s="566"/>
      <c r="B113" s="120" t="s">
        <v>129</v>
      </c>
      <c r="C113" s="216" t="s">
        <v>28</v>
      </c>
      <c r="D113" s="221">
        <v>6164.57</v>
      </c>
      <c r="E113" s="263">
        <v>0</v>
      </c>
      <c r="F113" s="213">
        <v>0</v>
      </c>
      <c r="G113" s="195"/>
      <c r="H113" s="195"/>
      <c r="I113" s="195"/>
      <c r="J113" s="195"/>
      <c r="K113" s="217">
        <f t="shared" si="4"/>
        <v>6164.57</v>
      </c>
    </row>
    <row r="114" spans="1:11" s="215" customFormat="1" ht="36.75" customHeight="1" x14ac:dyDescent="0.25">
      <c r="A114" s="219" t="s">
        <v>131</v>
      </c>
      <c r="B114" s="120" t="s">
        <v>132</v>
      </c>
      <c r="C114" s="216" t="s">
        <v>28</v>
      </c>
      <c r="D114" s="221">
        <v>14329.9</v>
      </c>
      <c r="E114" s="263">
        <v>594.70000000000005</v>
      </c>
      <c r="F114" s="213">
        <v>478.3</v>
      </c>
      <c r="G114" s="213"/>
      <c r="H114" s="195"/>
      <c r="I114" s="195"/>
      <c r="J114" s="195"/>
      <c r="K114" s="217">
        <f t="shared" si="4"/>
        <v>15402.9</v>
      </c>
    </row>
    <row r="115" spans="1:11" s="215" customFormat="1" ht="42.75" customHeight="1" x14ac:dyDescent="0.25">
      <c r="A115" s="219" t="s">
        <v>133</v>
      </c>
      <c r="B115" s="120" t="s">
        <v>134</v>
      </c>
      <c r="C115" s="216" t="s">
        <v>28</v>
      </c>
      <c r="D115" s="221">
        <v>21814.520000000004</v>
      </c>
      <c r="E115" s="263">
        <v>2086.9</v>
      </c>
      <c r="F115" s="213">
        <v>1760.2</v>
      </c>
      <c r="G115" s="213"/>
      <c r="H115" s="195"/>
      <c r="I115" s="195"/>
      <c r="J115" s="195"/>
      <c r="K115" s="217">
        <f t="shared" si="4"/>
        <v>25661.620000000006</v>
      </c>
    </row>
    <row r="116" spans="1:11" s="215" customFormat="1" ht="36.75" customHeight="1" x14ac:dyDescent="0.25">
      <c r="A116" s="219" t="s">
        <v>135</v>
      </c>
      <c r="B116" s="120" t="s">
        <v>136</v>
      </c>
      <c r="C116" s="216" t="s">
        <v>28</v>
      </c>
      <c r="D116" s="221">
        <v>23832.275999999998</v>
      </c>
      <c r="E116" s="263">
        <v>1681</v>
      </c>
      <c r="F116" s="213">
        <v>2296.52</v>
      </c>
      <c r="G116" s="213"/>
      <c r="H116" s="195"/>
      <c r="I116" s="195"/>
      <c r="J116" s="195"/>
      <c r="K116" s="217">
        <f t="shared" si="4"/>
        <v>27809.795999999998</v>
      </c>
    </row>
    <row r="117" spans="1:11" s="215" customFormat="1" ht="36.75" customHeight="1" x14ac:dyDescent="0.25">
      <c r="A117" s="567" t="s">
        <v>137</v>
      </c>
      <c r="B117" s="120" t="s">
        <v>138</v>
      </c>
      <c r="C117" s="216" t="s">
        <v>28</v>
      </c>
      <c r="D117" s="221">
        <v>18093.370000000003</v>
      </c>
      <c r="E117" s="263">
        <v>1161.4000000000001</v>
      </c>
      <c r="F117" s="213">
        <v>1518.2</v>
      </c>
      <c r="G117" s="213"/>
      <c r="H117" s="195"/>
      <c r="I117" s="195"/>
      <c r="J117" s="195"/>
      <c r="K117" s="217">
        <f t="shared" si="4"/>
        <v>20772.970000000005</v>
      </c>
    </row>
    <row r="118" spans="1:11" s="215" customFormat="1" ht="36.75" customHeight="1" x14ac:dyDescent="0.25">
      <c r="A118" s="574"/>
      <c r="B118" s="120" t="s">
        <v>199</v>
      </c>
      <c r="C118" s="216" t="s">
        <v>28</v>
      </c>
      <c r="D118" s="221">
        <v>2454.1999999999998</v>
      </c>
      <c r="E118" s="263">
        <v>0</v>
      </c>
      <c r="F118" s="213">
        <v>0</v>
      </c>
      <c r="G118" s="213"/>
      <c r="H118" s="195"/>
      <c r="I118" s="195"/>
      <c r="J118" s="195"/>
      <c r="K118" s="217">
        <f t="shared" si="4"/>
        <v>2454.1999999999998</v>
      </c>
    </row>
    <row r="119" spans="1:11" s="215" customFormat="1" ht="36.75" customHeight="1" x14ac:dyDescent="0.25">
      <c r="A119" s="574"/>
      <c r="B119" s="120" t="s">
        <v>603</v>
      </c>
      <c r="C119" s="216" t="s">
        <v>28</v>
      </c>
      <c r="D119" s="221">
        <v>2078.8999999999996</v>
      </c>
      <c r="E119" s="263">
        <v>440.1</v>
      </c>
      <c r="F119" s="213">
        <v>447.4</v>
      </c>
      <c r="G119" s="213"/>
      <c r="H119" s="195"/>
      <c r="I119" s="195"/>
      <c r="J119" s="195"/>
      <c r="K119" s="217">
        <f t="shared" si="4"/>
        <v>2966.3999999999996</v>
      </c>
    </row>
    <row r="120" spans="1:11" s="215" customFormat="1" ht="36.75" customHeight="1" x14ac:dyDescent="0.25">
      <c r="A120" s="568"/>
      <c r="B120" s="120" t="s">
        <v>228</v>
      </c>
      <c r="C120" s="216" t="s">
        <v>28</v>
      </c>
      <c r="D120" s="221">
        <v>9276.619999999999</v>
      </c>
      <c r="E120" s="263">
        <v>638.9</v>
      </c>
      <c r="F120" s="213">
        <v>741.6</v>
      </c>
      <c r="G120" s="213"/>
      <c r="H120" s="195"/>
      <c r="I120" s="195"/>
      <c r="J120" s="195"/>
      <c r="K120" s="217">
        <f t="shared" si="4"/>
        <v>10657.119999999999</v>
      </c>
    </row>
    <row r="121" spans="1:11" s="215" customFormat="1" ht="36.75" customHeight="1" x14ac:dyDescent="0.25">
      <c r="A121" s="219" t="s">
        <v>139</v>
      </c>
      <c r="B121" s="120" t="s">
        <v>140</v>
      </c>
      <c r="C121" s="216" t="s">
        <v>28</v>
      </c>
      <c r="D121" s="221">
        <v>13588.919999999998</v>
      </c>
      <c r="E121" s="263">
        <v>801.9</v>
      </c>
      <c r="F121" s="213">
        <v>198.4</v>
      </c>
      <c r="G121" s="213"/>
      <c r="H121" s="195"/>
      <c r="I121" s="195"/>
      <c r="J121" s="195"/>
      <c r="K121" s="217">
        <f t="shared" si="4"/>
        <v>14589.219999999998</v>
      </c>
    </row>
    <row r="122" spans="1:11" s="215" customFormat="1" ht="36.75" customHeight="1" x14ac:dyDescent="0.25">
      <c r="A122" s="219" t="s">
        <v>143</v>
      </c>
      <c r="B122" s="120" t="s">
        <v>144</v>
      </c>
      <c r="C122" s="216" t="s">
        <v>28</v>
      </c>
      <c r="D122" s="221">
        <v>19089.84</v>
      </c>
      <c r="E122" s="263">
        <v>370.4</v>
      </c>
      <c r="F122" s="213">
        <v>1302.78</v>
      </c>
      <c r="G122" s="195"/>
      <c r="H122" s="195"/>
      <c r="I122" s="195"/>
      <c r="J122" s="195"/>
      <c r="K122" s="217">
        <f t="shared" si="4"/>
        <v>20763.02</v>
      </c>
    </row>
    <row r="123" spans="1:11" s="215" customFormat="1" ht="46.5" customHeight="1" x14ac:dyDescent="0.25">
      <c r="A123" s="218" t="s">
        <v>156</v>
      </c>
      <c r="B123" s="120" t="s">
        <v>602</v>
      </c>
      <c r="C123" s="216" t="s">
        <v>28</v>
      </c>
      <c r="D123" s="221">
        <v>239.5</v>
      </c>
      <c r="E123" s="263">
        <v>0</v>
      </c>
      <c r="F123" s="213">
        <v>0</v>
      </c>
      <c r="G123" s="195"/>
      <c r="H123" s="195"/>
      <c r="I123" s="195"/>
      <c r="J123" s="195"/>
      <c r="K123" s="217">
        <f t="shared" si="4"/>
        <v>239.5</v>
      </c>
    </row>
    <row r="124" spans="1:11" s="215" customFormat="1" ht="36.75" customHeight="1" x14ac:dyDescent="0.25">
      <c r="A124" s="219" t="s">
        <v>145</v>
      </c>
      <c r="B124" s="120" t="s">
        <v>146</v>
      </c>
      <c r="C124" s="216" t="s">
        <v>28</v>
      </c>
      <c r="D124" s="221">
        <v>9203.9799999999977</v>
      </c>
      <c r="E124" s="263">
        <v>0</v>
      </c>
      <c r="F124" s="213">
        <v>306.8</v>
      </c>
      <c r="G124" s="195"/>
      <c r="H124" s="195"/>
      <c r="I124" s="195"/>
      <c r="J124" s="195"/>
      <c r="K124" s="217">
        <f t="shared" si="4"/>
        <v>9510.779999999997</v>
      </c>
    </row>
    <row r="125" spans="1:11" s="215" customFormat="1" ht="36.75" customHeight="1" x14ac:dyDescent="0.25">
      <c r="A125" s="219" t="s">
        <v>147</v>
      </c>
      <c r="B125" s="120" t="s">
        <v>148</v>
      </c>
      <c r="C125" s="216" t="s">
        <v>28</v>
      </c>
      <c r="D125" s="221">
        <v>6227.01</v>
      </c>
      <c r="E125" s="263">
        <v>0</v>
      </c>
      <c r="F125" s="213">
        <v>0</v>
      </c>
      <c r="G125" s="195"/>
      <c r="H125" s="195"/>
      <c r="I125" s="195"/>
      <c r="J125" s="195"/>
      <c r="K125" s="217">
        <f t="shared" si="4"/>
        <v>6227.01</v>
      </c>
    </row>
    <row r="126" spans="1:11" s="215" customFormat="1" ht="36.75" customHeight="1" x14ac:dyDescent="0.25">
      <c r="A126" s="219" t="s">
        <v>149</v>
      </c>
      <c r="B126" s="120" t="s">
        <v>150</v>
      </c>
      <c r="C126" s="216" t="s">
        <v>28</v>
      </c>
      <c r="D126" s="221">
        <v>18867.469999999998</v>
      </c>
      <c r="E126" s="263">
        <v>916.1</v>
      </c>
      <c r="F126" s="213">
        <v>1956.5</v>
      </c>
      <c r="G126" s="195"/>
      <c r="H126" s="195"/>
      <c r="I126" s="195"/>
      <c r="J126" s="195"/>
      <c r="K126" s="217">
        <f t="shared" si="4"/>
        <v>21740.069999999996</v>
      </c>
    </row>
    <row r="127" spans="1:11" s="215" customFormat="1" ht="36.75" customHeight="1" x14ac:dyDescent="0.25">
      <c r="A127" s="219" t="s">
        <v>151</v>
      </c>
      <c r="B127" s="120" t="s">
        <v>152</v>
      </c>
      <c r="C127" s="216" t="s">
        <v>28</v>
      </c>
      <c r="D127" s="221">
        <v>3846.98</v>
      </c>
      <c r="E127" s="263">
        <v>0</v>
      </c>
      <c r="F127" s="213">
        <v>0</v>
      </c>
      <c r="G127" s="195"/>
      <c r="H127" s="195"/>
      <c r="I127" s="195"/>
      <c r="J127" s="195"/>
      <c r="K127" s="217">
        <f t="shared" si="4"/>
        <v>3846.98</v>
      </c>
    </row>
    <row r="128" spans="1:11" s="215" customFormat="1" ht="36.75" customHeight="1" x14ac:dyDescent="0.25">
      <c r="A128" s="567" t="s">
        <v>153</v>
      </c>
      <c r="B128" s="120" t="s">
        <v>154</v>
      </c>
      <c r="C128" s="216" t="s">
        <v>28</v>
      </c>
      <c r="D128" s="221">
        <v>1383.25</v>
      </c>
      <c r="E128" s="263">
        <v>284.39999999999998</v>
      </c>
      <c r="F128" s="213">
        <v>0</v>
      </c>
      <c r="G128" s="195"/>
      <c r="H128" s="195"/>
      <c r="I128" s="195"/>
      <c r="J128" s="195"/>
      <c r="K128" s="217">
        <f t="shared" si="4"/>
        <v>1667.65</v>
      </c>
    </row>
    <row r="129" spans="1:11" s="215" customFormat="1" ht="36.75" customHeight="1" x14ac:dyDescent="0.25">
      <c r="A129" s="568"/>
      <c r="B129" s="120" t="s">
        <v>254</v>
      </c>
      <c r="C129" s="216" t="s">
        <v>28</v>
      </c>
      <c r="D129" s="221">
        <v>3231.8</v>
      </c>
      <c r="E129" s="263">
        <v>0</v>
      </c>
      <c r="F129" s="213">
        <v>0</v>
      </c>
      <c r="G129" s="195"/>
      <c r="H129" s="195"/>
      <c r="I129" s="195"/>
      <c r="J129" s="195"/>
      <c r="K129" s="217">
        <f t="shared" si="4"/>
        <v>3231.8</v>
      </c>
    </row>
    <row r="130" spans="1:11" s="215" customFormat="1" ht="36.75" customHeight="1" x14ac:dyDescent="0.25">
      <c r="A130" s="218" t="s">
        <v>157</v>
      </c>
      <c r="B130" s="120" t="s">
        <v>158</v>
      </c>
      <c r="C130" s="216" t="s">
        <v>28</v>
      </c>
      <c r="D130" s="221">
        <v>7584.15</v>
      </c>
      <c r="E130" s="263">
        <v>276.2</v>
      </c>
      <c r="F130" s="213">
        <v>172.2</v>
      </c>
      <c r="G130" s="195"/>
      <c r="H130" s="195"/>
      <c r="I130" s="195"/>
      <c r="J130" s="195"/>
      <c r="K130" s="217">
        <f t="shared" si="4"/>
        <v>8032.5499999999993</v>
      </c>
    </row>
    <row r="131" spans="1:11" s="215" customFormat="1" ht="36.75" customHeight="1" x14ac:dyDescent="0.25">
      <c r="A131" s="219" t="s">
        <v>222</v>
      </c>
      <c r="B131" s="120" t="s">
        <v>223</v>
      </c>
      <c r="C131" s="216" t="s">
        <v>28</v>
      </c>
      <c r="D131" s="221">
        <v>403.2</v>
      </c>
      <c r="E131" s="263">
        <v>0</v>
      </c>
      <c r="F131" s="213">
        <v>0</v>
      </c>
      <c r="G131" s="195"/>
      <c r="H131" s="195"/>
      <c r="I131" s="195"/>
      <c r="J131" s="195"/>
      <c r="K131" s="217">
        <f t="shared" si="4"/>
        <v>403.2</v>
      </c>
    </row>
    <row r="132" spans="1:11" s="215" customFormat="1" ht="36.75" customHeight="1" x14ac:dyDescent="0.25">
      <c r="A132" s="219" t="s">
        <v>159</v>
      </c>
      <c r="B132" s="120" t="s">
        <v>160</v>
      </c>
      <c r="C132" s="216" t="s">
        <v>28</v>
      </c>
      <c r="D132" s="221">
        <v>247.1</v>
      </c>
      <c r="E132" s="263">
        <v>0</v>
      </c>
      <c r="F132" s="213">
        <v>0</v>
      </c>
      <c r="G132" s="195"/>
      <c r="H132" s="195"/>
      <c r="I132" s="195"/>
      <c r="J132" s="195"/>
      <c r="K132" s="217">
        <f t="shared" si="4"/>
        <v>247.1</v>
      </c>
    </row>
    <row r="133" spans="1:11" s="215" customFormat="1" ht="36.75" customHeight="1" x14ac:dyDescent="0.25">
      <c r="A133" s="219" t="s">
        <v>161</v>
      </c>
      <c r="B133" s="120" t="s">
        <v>162</v>
      </c>
      <c r="C133" s="216" t="s">
        <v>28</v>
      </c>
      <c r="D133" s="221">
        <v>6812.7</v>
      </c>
      <c r="E133" s="263">
        <v>246.7</v>
      </c>
      <c r="F133" s="213">
        <v>334.9</v>
      </c>
      <c r="G133" s="195"/>
      <c r="H133" s="195"/>
      <c r="I133" s="195"/>
      <c r="J133" s="195"/>
      <c r="K133" s="217">
        <f t="shared" si="4"/>
        <v>7394.2999999999993</v>
      </c>
    </row>
    <row r="134" spans="1:11" s="215" customFormat="1" ht="36.75" customHeight="1" x14ac:dyDescent="0.25">
      <c r="A134" s="219" t="s">
        <v>165</v>
      </c>
      <c r="B134" s="120" t="s">
        <v>166</v>
      </c>
      <c r="C134" s="216" t="s">
        <v>28</v>
      </c>
      <c r="D134" s="221">
        <v>2778.5999999999995</v>
      </c>
      <c r="E134" s="263">
        <v>0</v>
      </c>
      <c r="F134" s="213">
        <v>0</v>
      </c>
      <c r="G134" s="195"/>
      <c r="H134" s="195"/>
      <c r="I134" s="195"/>
      <c r="J134" s="195"/>
      <c r="K134" s="217">
        <f t="shared" si="4"/>
        <v>2778.5999999999995</v>
      </c>
    </row>
    <row r="135" spans="1:11" s="215" customFormat="1" ht="36.75" customHeight="1" x14ac:dyDescent="0.25">
      <c r="A135" s="219" t="s">
        <v>169</v>
      </c>
      <c r="B135" s="120" t="s">
        <v>170</v>
      </c>
      <c r="C135" s="216" t="s">
        <v>28</v>
      </c>
      <c r="D135" s="221">
        <v>6435.2199999999993</v>
      </c>
      <c r="E135" s="263">
        <v>209.8</v>
      </c>
      <c r="F135" s="213">
        <v>592.79999999999995</v>
      </c>
      <c r="G135" s="195"/>
      <c r="H135" s="195"/>
      <c r="I135" s="195"/>
      <c r="J135" s="195"/>
      <c r="K135" s="217">
        <f t="shared" si="4"/>
        <v>7237.82</v>
      </c>
    </row>
    <row r="136" spans="1:11" s="215" customFormat="1" ht="36.75" customHeight="1" x14ac:dyDescent="0.25">
      <c r="A136" s="219" t="s">
        <v>172</v>
      </c>
      <c r="B136" s="120" t="s">
        <v>173</v>
      </c>
      <c r="C136" s="216" t="s">
        <v>28</v>
      </c>
      <c r="D136" s="221">
        <v>115.5</v>
      </c>
      <c r="E136" s="263">
        <v>0</v>
      </c>
      <c r="F136" s="213">
        <v>1010.2</v>
      </c>
      <c r="G136" s="195"/>
      <c r="H136" s="195"/>
      <c r="I136" s="195"/>
      <c r="J136" s="195"/>
      <c r="K136" s="217">
        <f t="shared" si="4"/>
        <v>1125.7</v>
      </c>
    </row>
    <row r="137" spans="1:11" s="215" customFormat="1" ht="36.75" customHeight="1" x14ac:dyDescent="0.25">
      <c r="A137" s="219" t="s">
        <v>176</v>
      </c>
      <c r="B137" s="120" t="s">
        <v>177</v>
      </c>
      <c r="C137" s="216" t="s">
        <v>28</v>
      </c>
      <c r="D137" s="221">
        <v>467.20000000000005</v>
      </c>
      <c r="E137" s="262">
        <v>0</v>
      </c>
      <c r="F137" s="195">
        <v>0</v>
      </c>
      <c r="G137" s="195"/>
      <c r="H137" s="195"/>
      <c r="I137" s="195"/>
      <c r="J137" s="195"/>
      <c r="K137" s="217">
        <f t="shared" si="4"/>
        <v>467.20000000000005</v>
      </c>
    </row>
    <row r="138" spans="1:11" s="215" customFormat="1" ht="36.75" customHeight="1" x14ac:dyDescent="0.25">
      <c r="A138" s="218" t="s">
        <v>178</v>
      </c>
      <c r="B138" s="211" t="s">
        <v>179</v>
      </c>
      <c r="C138" s="212" t="s">
        <v>28</v>
      </c>
      <c r="D138" s="261">
        <v>1308.2</v>
      </c>
      <c r="E138" s="263">
        <v>0</v>
      </c>
      <c r="F138" s="195">
        <v>0</v>
      </c>
      <c r="G138" s="213"/>
      <c r="H138" s="213"/>
      <c r="I138" s="213"/>
      <c r="J138" s="213"/>
      <c r="K138" s="220">
        <f t="shared" si="4"/>
        <v>1308.2</v>
      </c>
    </row>
    <row r="139" spans="1:11" s="215" customFormat="1" ht="36.75" customHeight="1" x14ac:dyDescent="0.25">
      <c r="A139" s="219" t="s">
        <v>181</v>
      </c>
      <c r="B139" s="120" t="s">
        <v>589</v>
      </c>
      <c r="C139" s="216" t="s">
        <v>28</v>
      </c>
      <c r="D139" s="221">
        <v>453.69999999999993</v>
      </c>
      <c r="E139" s="262">
        <v>0</v>
      </c>
      <c r="F139" s="195">
        <v>0</v>
      </c>
      <c r="G139" s="195"/>
      <c r="H139" s="195"/>
      <c r="I139" s="195"/>
      <c r="J139" s="195"/>
      <c r="K139" s="217">
        <f t="shared" si="4"/>
        <v>453.69999999999993</v>
      </c>
    </row>
    <row r="140" spans="1:11" s="215" customFormat="1" ht="36.75" customHeight="1" x14ac:dyDescent="0.25">
      <c r="A140" s="567" t="s">
        <v>183</v>
      </c>
      <c r="B140" s="120" t="s">
        <v>184</v>
      </c>
      <c r="C140" s="216" t="s">
        <v>28</v>
      </c>
      <c r="D140" s="221">
        <v>8765.1299999999992</v>
      </c>
      <c r="E140" s="263">
        <v>832</v>
      </c>
      <c r="F140" s="213">
        <v>600.70000000000005</v>
      </c>
      <c r="G140" s="195"/>
      <c r="H140" s="195"/>
      <c r="I140" s="195"/>
      <c r="J140" s="195"/>
      <c r="K140" s="217">
        <f t="shared" ref="K140:K171" si="5">SUM(D140:J140)</f>
        <v>10197.83</v>
      </c>
    </row>
    <row r="141" spans="1:11" s="215" customFormat="1" ht="36.75" customHeight="1" x14ac:dyDescent="0.25">
      <c r="A141" s="568"/>
      <c r="B141" s="120" t="s">
        <v>243</v>
      </c>
      <c r="C141" s="216" t="s">
        <v>28</v>
      </c>
      <c r="D141" s="221">
        <v>189.9</v>
      </c>
      <c r="E141" s="263">
        <v>0</v>
      </c>
      <c r="F141" s="213">
        <v>0</v>
      </c>
      <c r="G141" s="195"/>
      <c r="H141" s="195"/>
      <c r="I141" s="195"/>
      <c r="J141" s="195"/>
      <c r="K141" s="217">
        <f t="shared" si="5"/>
        <v>189.9</v>
      </c>
    </row>
    <row r="142" spans="1:11" s="215" customFormat="1" ht="48.75" customHeight="1" x14ac:dyDescent="0.25">
      <c r="A142" s="219" t="s">
        <v>190</v>
      </c>
      <c r="B142" s="120" t="s">
        <v>191</v>
      </c>
      <c r="C142" s="216" t="s">
        <v>28</v>
      </c>
      <c r="D142" s="221">
        <v>21661.68</v>
      </c>
      <c r="E142" s="263">
        <v>2505.5</v>
      </c>
      <c r="F142" s="213">
        <v>4112.5</v>
      </c>
      <c r="G142" s="195"/>
      <c r="H142" s="195"/>
      <c r="I142" s="195"/>
      <c r="J142" s="195"/>
      <c r="K142" s="217">
        <f t="shared" si="5"/>
        <v>28279.68</v>
      </c>
    </row>
    <row r="143" spans="1:11" s="215" customFormat="1" ht="36.75" customHeight="1" x14ac:dyDescent="0.25">
      <c r="A143" s="219" t="s">
        <v>193</v>
      </c>
      <c r="B143" s="120" t="s">
        <v>194</v>
      </c>
      <c r="C143" s="216" t="s">
        <v>28</v>
      </c>
      <c r="D143" s="221">
        <v>708.4</v>
      </c>
      <c r="E143" s="263">
        <v>0</v>
      </c>
      <c r="F143" s="213">
        <v>0</v>
      </c>
      <c r="G143" s="195"/>
      <c r="H143" s="195"/>
      <c r="I143" s="195"/>
      <c r="J143" s="195"/>
      <c r="K143" s="217">
        <f t="shared" si="5"/>
        <v>708.4</v>
      </c>
    </row>
    <row r="144" spans="1:11" s="215" customFormat="1" ht="36.75" customHeight="1" x14ac:dyDescent="0.25">
      <c r="A144" s="219" t="s">
        <v>195</v>
      </c>
      <c r="B144" s="120" t="s">
        <v>196</v>
      </c>
      <c r="C144" s="216" t="s">
        <v>28</v>
      </c>
      <c r="D144" s="221">
        <v>2649.11</v>
      </c>
      <c r="E144" s="263">
        <v>0</v>
      </c>
      <c r="F144" s="213">
        <v>0</v>
      </c>
      <c r="G144" s="195"/>
      <c r="H144" s="195"/>
      <c r="I144" s="195"/>
      <c r="J144" s="195"/>
      <c r="K144" s="217">
        <f t="shared" si="5"/>
        <v>2649.11</v>
      </c>
    </row>
    <row r="145" spans="1:11" s="215" customFormat="1" ht="36.75" customHeight="1" x14ac:dyDescent="0.25">
      <c r="A145" s="219" t="s">
        <v>197</v>
      </c>
      <c r="B145" s="120" t="s">
        <v>198</v>
      </c>
      <c r="C145" s="216" t="s">
        <v>28</v>
      </c>
      <c r="D145" s="221">
        <v>2189</v>
      </c>
      <c r="E145" s="263">
        <v>261.39999999999998</v>
      </c>
      <c r="F145" s="213">
        <v>330.9</v>
      </c>
      <c r="G145" s="195"/>
      <c r="H145" s="195"/>
      <c r="I145" s="195"/>
      <c r="J145" s="195"/>
      <c r="K145" s="217">
        <f t="shared" si="5"/>
        <v>2781.3</v>
      </c>
    </row>
    <row r="146" spans="1:11" s="215" customFormat="1" ht="36.75" customHeight="1" x14ac:dyDescent="0.25">
      <c r="A146" s="219" t="s">
        <v>201</v>
      </c>
      <c r="B146" s="120" t="s">
        <v>202</v>
      </c>
      <c r="C146" s="216" t="s">
        <v>28</v>
      </c>
      <c r="D146" s="221">
        <v>1552.1999999999998</v>
      </c>
      <c r="E146" s="263">
        <v>218.2</v>
      </c>
      <c r="F146" s="213">
        <v>550.20000000000005</v>
      </c>
      <c r="G146" s="195"/>
      <c r="H146" s="195"/>
      <c r="I146" s="195"/>
      <c r="J146" s="195"/>
      <c r="K146" s="217">
        <f t="shared" si="5"/>
        <v>2320.6</v>
      </c>
    </row>
    <row r="147" spans="1:11" s="215" customFormat="1" ht="36.75" customHeight="1" x14ac:dyDescent="0.25">
      <c r="A147" s="567" t="s">
        <v>604</v>
      </c>
      <c r="B147" s="120" t="s">
        <v>203</v>
      </c>
      <c r="C147" s="216" t="s">
        <v>28</v>
      </c>
      <c r="D147" s="221">
        <v>8347.93</v>
      </c>
      <c r="E147" s="263">
        <v>774.55</v>
      </c>
      <c r="F147" s="213">
        <v>796.4</v>
      </c>
      <c r="G147" s="195"/>
      <c r="H147" s="195"/>
      <c r="I147" s="195"/>
      <c r="J147" s="195"/>
      <c r="K147" s="217">
        <f t="shared" si="5"/>
        <v>9918.8799999999992</v>
      </c>
    </row>
    <row r="148" spans="1:11" s="215" customFormat="1" ht="36.75" customHeight="1" x14ac:dyDescent="0.25">
      <c r="A148" s="568"/>
      <c r="B148" s="294" t="s">
        <v>736</v>
      </c>
      <c r="C148" s="216" t="s">
        <v>28</v>
      </c>
      <c r="D148" s="221">
        <v>0</v>
      </c>
      <c r="E148" s="263">
        <v>987.1</v>
      </c>
      <c r="F148" s="213">
        <v>264.8</v>
      </c>
      <c r="G148" s="195"/>
      <c r="H148" s="195"/>
      <c r="I148" s="195"/>
      <c r="J148" s="195"/>
      <c r="K148" s="217">
        <f t="shared" si="5"/>
        <v>1251.9000000000001</v>
      </c>
    </row>
    <row r="149" spans="1:11" s="215" customFormat="1" ht="45.75" customHeight="1" x14ac:dyDescent="0.25">
      <c r="A149" s="219" t="s">
        <v>204</v>
      </c>
      <c r="B149" s="120" t="s">
        <v>205</v>
      </c>
      <c r="C149" s="216" t="s">
        <v>28</v>
      </c>
      <c r="D149" s="221">
        <v>5719.22</v>
      </c>
      <c r="E149" s="263">
        <v>297.8</v>
      </c>
      <c r="F149" s="213">
        <v>980.7</v>
      </c>
      <c r="G149" s="195"/>
      <c r="H149" s="195"/>
      <c r="I149" s="195"/>
      <c r="J149" s="195"/>
      <c r="K149" s="217">
        <f t="shared" si="5"/>
        <v>6997.72</v>
      </c>
    </row>
    <row r="150" spans="1:11" s="215" customFormat="1" ht="36.75" customHeight="1" x14ac:dyDescent="0.25">
      <c r="A150" s="219" t="s">
        <v>207</v>
      </c>
      <c r="B150" s="120" t="s">
        <v>208</v>
      </c>
      <c r="C150" s="216" t="s">
        <v>28</v>
      </c>
      <c r="D150" s="221">
        <v>3581.5999999999995</v>
      </c>
      <c r="E150" s="263">
        <v>477.2</v>
      </c>
      <c r="F150" s="213">
        <v>235.6</v>
      </c>
      <c r="G150" s="195"/>
      <c r="H150" s="195"/>
      <c r="I150" s="195"/>
      <c r="J150" s="195"/>
      <c r="K150" s="217">
        <f t="shared" si="5"/>
        <v>4294.3999999999996</v>
      </c>
    </row>
    <row r="151" spans="1:11" s="215" customFormat="1" ht="36.75" customHeight="1" x14ac:dyDescent="0.25">
      <c r="A151" s="219" t="s">
        <v>209</v>
      </c>
      <c r="B151" s="120" t="s">
        <v>605</v>
      </c>
      <c r="C151" s="216" t="s">
        <v>28</v>
      </c>
      <c r="D151" s="221">
        <v>3437.45</v>
      </c>
      <c r="E151" s="263">
        <v>201.8</v>
      </c>
      <c r="F151" s="213">
        <v>197</v>
      </c>
      <c r="G151" s="195"/>
      <c r="H151" s="195"/>
      <c r="I151" s="195"/>
      <c r="J151" s="195"/>
      <c r="K151" s="217">
        <f t="shared" si="5"/>
        <v>3836.25</v>
      </c>
    </row>
    <row r="152" spans="1:11" s="215" customFormat="1" ht="36.75" customHeight="1" x14ac:dyDescent="0.25">
      <c r="A152" s="219" t="s">
        <v>212</v>
      </c>
      <c r="B152" s="120" t="s">
        <v>213</v>
      </c>
      <c r="C152" s="216" t="s">
        <v>28</v>
      </c>
      <c r="D152" s="221">
        <v>149.1</v>
      </c>
      <c r="E152" s="263">
        <v>0</v>
      </c>
      <c r="F152" s="213">
        <v>0</v>
      </c>
      <c r="G152" s="195"/>
      <c r="H152" s="195"/>
      <c r="I152" s="195"/>
      <c r="J152" s="195"/>
      <c r="K152" s="217">
        <f t="shared" si="5"/>
        <v>149.1</v>
      </c>
    </row>
    <row r="153" spans="1:11" s="215" customFormat="1" ht="36.75" customHeight="1" x14ac:dyDescent="0.25">
      <c r="A153" s="567" t="s">
        <v>214</v>
      </c>
      <c r="B153" s="120" t="s">
        <v>215</v>
      </c>
      <c r="C153" s="216" t="s">
        <v>28</v>
      </c>
      <c r="D153" s="221">
        <v>8973.34</v>
      </c>
      <c r="E153" s="263">
        <v>673.1</v>
      </c>
      <c r="F153" s="213">
        <v>2514.4</v>
      </c>
      <c r="G153" s="195"/>
      <c r="H153" s="195"/>
      <c r="I153" s="195"/>
      <c r="J153" s="195"/>
      <c r="K153" s="217">
        <f t="shared" si="5"/>
        <v>12160.84</v>
      </c>
    </row>
    <row r="154" spans="1:11" s="215" customFormat="1" ht="36.75" customHeight="1" x14ac:dyDescent="0.25">
      <c r="A154" s="568"/>
      <c r="B154" s="120" t="s">
        <v>245</v>
      </c>
      <c r="C154" s="216" t="s">
        <v>28</v>
      </c>
      <c r="D154" s="221">
        <v>1899.3999999999999</v>
      </c>
      <c r="E154" s="263">
        <v>426.1</v>
      </c>
      <c r="F154" s="213">
        <v>547.4</v>
      </c>
      <c r="G154" s="195"/>
      <c r="H154" s="195"/>
      <c r="I154" s="195"/>
      <c r="J154" s="195"/>
      <c r="K154" s="217">
        <f t="shared" si="5"/>
        <v>2872.9</v>
      </c>
    </row>
    <row r="155" spans="1:11" s="215" customFormat="1" ht="36.75" customHeight="1" x14ac:dyDescent="0.25">
      <c r="A155" s="219" t="s">
        <v>217</v>
      </c>
      <c r="B155" s="120" t="s">
        <v>218</v>
      </c>
      <c r="C155" s="216" t="s">
        <v>28</v>
      </c>
      <c r="D155" s="221">
        <v>6713.52</v>
      </c>
      <c r="E155" s="263">
        <v>751.6</v>
      </c>
      <c r="F155" s="213">
        <v>248.7</v>
      </c>
      <c r="G155" s="195"/>
      <c r="H155" s="195"/>
      <c r="I155" s="195"/>
      <c r="J155" s="195"/>
      <c r="K155" s="217">
        <f t="shared" si="5"/>
        <v>7713.8200000000006</v>
      </c>
    </row>
    <row r="156" spans="1:11" s="215" customFormat="1" ht="36.75" customHeight="1" x14ac:dyDescent="0.25">
      <c r="A156" s="219" t="s">
        <v>219</v>
      </c>
      <c r="B156" s="120" t="s">
        <v>220</v>
      </c>
      <c r="C156" s="216" t="s">
        <v>28</v>
      </c>
      <c r="D156" s="221">
        <v>444.5</v>
      </c>
      <c r="E156" s="263">
        <v>470.9</v>
      </c>
      <c r="F156" s="213">
        <v>0</v>
      </c>
      <c r="G156" s="195"/>
      <c r="H156" s="195"/>
      <c r="I156" s="195"/>
      <c r="J156" s="195"/>
      <c r="K156" s="217">
        <f t="shared" si="5"/>
        <v>915.4</v>
      </c>
    </row>
    <row r="157" spans="1:11" s="215" customFormat="1" ht="36.75" customHeight="1" x14ac:dyDescent="0.25">
      <c r="A157" s="567" t="s">
        <v>224</v>
      </c>
      <c r="B157" s="120" t="s">
        <v>225</v>
      </c>
      <c r="C157" s="216" t="s">
        <v>28</v>
      </c>
      <c r="D157" s="221">
        <v>2129</v>
      </c>
      <c r="E157" s="263">
        <v>0</v>
      </c>
      <c r="F157" s="213">
        <v>0</v>
      </c>
      <c r="G157" s="195"/>
      <c r="H157" s="195"/>
      <c r="I157" s="195"/>
      <c r="J157" s="195"/>
      <c r="K157" s="217">
        <f t="shared" si="5"/>
        <v>2129</v>
      </c>
    </row>
    <row r="158" spans="1:11" s="215" customFormat="1" ht="36.75" customHeight="1" x14ac:dyDescent="0.25">
      <c r="A158" s="568"/>
      <c r="B158" s="120" t="s">
        <v>241</v>
      </c>
      <c r="C158" s="216" t="s">
        <v>28</v>
      </c>
      <c r="D158" s="221">
        <v>876.09</v>
      </c>
      <c r="E158" s="263">
        <v>0</v>
      </c>
      <c r="F158" s="213">
        <v>0</v>
      </c>
      <c r="G158" s="195"/>
      <c r="H158" s="195"/>
      <c r="I158" s="195"/>
      <c r="J158" s="195"/>
      <c r="K158" s="217">
        <f t="shared" si="5"/>
        <v>876.09</v>
      </c>
    </row>
    <row r="159" spans="1:11" s="215" customFormat="1" ht="36.75" customHeight="1" x14ac:dyDescent="0.25">
      <c r="A159" s="219" t="s">
        <v>226</v>
      </c>
      <c r="B159" s="120" t="s">
        <v>227</v>
      </c>
      <c r="C159" s="216" t="s">
        <v>28</v>
      </c>
      <c r="D159" s="221">
        <v>3769.04</v>
      </c>
      <c r="E159" s="263">
        <v>497.4</v>
      </c>
      <c r="F159" s="213">
        <v>168.6</v>
      </c>
      <c r="G159" s="195"/>
      <c r="H159" s="195"/>
      <c r="I159" s="195"/>
      <c r="J159" s="195"/>
      <c r="K159" s="217">
        <f t="shared" si="5"/>
        <v>4435.04</v>
      </c>
    </row>
    <row r="160" spans="1:11" s="215" customFormat="1" ht="36.75" customHeight="1" x14ac:dyDescent="0.25">
      <c r="A160" s="567" t="s">
        <v>229</v>
      </c>
      <c r="B160" s="120" t="s">
        <v>230</v>
      </c>
      <c r="C160" s="216" t="s">
        <v>28</v>
      </c>
      <c r="D160" s="221">
        <v>1150.83</v>
      </c>
      <c r="E160" s="262">
        <v>612.79999999999995</v>
      </c>
      <c r="F160" s="195">
        <v>401.1</v>
      </c>
      <c r="G160" s="195"/>
      <c r="H160" s="195"/>
      <c r="I160" s="195"/>
      <c r="J160" s="195"/>
      <c r="K160" s="217">
        <f t="shared" si="5"/>
        <v>2164.73</v>
      </c>
    </row>
    <row r="161" spans="1:12" s="215" customFormat="1" ht="36.75" customHeight="1" x14ac:dyDescent="0.25">
      <c r="A161" s="568"/>
      <c r="B161" s="120" t="s">
        <v>252</v>
      </c>
      <c r="C161" s="216" t="s">
        <v>28</v>
      </c>
      <c r="D161" s="221">
        <v>21283.11</v>
      </c>
      <c r="E161" s="263">
        <v>2338.6999999999998</v>
      </c>
      <c r="F161" s="213">
        <v>843.5</v>
      </c>
      <c r="G161" s="213"/>
      <c r="H161" s="213"/>
      <c r="I161" s="213"/>
      <c r="J161" s="213"/>
      <c r="K161" s="217">
        <f t="shared" si="5"/>
        <v>24465.31</v>
      </c>
    </row>
    <row r="162" spans="1:12" s="215" customFormat="1" ht="36.75" customHeight="1" x14ac:dyDescent="0.25">
      <c r="A162" s="218" t="s">
        <v>231</v>
      </c>
      <c r="B162" s="211" t="s">
        <v>232</v>
      </c>
      <c r="C162" s="212" t="s">
        <v>28</v>
      </c>
      <c r="D162" s="261">
        <v>5783.2</v>
      </c>
      <c r="E162" s="263">
        <v>702.7</v>
      </c>
      <c r="F162" s="213">
        <v>561.20000000000005</v>
      </c>
      <c r="G162" s="213"/>
      <c r="H162" s="213"/>
      <c r="I162" s="213"/>
      <c r="J162" s="213"/>
      <c r="K162" s="220">
        <f t="shared" si="5"/>
        <v>7047.0999999999995</v>
      </c>
    </row>
    <row r="163" spans="1:12" s="215" customFormat="1" ht="36.75" customHeight="1" x14ac:dyDescent="0.25">
      <c r="A163" s="219" t="s">
        <v>233</v>
      </c>
      <c r="B163" s="120" t="s">
        <v>234</v>
      </c>
      <c r="C163" s="216" t="s">
        <v>28</v>
      </c>
      <c r="D163" s="221">
        <v>100.9</v>
      </c>
      <c r="E163" s="263">
        <v>0</v>
      </c>
      <c r="F163" s="213">
        <v>0</v>
      </c>
      <c r="G163" s="195"/>
      <c r="H163" s="195"/>
      <c r="I163" s="195"/>
      <c r="J163" s="195"/>
      <c r="K163" s="217">
        <f t="shared" si="5"/>
        <v>100.9</v>
      </c>
    </row>
    <row r="164" spans="1:12" s="215" customFormat="1" ht="36.75" customHeight="1" x14ac:dyDescent="0.25">
      <c r="A164" s="219" t="s">
        <v>237</v>
      </c>
      <c r="B164" s="120" t="s">
        <v>238</v>
      </c>
      <c r="C164" s="216" t="s">
        <v>28</v>
      </c>
      <c r="D164" s="221">
        <v>396.7</v>
      </c>
      <c r="E164" s="262">
        <v>0</v>
      </c>
      <c r="F164" s="213">
        <v>0</v>
      </c>
      <c r="G164" s="195"/>
      <c r="H164" s="195"/>
      <c r="I164" s="195"/>
      <c r="J164" s="195"/>
      <c r="K164" s="217">
        <f t="shared" si="5"/>
        <v>396.7</v>
      </c>
    </row>
    <row r="165" spans="1:12" s="215" customFormat="1" ht="36.75" customHeight="1" x14ac:dyDescent="0.25">
      <c r="A165" s="219" t="s">
        <v>239</v>
      </c>
      <c r="B165" s="120" t="s">
        <v>240</v>
      </c>
      <c r="C165" s="216" t="s">
        <v>28</v>
      </c>
      <c r="D165" s="221">
        <v>7427.5800000000008</v>
      </c>
      <c r="E165" s="263">
        <v>223.8</v>
      </c>
      <c r="F165" s="213">
        <v>488.6</v>
      </c>
      <c r="G165" s="195"/>
      <c r="H165" s="195"/>
      <c r="I165" s="195"/>
      <c r="J165" s="195"/>
      <c r="K165" s="217">
        <f t="shared" si="5"/>
        <v>8139.9800000000014</v>
      </c>
    </row>
    <row r="166" spans="1:12" s="215" customFormat="1" ht="36.75" customHeight="1" x14ac:dyDescent="0.25">
      <c r="A166" s="219" t="s">
        <v>242</v>
      </c>
      <c r="B166" s="120" t="s">
        <v>607</v>
      </c>
      <c r="C166" s="216" t="s">
        <v>28</v>
      </c>
      <c r="D166" s="221">
        <v>320.8</v>
      </c>
      <c r="E166" s="263">
        <v>0</v>
      </c>
      <c r="F166" s="213">
        <v>0</v>
      </c>
      <c r="G166" s="195"/>
      <c r="H166" s="195"/>
      <c r="I166" s="195"/>
      <c r="J166" s="195"/>
      <c r="K166" s="217">
        <f t="shared" si="5"/>
        <v>320.8</v>
      </c>
    </row>
    <row r="167" spans="1:12" s="215" customFormat="1" ht="36.75" customHeight="1" x14ac:dyDescent="0.25">
      <c r="A167" s="219" t="s">
        <v>246</v>
      </c>
      <c r="B167" s="120" t="s">
        <v>247</v>
      </c>
      <c r="C167" s="216" t="s">
        <v>28</v>
      </c>
      <c r="D167" s="221">
        <v>476.5</v>
      </c>
      <c r="E167" s="263">
        <v>0</v>
      </c>
      <c r="F167" s="213">
        <v>586.6</v>
      </c>
      <c r="G167" s="195"/>
      <c r="H167" s="195"/>
      <c r="I167" s="195"/>
      <c r="J167" s="195"/>
      <c r="K167" s="217">
        <f t="shared" si="5"/>
        <v>1063.0999999999999</v>
      </c>
    </row>
    <row r="168" spans="1:12" s="215" customFormat="1" ht="36.75" customHeight="1" x14ac:dyDescent="0.25">
      <c r="A168" s="219" t="s">
        <v>186</v>
      </c>
      <c r="B168" s="120" t="s">
        <v>248</v>
      </c>
      <c r="C168" s="216" t="s">
        <v>28</v>
      </c>
      <c r="D168" s="221">
        <v>592.91999999999996</v>
      </c>
      <c r="E168" s="263">
        <v>0</v>
      </c>
      <c r="F168" s="213">
        <v>0</v>
      </c>
      <c r="G168" s="195"/>
      <c r="H168" s="195"/>
      <c r="I168" s="195"/>
      <c r="J168" s="195"/>
      <c r="K168" s="217">
        <f t="shared" si="5"/>
        <v>592.91999999999996</v>
      </c>
    </row>
    <row r="169" spans="1:12" s="215" customFormat="1" ht="36.75" customHeight="1" x14ac:dyDescent="0.25">
      <c r="A169" s="219" t="s">
        <v>128</v>
      </c>
      <c r="B169" s="120" t="s">
        <v>608</v>
      </c>
      <c r="C169" s="216" t="s">
        <v>28</v>
      </c>
      <c r="D169" s="221">
        <v>619.9</v>
      </c>
      <c r="E169" s="263">
        <v>525</v>
      </c>
      <c r="F169" s="213">
        <v>0</v>
      </c>
      <c r="G169" s="195"/>
      <c r="H169" s="195"/>
      <c r="I169" s="195"/>
      <c r="J169" s="195"/>
      <c r="K169" s="217">
        <f t="shared" si="5"/>
        <v>1144.9000000000001</v>
      </c>
    </row>
    <row r="170" spans="1:12" s="215" customFormat="1" ht="36.75" customHeight="1" x14ac:dyDescent="0.25">
      <c r="A170" s="222" t="s">
        <v>250</v>
      </c>
      <c r="B170" s="120" t="s">
        <v>251</v>
      </c>
      <c r="C170" s="216" t="s">
        <v>28</v>
      </c>
      <c r="D170" s="221">
        <v>3015.1</v>
      </c>
      <c r="E170" s="263">
        <v>311.10000000000002</v>
      </c>
      <c r="F170" s="213">
        <v>498.9</v>
      </c>
      <c r="G170" s="195"/>
      <c r="H170" s="195"/>
      <c r="I170" s="195"/>
      <c r="J170" s="195"/>
      <c r="K170" s="217">
        <f t="shared" si="5"/>
        <v>3825.1</v>
      </c>
    </row>
    <row r="171" spans="1:12" s="215" customFormat="1" ht="36.75" customHeight="1" x14ac:dyDescent="0.25">
      <c r="A171" s="223" t="s">
        <v>257</v>
      </c>
      <c r="B171" s="124" t="s">
        <v>258</v>
      </c>
      <c r="C171" s="216" t="s">
        <v>28</v>
      </c>
      <c r="D171" s="224">
        <v>904.17000000000007</v>
      </c>
      <c r="E171" s="254">
        <v>0</v>
      </c>
      <c r="F171" s="213">
        <v>0</v>
      </c>
      <c r="G171" s="195"/>
      <c r="H171" s="195"/>
      <c r="I171" s="195"/>
      <c r="J171" s="195"/>
      <c r="K171" s="217">
        <f t="shared" si="5"/>
        <v>904.17000000000007</v>
      </c>
    </row>
    <row r="172" spans="1:12" s="4" customFormat="1" ht="30" customHeight="1" x14ac:dyDescent="0.25">
      <c r="A172" s="478" t="s">
        <v>259</v>
      </c>
      <c r="B172" s="479"/>
      <c r="C172" s="19" t="s">
        <v>28</v>
      </c>
      <c r="D172" s="112">
        <v>1138611.82</v>
      </c>
      <c r="E172" s="109">
        <f>SUM(E31:E171)</f>
        <v>69808.37</v>
      </c>
      <c r="F172" s="109">
        <f>SUM(F31:F171)</f>
        <v>76748.689999999988</v>
      </c>
      <c r="G172" s="109">
        <f t="shared" ref="G172:J172" si="6">SUM(G31:G171)</f>
        <v>0</v>
      </c>
      <c r="H172" s="109">
        <f t="shared" si="6"/>
        <v>0</v>
      </c>
      <c r="I172" s="109">
        <f t="shared" si="6"/>
        <v>0</v>
      </c>
      <c r="J172" s="110">
        <f t="shared" si="6"/>
        <v>0</v>
      </c>
      <c r="K172" s="23">
        <f>SUM(D172:J172)</f>
        <v>1285168.8799999999</v>
      </c>
    </row>
    <row r="173" spans="1:12" s="4" customFormat="1" ht="30" customHeight="1" thickBot="1" x14ac:dyDescent="0.3">
      <c r="A173" s="561" t="s">
        <v>260</v>
      </c>
      <c r="B173" s="562"/>
      <c r="C173" s="20" t="s">
        <v>28</v>
      </c>
      <c r="D173" s="24">
        <f>COUNTIF(D31:D171,"&gt;0")</f>
        <v>138</v>
      </c>
      <c r="E173" s="24">
        <f>COUNTIF(E31:E171,"&gt;0")</f>
        <v>78</v>
      </c>
      <c r="F173" s="24">
        <f>COUNTIF(F31:F171,"&gt;0")</f>
        <v>77</v>
      </c>
      <c r="G173" s="24">
        <f t="shared" ref="G173:J173" si="7">COUNTIF(G31:G171,"&gt;0")</f>
        <v>0</v>
      </c>
      <c r="H173" s="24">
        <f t="shared" si="7"/>
        <v>0</v>
      </c>
      <c r="I173" s="24">
        <f t="shared" si="7"/>
        <v>0</v>
      </c>
      <c r="J173" s="24">
        <f t="shared" si="7"/>
        <v>0</v>
      </c>
      <c r="K173" s="81">
        <f t="shared" ref="K173" si="8">SUM(D173:J173)</f>
        <v>293</v>
      </c>
      <c r="L173" s="292"/>
    </row>
    <row r="174" spans="1:12" s="4" customFormat="1" ht="24.95" customHeight="1" x14ac:dyDescent="0.25">
      <c r="A174" s="575" t="s">
        <v>591</v>
      </c>
      <c r="B174" s="576"/>
      <c r="C174" s="576"/>
      <c r="D174" s="576"/>
      <c r="E174" s="576"/>
      <c r="F174" s="576"/>
      <c r="G174" s="576"/>
      <c r="H174" s="576"/>
      <c r="I174" s="576"/>
      <c r="J174" s="576"/>
      <c r="K174" s="577"/>
    </row>
    <row r="175" spans="1:12" s="5" customFormat="1" ht="35.1" customHeight="1" thickBot="1" x14ac:dyDescent="0.3">
      <c r="A175" s="21" t="s">
        <v>261</v>
      </c>
      <c r="B175" s="552" t="s">
        <v>262</v>
      </c>
      <c r="C175" s="553"/>
      <c r="D175" s="196" t="s">
        <v>723</v>
      </c>
      <c r="E175" s="255" t="s">
        <v>717</v>
      </c>
      <c r="F175" s="41" t="s">
        <v>718</v>
      </c>
      <c r="G175" s="41" t="s">
        <v>719</v>
      </c>
      <c r="H175" s="41" t="s">
        <v>720</v>
      </c>
      <c r="I175" s="41" t="s">
        <v>721</v>
      </c>
      <c r="J175" s="41" t="s">
        <v>722</v>
      </c>
      <c r="K175" s="131" t="s">
        <v>29</v>
      </c>
    </row>
    <row r="176" spans="1:12" ht="36.75" customHeight="1" thickTop="1" x14ac:dyDescent="0.2">
      <c r="A176" s="569" t="s">
        <v>263</v>
      </c>
      <c r="B176" s="122" t="s">
        <v>264</v>
      </c>
      <c r="C176" s="84" t="s">
        <v>28</v>
      </c>
      <c r="D176" s="102">
        <v>964.5</v>
      </c>
      <c r="E176" s="270">
        <v>0</v>
      </c>
      <c r="F176" s="105">
        <v>0</v>
      </c>
      <c r="G176" s="105"/>
      <c r="H176" s="105"/>
      <c r="I176" s="105"/>
      <c r="J176" s="105"/>
      <c r="K176" s="91">
        <f t="shared" ref="K176:K207" si="9">SUM(D176:J176)</f>
        <v>964.5</v>
      </c>
    </row>
    <row r="177" spans="1:17" ht="36.75" customHeight="1" x14ac:dyDescent="0.2">
      <c r="A177" s="466"/>
      <c r="B177" s="123" t="s">
        <v>265</v>
      </c>
      <c r="C177" s="84" t="s">
        <v>28</v>
      </c>
      <c r="D177" s="102">
        <v>2264.7000000000003</v>
      </c>
      <c r="E177" s="269">
        <v>221.5</v>
      </c>
      <c r="F177" s="105">
        <v>0</v>
      </c>
      <c r="G177" s="93"/>
      <c r="H177" s="93"/>
      <c r="I177" s="93"/>
      <c r="J177" s="93"/>
      <c r="K177" s="90">
        <f t="shared" si="9"/>
        <v>2486.2000000000003</v>
      </c>
    </row>
    <row r="178" spans="1:17" ht="36.75" customHeight="1" x14ac:dyDescent="0.2">
      <c r="A178" s="466"/>
      <c r="B178" s="121" t="s">
        <v>266</v>
      </c>
      <c r="C178" s="84" t="s">
        <v>28</v>
      </c>
      <c r="D178" s="102">
        <v>939.3</v>
      </c>
      <c r="E178" s="269">
        <v>0</v>
      </c>
      <c r="F178" s="105">
        <v>0</v>
      </c>
      <c r="G178" s="93"/>
      <c r="H178" s="93"/>
      <c r="I178" s="93"/>
      <c r="J178" s="93"/>
      <c r="K178" s="90">
        <f t="shared" si="9"/>
        <v>939.3</v>
      </c>
    </row>
    <row r="179" spans="1:17" ht="36.75" customHeight="1" x14ac:dyDescent="0.2">
      <c r="A179" s="466"/>
      <c r="B179" s="121" t="s">
        <v>267</v>
      </c>
      <c r="C179" s="84" t="s">
        <v>28</v>
      </c>
      <c r="D179" s="102">
        <v>298.89999999999998</v>
      </c>
      <c r="E179" s="269">
        <v>0</v>
      </c>
      <c r="F179" s="105">
        <v>0</v>
      </c>
      <c r="G179" s="93"/>
      <c r="H179" s="93"/>
      <c r="I179" s="93"/>
      <c r="J179" s="93"/>
      <c r="K179" s="90">
        <f t="shared" si="9"/>
        <v>298.89999999999998</v>
      </c>
    </row>
    <row r="180" spans="1:17" ht="36.75" customHeight="1" x14ac:dyDescent="0.2">
      <c r="A180" s="466"/>
      <c r="B180" s="293" t="s">
        <v>752</v>
      </c>
      <c r="C180" s="84" t="s">
        <v>28</v>
      </c>
      <c r="D180" s="102">
        <v>0</v>
      </c>
      <c r="E180" s="269">
        <v>311.5</v>
      </c>
      <c r="F180" s="105">
        <v>0</v>
      </c>
      <c r="G180" s="93"/>
      <c r="H180" s="93"/>
      <c r="I180" s="93"/>
      <c r="J180" s="93"/>
      <c r="K180" s="90">
        <f t="shared" si="9"/>
        <v>311.5</v>
      </c>
    </row>
    <row r="181" spans="1:17" ht="36.75" customHeight="1" x14ac:dyDescent="0.2">
      <c r="A181" s="466"/>
      <c r="B181" s="293" t="s">
        <v>733</v>
      </c>
      <c r="C181" s="84" t="s">
        <v>28</v>
      </c>
      <c r="D181" s="102">
        <v>0</v>
      </c>
      <c r="E181" s="269">
        <v>532.25</v>
      </c>
      <c r="F181" s="105">
        <v>295.8</v>
      </c>
      <c r="G181" s="93"/>
      <c r="H181" s="93"/>
      <c r="I181" s="93"/>
      <c r="J181" s="93"/>
      <c r="K181" s="90">
        <f t="shared" si="9"/>
        <v>828.05</v>
      </c>
    </row>
    <row r="182" spans="1:17" ht="36.75" customHeight="1" x14ac:dyDescent="0.2">
      <c r="A182" s="466"/>
      <c r="B182" s="293" t="s">
        <v>762</v>
      </c>
      <c r="C182" s="84" t="s">
        <v>28</v>
      </c>
      <c r="D182" s="102">
        <v>0</v>
      </c>
      <c r="E182" s="269">
        <v>0</v>
      </c>
      <c r="F182" s="105">
        <v>120.2</v>
      </c>
      <c r="G182" s="93"/>
      <c r="H182" s="93"/>
      <c r="I182" s="93"/>
      <c r="J182" s="93"/>
      <c r="K182" s="90">
        <f>SUM(D182:J182)</f>
        <v>120.2</v>
      </c>
    </row>
    <row r="183" spans="1:17" ht="36.75" customHeight="1" x14ac:dyDescent="0.2">
      <c r="A183" s="467"/>
      <c r="B183" s="121" t="s">
        <v>268</v>
      </c>
      <c r="C183" s="84" t="s">
        <v>28</v>
      </c>
      <c r="D183" s="102">
        <v>1455.8999999999999</v>
      </c>
      <c r="E183" s="269">
        <v>0</v>
      </c>
      <c r="F183" s="105">
        <v>0</v>
      </c>
      <c r="G183" s="93"/>
      <c r="H183" s="93"/>
      <c r="I183" s="93"/>
      <c r="J183" s="93"/>
      <c r="K183" s="90">
        <f t="shared" si="9"/>
        <v>1455.8999999999999</v>
      </c>
    </row>
    <row r="184" spans="1:17" ht="36.75" customHeight="1" x14ac:dyDescent="0.2">
      <c r="A184" s="465" t="s">
        <v>269</v>
      </c>
      <c r="B184" s="121" t="s">
        <v>270</v>
      </c>
      <c r="C184" s="84" t="s">
        <v>28</v>
      </c>
      <c r="D184" s="103">
        <v>26189.57</v>
      </c>
      <c r="E184" s="132">
        <v>2132.3000000000002</v>
      </c>
      <c r="F184" s="105">
        <v>4718.8</v>
      </c>
      <c r="G184" s="93"/>
      <c r="H184" s="93"/>
      <c r="I184" s="93"/>
      <c r="J184" s="93"/>
      <c r="K184" s="90">
        <f t="shared" si="9"/>
        <v>33040.67</v>
      </c>
    </row>
    <row r="185" spans="1:17" ht="36.75" customHeight="1" x14ac:dyDescent="0.2">
      <c r="A185" s="466"/>
      <c r="B185" s="121" t="s">
        <v>271</v>
      </c>
      <c r="C185" s="84" t="s">
        <v>28</v>
      </c>
      <c r="D185" s="103">
        <v>20810.77</v>
      </c>
      <c r="E185" s="132">
        <v>727.5</v>
      </c>
      <c r="F185" s="105">
        <v>1315.81</v>
      </c>
      <c r="G185" s="25"/>
      <c r="H185" s="93"/>
      <c r="I185" s="93"/>
      <c r="J185" s="93"/>
      <c r="K185" s="90">
        <f t="shared" si="9"/>
        <v>22854.080000000002</v>
      </c>
      <c r="Q185" s="98"/>
    </row>
    <row r="186" spans="1:17" ht="36.75" customHeight="1" x14ac:dyDescent="0.2">
      <c r="A186" s="466"/>
      <c r="B186" s="121" t="s">
        <v>272</v>
      </c>
      <c r="C186" s="84" t="s">
        <v>28</v>
      </c>
      <c r="D186" s="103">
        <v>1128.9000000000001</v>
      </c>
      <c r="E186" s="132">
        <v>0</v>
      </c>
      <c r="F186" s="105">
        <v>0</v>
      </c>
      <c r="G186" s="25"/>
      <c r="H186" s="93"/>
      <c r="I186" s="93"/>
      <c r="J186" s="93"/>
      <c r="K186" s="90">
        <f t="shared" si="9"/>
        <v>1128.9000000000001</v>
      </c>
    </row>
    <row r="187" spans="1:17" ht="36.75" customHeight="1" x14ac:dyDescent="0.2">
      <c r="A187" s="467"/>
      <c r="B187" s="121" t="s">
        <v>273</v>
      </c>
      <c r="C187" s="84" t="s">
        <v>28</v>
      </c>
      <c r="D187" s="103">
        <v>900.90000000000009</v>
      </c>
      <c r="E187" s="132">
        <v>0</v>
      </c>
      <c r="F187" s="105">
        <v>0</v>
      </c>
      <c r="G187" s="25"/>
      <c r="H187" s="93"/>
      <c r="I187" s="93"/>
      <c r="J187" s="93"/>
      <c r="K187" s="90">
        <f t="shared" si="9"/>
        <v>900.90000000000009</v>
      </c>
    </row>
    <row r="188" spans="1:17" ht="36.75" customHeight="1" x14ac:dyDescent="0.2">
      <c r="A188" s="119" t="s">
        <v>618</v>
      </c>
      <c r="B188" s="124" t="s">
        <v>619</v>
      </c>
      <c r="C188" s="84" t="s">
        <v>28</v>
      </c>
      <c r="D188" s="132">
        <v>551.69999999999993</v>
      </c>
      <c r="E188" s="132">
        <v>339.1</v>
      </c>
      <c r="F188" s="105">
        <v>176.5</v>
      </c>
      <c r="G188" s="133"/>
      <c r="H188" s="105"/>
      <c r="I188" s="93"/>
      <c r="J188" s="93"/>
      <c r="K188" s="91">
        <f t="shared" si="9"/>
        <v>1067.3</v>
      </c>
    </row>
    <row r="189" spans="1:17" ht="36.75" customHeight="1" x14ac:dyDescent="0.2">
      <c r="A189" s="546" t="s">
        <v>274</v>
      </c>
      <c r="B189" s="120" t="s">
        <v>34</v>
      </c>
      <c r="C189" s="83" t="s">
        <v>28</v>
      </c>
      <c r="D189" s="93">
        <v>256.8</v>
      </c>
      <c r="E189" s="93">
        <v>0</v>
      </c>
      <c r="F189" s="93">
        <v>0</v>
      </c>
      <c r="G189" s="93"/>
      <c r="H189" s="93"/>
      <c r="I189" s="101"/>
      <c r="J189" s="93"/>
      <c r="K189" s="90">
        <f t="shared" si="9"/>
        <v>256.8</v>
      </c>
    </row>
    <row r="190" spans="1:17" ht="36.75" customHeight="1" x14ac:dyDescent="0.2">
      <c r="A190" s="547"/>
      <c r="B190" s="120" t="s">
        <v>595</v>
      </c>
      <c r="C190" s="83" t="s">
        <v>28</v>
      </c>
      <c r="D190" s="104">
        <v>1563.74</v>
      </c>
      <c r="E190" s="256">
        <v>0</v>
      </c>
      <c r="F190" s="93">
        <v>0</v>
      </c>
      <c r="G190" s="93"/>
      <c r="H190" s="93"/>
      <c r="I190" s="93"/>
      <c r="J190" s="93"/>
      <c r="K190" s="90">
        <f t="shared" si="9"/>
        <v>1563.74</v>
      </c>
    </row>
    <row r="191" spans="1:17" ht="36.75" customHeight="1" x14ac:dyDescent="0.2">
      <c r="A191" s="547"/>
      <c r="B191" s="167" t="s">
        <v>275</v>
      </c>
      <c r="C191" s="168" t="s">
        <v>28</v>
      </c>
      <c r="D191" s="128">
        <v>18363.820000000007</v>
      </c>
      <c r="E191" s="132">
        <v>1007.1</v>
      </c>
      <c r="F191" s="105">
        <v>1062.7</v>
      </c>
      <c r="G191" s="133"/>
      <c r="H191" s="105"/>
      <c r="I191" s="105"/>
      <c r="J191" s="105"/>
      <c r="K191" s="91">
        <f t="shared" si="9"/>
        <v>20433.620000000006</v>
      </c>
    </row>
    <row r="192" spans="1:17" ht="36.75" customHeight="1" x14ac:dyDescent="0.2">
      <c r="A192" s="547"/>
      <c r="B192" s="121" t="s">
        <v>609</v>
      </c>
      <c r="C192" s="84" t="s">
        <v>28</v>
      </c>
      <c r="D192" s="103">
        <v>15396.790000000003</v>
      </c>
      <c r="E192" s="132">
        <v>501.3</v>
      </c>
      <c r="F192" s="105">
        <v>1031.3</v>
      </c>
      <c r="G192" s="25"/>
      <c r="H192" s="93"/>
      <c r="I192" s="93"/>
      <c r="J192" s="93"/>
      <c r="K192" s="90">
        <f t="shared" si="9"/>
        <v>16929.390000000003</v>
      </c>
    </row>
    <row r="193" spans="1:11" ht="36.75" customHeight="1" x14ac:dyDescent="0.2">
      <c r="A193" s="547"/>
      <c r="B193" s="121" t="s">
        <v>276</v>
      </c>
      <c r="C193" s="84" t="s">
        <v>28</v>
      </c>
      <c r="D193" s="103">
        <v>25137.72</v>
      </c>
      <c r="E193" s="132">
        <v>1926.8</v>
      </c>
      <c r="F193" s="105">
        <v>2454.9</v>
      </c>
      <c r="G193" s="25"/>
      <c r="H193" s="93"/>
      <c r="I193" s="93"/>
      <c r="J193" s="93"/>
      <c r="K193" s="90">
        <f t="shared" si="9"/>
        <v>29519.420000000002</v>
      </c>
    </row>
    <row r="194" spans="1:11" ht="36.75" customHeight="1" x14ac:dyDescent="0.2">
      <c r="A194" s="548"/>
      <c r="B194" s="121" t="s">
        <v>753</v>
      </c>
      <c r="C194" s="84" t="s">
        <v>28</v>
      </c>
      <c r="D194" s="103">
        <v>5549.7400000000007</v>
      </c>
      <c r="E194" s="257">
        <v>0</v>
      </c>
      <c r="F194" s="93">
        <v>0</v>
      </c>
      <c r="G194" s="25"/>
      <c r="H194" s="93"/>
      <c r="I194" s="93"/>
      <c r="J194" s="93"/>
      <c r="K194" s="90">
        <f t="shared" si="9"/>
        <v>5549.7400000000007</v>
      </c>
    </row>
    <row r="195" spans="1:11" ht="36.75" customHeight="1" x14ac:dyDescent="0.2">
      <c r="A195" s="465" t="s">
        <v>274</v>
      </c>
      <c r="B195" s="121" t="s">
        <v>277</v>
      </c>
      <c r="C195" s="84" t="s">
        <v>28</v>
      </c>
      <c r="D195" s="103">
        <v>17631.780000000002</v>
      </c>
      <c r="E195" s="257">
        <v>976.4</v>
      </c>
      <c r="F195" s="93">
        <v>1062.0999999999999</v>
      </c>
      <c r="G195" s="25"/>
      <c r="H195" s="93"/>
      <c r="I195" s="93"/>
      <c r="J195" s="93"/>
      <c r="K195" s="90">
        <f t="shared" si="9"/>
        <v>19670.280000000002</v>
      </c>
    </row>
    <row r="196" spans="1:11" ht="36.75" customHeight="1" x14ac:dyDescent="0.2">
      <c r="A196" s="466"/>
      <c r="B196" s="121" t="s">
        <v>278</v>
      </c>
      <c r="C196" s="84" t="s">
        <v>28</v>
      </c>
      <c r="D196" s="103">
        <v>2647.84</v>
      </c>
      <c r="E196" s="132">
        <v>0</v>
      </c>
      <c r="F196" s="105">
        <v>0</v>
      </c>
      <c r="G196" s="25"/>
      <c r="H196" s="93"/>
      <c r="I196" s="93"/>
      <c r="J196" s="93"/>
      <c r="K196" s="90">
        <f t="shared" si="9"/>
        <v>2647.84</v>
      </c>
    </row>
    <row r="197" spans="1:11" ht="36.75" customHeight="1" x14ac:dyDescent="0.2">
      <c r="A197" s="466"/>
      <c r="B197" s="121" t="s">
        <v>279</v>
      </c>
      <c r="C197" s="84" t="s">
        <v>28</v>
      </c>
      <c r="D197" s="103">
        <v>2458.0500000000002</v>
      </c>
      <c r="E197" s="132">
        <v>0</v>
      </c>
      <c r="F197" s="105">
        <v>0</v>
      </c>
      <c r="G197" s="25"/>
      <c r="H197" s="93"/>
      <c r="I197" s="93"/>
      <c r="J197" s="93"/>
      <c r="K197" s="90">
        <f t="shared" si="9"/>
        <v>2458.0500000000002</v>
      </c>
    </row>
    <row r="198" spans="1:11" ht="36.75" customHeight="1" x14ac:dyDescent="0.2">
      <c r="A198" s="466"/>
      <c r="B198" s="121" t="s">
        <v>280</v>
      </c>
      <c r="C198" s="84" t="s">
        <v>28</v>
      </c>
      <c r="D198" s="103">
        <v>1632.9199999999998</v>
      </c>
      <c r="E198" s="132">
        <v>0</v>
      </c>
      <c r="F198" s="105">
        <v>0</v>
      </c>
      <c r="G198" s="25"/>
      <c r="H198" s="93"/>
      <c r="I198" s="93"/>
      <c r="J198" s="93"/>
      <c r="K198" s="90">
        <f t="shared" si="9"/>
        <v>1632.9199999999998</v>
      </c>
    </row>
    <row r="199" spans="1:11" ht="36.75" customHeight="1" x14ac:dyDescent="0.2">
      <c r="A199" s="466"/>
      <c r="B199" s="121" t="s">
        <v>281</v>
      </c>
      <c r="C199" s="84" t="s">
        <v>28</v>
      </c>
      <c r="D199" s="103">
        <v>16895.389999999996</v>
      </c>
      <c r="E199" s="132">
        <v>631.1</v>
      </c>
      <c r="F199" s="105">
        <v>253.4</v>
      </c>
      <c r="G199" s="25"/>
      <c r="H199" s="93"/>
      <c r="I199" s="93"/>
      <c r="J199" s="93"/>
      <c r="K199" s="90">
        <f t="shared" si="9"/>
        <v>17779.889999999996</v>
      </c>
    </row>
    <row r="200" spans="1:11" ht="36.75" customHeight="1" x14ac:dyDescent="0.2">
      <c r="A200" s="466"/>
      <c r="B200" s="121" t="s">
        <v>282</v>
      </c>
      <c r="C200" s="84" t="s">
        <v>28</v>
      </c>
      <c r="D200" s="103">
        <v>12184.84</v>
      </c>
      <c r="E200" s="132">
        <v>853.8</v>
      </c>
      <c r="F200" s="105">
        <v>565.26</v>
      </c>
      <c r="G200" s="25"/>
      <c r="H200" s="93"/>
      <c r="I200" s="93"/>
      <c r="J200" s="93"/>
      <c r="K200" s="90">
        <f t="shared" si="9"/>
        <v>13603.9</v>
      </c>
    </row>
    <row r="201" spans="1:11" ht="36.75" customHeight="1" x14ac:dyDescent="0.2">
      <c r="A201" s="466"/>
      <c r="B201" s="121" t="s">
        <v>283</v>
      </c>
      <c r="C201" s="84" t="s">
        <v>28</v>
      </c>
      <c r="D201" s="103">
        <v>24717.43</v>
      </c>
      <c r="E201" s="132">
        <v>2383.3000000000002</v>
      </c>
      <c r="F201" s="105">
        <v>4059.31</v>
      </c>
      <c r="G201" s="25"/>
      <c r="H201" s="93"/>
      <c r="I201" s="93"/>
      <c r="J201" s="93"/>
      <c r="K201" s="90">
        <f t="shared" si="9"/>
        <v>31160.04</v>
      </c>
    </row>
    <row r="202" spans="1:11" ht="36.75" customHeight="1" x14ac:dyDescent="0.2">
      <c r="A202" s="466"/>
      <c r="B202" s="121" t="s">
        <v>284</v>
      </c>
      <c r="C202" s="84" t="s">
        <v>28</v>
      </c>
      <c r="D202" s="103">
        <v>6179.1</v>
      </c>
      <c r="E202" s="132">
        <v>0</v>
      </c>
      <c r="F202" s="105">
        <v>0</v>
      </c>
      <c r="G202" s="25"/>
      <c r="H202" s="93"/>
      <c r="I202" s="93"/>
      <c r="J202" s="93"/>
      <c r="K202" s="90">
        <f t="shared" si="9"/>
        <v>6179.1</v>
      </c>
    </row>
    <row r="203" spans="1:11" ht="36.75" customHeight="1" x14ac:dyDescent="0.2">
      <c r="A203" s="466"/>
      <c r="B203" s="121" t="s">
        <v>285</v>
      </c>
      <c r="C203" s="84" t="s">
        <v>28</v>
      </c>
      <c r="D203" s="103">
        <v>7503.55</v>
      </c>
      <c r="E203" s="132">
        <v>629.1</v>
      </c>
      <c r="F203" s="105">
        <v>607.29999999999995</v>
      </c>
      <c r="G203" s="25"/>
      <c r="H203" s="93"/>
      <c r="I203" s="93"/>
      <c r="J203" s="93"/>
      <c r="K203" s="90">
        <f t="shared" si="9"/>
        <v>8739.9500000000007</v>
      </c>
    </row>
    <row r="204" spans="1:11" ht="36.75" customHeight="1" x14ac:dyDescent="0.2">
      <c r="A204" s="466"/>
      <c r="B204" s="121" t="s">
        <v>286</v>
      </c>
      <c r="C204" s="84" t="s">
        <v>28</v>
      </c>
      <c r="D204" s="103">
        <v>1699.6</v>
      </c>
      <c r="E204" s="132">
        <v>0</v>
      </c>
      <c r="F204" s="105">
        <v>0</v>
      </c>
      <c r="G204" s="25"/>
      <c r="H204" s="93"/>
      <c r="I204" s="93"/>
      <c r="J204" s="93"/>
      <c r="K204" s="90">
        <f t="shared" si="9"/>
        <v>1699.6</v>
      </c>
    </row>
    <row r="205" spans="1:11" ht="36.75" customHeight="1" x14ac:dyDescent="0.2">
      <c r="A205" s="466"/>
      <c r="B205" s="121" t="s">
        <v>610</v>
      </c>
      <c r="C205" s="84" t="s">
        <v>28</v>
      </c>
      <c r="D205" s="103">
        <v>2524</v>
      </c>
      <c r="E205" s="132">
        <v>878.6</v>
      </c>
      <c r="F205" s="105">
        <v>0</v>
      </c>
      <c r="G205" s="25"/>
      <c r="H205" s="93"/>
      <c r="I205" s="93"/>
      <c r="J205" s="93"/>
      <c r="K205" s="90">
        <f t="shared" si="9"/>
        <v>3402.6</v>
      </c>
    </row>
    <row r="206" spans="1:11" ht="36.75" customHeight="1" x14ac:dyDescent="0.2">
      <c r="A206" s="466"/>
      <c r="B206" s="121" t="s">
        <v>287</v>
      </c>
      <c r="C206" s="84" t="s">
        <v>28</v>
      </c>
      <c r="D206" s="103">
        <v>4480.3000000000011</v>
      </c>
      <c r="E206" s="132">
        <v>0</v>
      </c>
      <c r="F206" s="105">
        <v>0</v>
      </c>
      <c r="G206" s="25"/>
      <c r="H206" s="93"/>
      <c r="I206" s="93"/>
      <c r="J206" s="93"/>
      <c r="K206" s="90">
        <f t="shared" si="9"/>
        <v>4480.3000000000011</v>
      </c>
    </row>
    <row r="207" spans="1:11" ht="36.75" customHeight="1" x14ac:dyDescent="0.2">
      <c r="A207" s="466"/>
      <c r="B207" s="121" t="s">
        <v>288</v>
      </c>
      <c r="C207" s="84" t="s">
        <v>28</v>
      </c>
      <c r="D207" s="103">
        <v>250</v>
      </c>
      <c r="E207" s="132">
        <v>69.099999999999994</v>
      </c>
      <c r="F207" s="105">
        <v>0</v>
      </c>
      <c r="G207" s="25"/>
      <c r="H207" s="93"/>
      <c r="I207" s="93"/>
      <c r="J207" s="93"/>
      <c r="K207" s="90">
        <f t="shared" si="9"/>
        <v>319.10000000000002</v>
      </c>
    </row>
    <row r="208" spans="1:11" ht="36.75" customHeight="1" x14ac:dyDescent="0.2">
      <c r="A208" s="466"/>
      <c r="B208" s="124" t="s">
        <v>289</v>
      </c>
      <c r="C208" s="84" t="s">
        <v>28</v>
      </c>
      <c r="D208" s="103">
        <v>566.70000000000005</v>
      </c>
      <c r="E208" s="132">
        <v>175.4</v>
      </c>
      <c r="F208" s="105">
        <v>410.4</v>
      </c>
      <c r="G208" s="25"/>
      <c r="H208" s="93"/>
      <c r="I208" s="93"/>
      <c r="J208" s="93"/>
      <c r="K208" s="90">
        <f t="shared" ref="K208:K239" si="10">SUM(D208:J208)</f>
        <v>1152.5</v>
      </c>
    </row>
    <row r="209" spans="1:11" ht="36.75" customHeight="1" x14ac:dyDescent="0.2">
      <c r="A209" s="466"/>
      <c r="B209" s="121" t="s">
        <v>290</v>
      </c>
      <c r="C209" s="84" t="s">
        <v>28</v>
      </c>
      <c r="D209" s="103">
        <v>1517</v>
      </c>
      <c r="E209" s="132">
        <v>0</v>
      </c>
      <c r="F209" s="105">
        <v>0</v>
      </c>
      <c r="G209" s="25"/>
      <c r="H209" s="93"/>
      <c r="I209" s="93"/>
      <c r="J209" s="93"/>
      <c r="K209" s="90">
        <f t="shared" si="10"/>
        <v>1517</v>
      </c>
    </row>
    <row r="210" spans="1:11" ht="36.75" customHeight="1" x14ac:dyDescent="0.2">
      <c r="A210" s="466"/>
      <c r="B210" s="121" t="s">
        <v>291</v>
      </c>
      <c r="C210" s="84" t="s">
        <v>28</v>
      </c>
      <c r="D210" s="103">
        <v>8397.92</v>
      </c>
      <c r="E210" s="132">
        <v>0</v>
      </c>
      <c r="F210" s="105">
        <v>1056.8</v>
      </c>
      <c r="G210" s="25"/>
      <c r="H210" s="93"/>
      <c r="I210" s="93"/>
      <c r="J210" s="93"/>
      <c r="K210" s="90">
        <f t="shared" si="10"/>
        <v>9454.7199999999993</v>
      </c>
    </row>
    <row r="211" spans="1:11" ht="36.75" customHeight="1" x14ac:dyDescent="0.2">
      <c r="A211" s="466"/>
      <c r="B211" s="121" t="s">
        <v>292</v>
      </c>
      <c r="C211" s="84" t="s">
        <v>28</v>
      </c>
      <c r="D211" s="103">
        <v>5226.3999999999996</v>
      </c>
      <c r="E211" s="132">
        <v>1028.0999999999999</v>
      </c>
      <c r="F211" s="105">
        <v>1221.9000000000001</v>
      </c>
      <c r="G211" s="25"/>
      <c r="H211" s="93"/>
      <c r="I211" s="93"/>
      <c r="J211" s="93"/>
      <c r="K211" s="90">
        <f t="shared" si="10"/>
        <v>7476.4</v>
      </c>
    </row>
    <row r="212" spans="1:11" ht="36.75" customHeight="1" x14ac:dyDescent="0.2">
      <c r="A212" s="466"/>
      <c r="B212" s="248" t="s">
        <v>707</v>
      </c>
      <c r="C212" s="84" t="s">
        <v>28</v>
      </c>
      <c r="D212" s="103">
        <v>287.10000000000002</v>
      </c>
      <c r="E212" s="132">
        <v>0</v>
      </c>
      <c r="F212" s="105">
        <v>0</v>
      </c>
      <c r="G212" s="25"/>
      <c r="H212" s="93"/>
      <c r="I212" s="93"/>
      <c r="J212" s="93"/>
      <c r="K212" s="90">
        <f t="shared" si="10"/>
        <v>287.10000000000002</v>
      </c>
    </row>
    <row r="213" spans="1:11" ht="36.75" customHeight="1" x14ac:dyDescent="0.2">
      <c r="A213" s="466"/>
      <c r="B213" s="121" t="s">
        <v>293</v>
      </c>
      <c r="C213" s="84" t="s">
        <v>28</v>
      </c>
      <c r="D213" s="103">
        <v>591.29999999999995</v>
      </c>
      <c r="E213" s="132">
        <v>0</v>
      </c>
      <c r="F213" s="105">
        <v>0</v>
      </c>
      <c r="G213" s="25"/>
      <c r="H213" s="93"/>
      <c r="I213" s="93"/>
      <c r="J213" s="93"/>
      <c r="K213" s="90">
        <f t="shared" si="10"/>
        <v>591.29999999999995</v>
      </c>
    </row>
    <row r="214" spans="1:11" ht="36.75" customHeight="1" x14ac:dyDescent="0.2">
      <c r="A214" s="466"/>
      <c r="B214" s="121" t="s">
        <v>294</v>
      </c>
      <c r="C214" s="84" t="s">
        <v>28</v>
      </c>
      <c r="D214" s="103">
        <v>1855.3</v>
      </c>
      <c r="E214" s="132">
        <v>259.3</v>
      </c>
      <c r="F214" s="105">
        <v>0</v>
      </c>
      <c r="G214" s="25"/>
      <c r="H214" s="93"/>
      <c r="I214" s="93"/>
      <c r="J214" s="93"/>
      <c r="K214" s="90">
        <f t="shared" si="10"/>
        <v>2114.6</v>
      </c>
    </row>
    <row r="215" spans="1:11" ht="36.75" customHeight="1" x14ac:dyDescent="0.2">
      <c r="A215" s="466"/>
      <c r="B215" s="121" t="s">
        <v>295</v>
      </c>
      <c r="C215" s="84" t="s">
        <v>28</v>
      </c>
      <c r="D215" s="103">
        <v>164.6</v>
      </c>
      <c r="E215" s="132">
        <v>0</v>
      </c>
      <c r="F215" s="105">
        <v>0</v>
      </c>
      <c r="G215" s="25"/>
      <c r="H215" s="93"/>
      <c r="I215" s="93"/>
      <c r="J215" s="93"/>
      <c r="K215" s="90">
        <f t="shared" si="10"/>
        <v>164.6</v>
      </c>
    </row>
    <row r="216" spans="1:11" ht="51" customHeight="1" x14ac:dyDescent="0.2">
      <c r="A216" s="466"/>
      <c r="B216" s="121" t="s">
        <v>296</v>
      </c>
      <c r="C216" s="84" t="s">
        <v>28</v>
      </c>
      <c r="D216" s="103">
        <v>1044.5</v>
      </c>
      <c r="E216" s="132">
        <v>273.60000000000002</v>
      </c>
      <c r="F216" s="105">
        <v>291.39999999999998</v>
      </c>
      <c r="G216" s="25"/>
      <c r="H216" s="93"/>
      <c r="I216" s="93"/>
      <c r="J216" s="93"/>
      <c r="K216" s="90">
        <f t="shared" si="10"/>
        <v>1609.5</v>
      </c>
    </row>
    <row r="217" spans="1:11" ht="37.5" customHeight="1" x14ac:dyDescent="0.2">
      <c r="A217" s="466"/>
      <c r="B217" s="293" t="s">
        <v>734</v>
      </c>
      <c r="C217" s="84" t="s">
        <v>28</v>
      </c>
      <c r="D217" s="103">
        <v>0</v>
      </c>
      <c r="E217" s="132">
        <v>735.7</v>
      </c>
      <c r="F217" s="105">
        <v>267.89999999999998</v>
      </c>
      <c r="G217" s="25"/>
      <c r="H217" s="93"/>
      <c r="I217" s="93"/>
      <c r="J217" s="93"/>
      <c r="K217" s="90">
        <f t="shared" si="10"/>
        <v>1003.6</v>
      </c>
    </row>
    <row r="218" spans="1:11" ht="36.75" customHeight="1" x14ac:dyDescent="0.2">
      <c r="A218" s="466"/>
      <c r="B218" s="121" t="s">
        <v>297</v>
      </c>
      <c r="C218" s="84" t="s">
        <v>28</v>
      </c>
      <c r="D218" s="103">
        <v>2992.65</v>
      </c>
      <c r="E218" s="132">
        <v>1060.3</v>
      </c>
      <c r="F218" s="105">
        <v>536.29999999999995</v>
      </c>
      <c r="G218" s="25"/>
      <c r="H218" s="93"/>
      <c r="I218" s="93"/>
      <c r="J218" s="93"/>
      <c r="K218" s="90">
        <f t="shared" si="10"/>
        <v>4589.25</v>
      </c>
    </row>
    <row r="219" spans="1:11" ht="36.75" customHeight="1" x14ac:dyDescent="0.2">
      <c r="A219" s="466"/>
      <c r="B219" s="121" t="s">
        <v>298</v>
      </c>
      <c r="C219" s="84" t="s">
        <v>28</v>
      </c>
      <c r="D219" s="103">
        <v>9943.3199999999979</v>
      </c>
      <c r="E219" s="132">
        <v>450.1</v>
      </c>
      <c r="F219" s="105">
        <v>1125.9000000000001</v>
      </c>
      <c r="G219" s="25"/>
      <c r="H219" s="93"/>
      <c r="I219" s="93"/>
      <c r="J219" s="93"/>
      <c r="K219" s="90">
        <f t="shared" si="10"/>
        <v>11519.319999999998</v>
      </c>
    </row>
    <row r="220" spans="1:11" ht="45" customHeight="1" x14ac:dyDescent="0.2">
      <c r="A220" s="466"/>
      <c r="B220" s="121" t="s">
        <v>299</v>
      </c>
      <c r="C220" s="84" t="s">
        <v>28</v>
      </c>
      <c r="D220" s="103">
        <v>5300.83</v>
      </c>
      <c r="E220" s="132">
        <v>1538.7</v>
      </c>
      <c r="F220" s="105">
        <v>1734.2</v>
      </c>
      <c r="G220" s="25"/>
      <c r="H220" s="93"/>
      <c r="I220" s="93"/>
      <c r="J220" s="93"/>
      <c r="K220" s="90">
        <f t="shared" si="10"/>
        <v>8573.73</v>
      </c>
    </row>
    <row r="221" spans="1:11" ht="36.75" customHeight="1" x14ac:dyDescent="0.2">
      <c r="A221" s="466"/>
      <c r="B221" s="121" t="s">
        <v>300</v>
      </c>
      <c r="C221" s="84" t="s">
        <v>28</v>
      </c>
      <c r="D221" s="103">
        <v>599.6</v>
      </c>
      <c r="E221" s="132">
        <v>410.6</v>
      </c>
      <c r="F221" s="105">
        <v>239.8</v>
      </c>
      <c r="G221" s="25"/>
      <c r="H221" s="93"/>
      <c r="I221" s="93"/>
      <c r="J221" s="93"/>
      <c r="K221" s="90">
        <f t="shared" si="10"/>
        <v>1250</v>
      </c>
    </row>
    <row r="222" spans="1:11" ht="36.75" customHeight="1" x14ac:dyDescent="0.2">
      <c r="A222" s="466"/>
      <c r="B222" s="121" t="s">
        <v>301</v>
      </c>
      <c r="C222" s="84" t="s">
        <v>28</v>
      </c>
      <c r="D222" s="103">
        <v>387.3</v>
      </c>
      <c r="E222" s="132">
        <v>0</v>
      </c>
      <c r="F222" s="105">
        <v>0</v>
      </c>
      <c r="G222" s="25"/>
      <c r="H222" s="93"/>
      <c r="I222" s="93"/>
      <c r="J222" s="93"/>
      <c r="K222" s="90">
        <f t="shared" si="10"/>
        <v>387.3</v>
      </c>
    </row>
    <row r="223" spans="1:11" ht="36.75" customHeight="1" x14ac:dyDescent="0.2">
      <c r="A223" s="466"/>
      <c r="B223" s="202" t="s">
        <v>302</v>
      </c>
      <c r="C223" s="203" t="s">
        <v>28</v>
      </c>
      <c r="D223" s="165">
        <v>556.62</v>
      </c>
      <c r="E223" s="258">
        <v>1593.4</v>
      </c>
      <c r="F223" s="105">
        <v>0</v>
      </c>
      <c r="G223" s="204"/>
      <c r="H223" s="101"/>
      <c r="I223" s="101"/>
      <c r="J223" s="101"/>
      <c r="K223" s="166">
        <f t="shared" si="10"/>
        <v>2150.02</v>
      </c>
    </row>
    <row r="224" spans="1:11" ht="36.75" customHeight="1" x14ac:dyDescent="0.2">
      <c r="A224" s="466"/>
      <c r="B224" s="121" t="s">
        <v>303</v>
      </c>
      <c r="C224" s="84" t="s">
        <v>28</v>
      </c>
      <c r="D224" s="103">
        <v>6689.6999999999989</v>
      </c>
      <c r="E224" s="257">
        <v>385.2</v>
      </c>
      <c r="F224" s="93">
        <v>1394.3</v>
      </c>
      <c r="G224" s="25"/>
      <c r="H224" s="93"/>
      <c r="I224" s="93"/>
      <c r="J224" s="93"/>
      <c r="K224" s="90">
        <f t="shared" si="10"/>
        <v>8469.1999999999989</v>
      </c>
    </row>
    <row r="225" spans="1:11" ht="36.75" customHeight="1" x14ac:dyDescent="0.2">
      <c r="A225" s="466"/>
      <c r="B225" s="121" t="s">
        <v>763</v>
      </c>
      <c r="C225" s="84" t="s">
        <v>28</v>
      </c>
      <c r="D225" s="103">
        <v>0</v>
      </c>
      <c r="E225" s="132">
        <v>0</v>
      </c>
      <c r="F225" s="105">
        <v>937.5</v>
      </c>
      <c r="G225" s="25"/>
      <c r="H225" s="93"/>
      <c r="I225" s="93"/>
      <c r="J225" s="93"/>
      <c r="K225" s="90">
        <f t="shared" si="10"/>
        <v>937.5</v>
      </c>
    </row>
    <row r="226" spans="1:11" ht="36.75" customHeight="1" x14ac:dyDescent="0.2">
      <c r="A226" s="467"/>
      <c r="B226" s="121" t="s">
        <v>304</v>
      </c>
      <c r="C226" s="84" t="s">
        <v>28</v>
      </c>
      <c r="D226" s="103">
        <v>21297.73</v>
      </c>
      <c r="E226" s="132">
        <v>3479.44</v>
      </c>
      <c r="F226" s="105">
        <v>3716.5</v>
      </c>
      <c r="G226" s="25"/>
      <c r="H226" s="93"/>
      <c r="I226" s="93"/>
      <c r="J226" s="93"/>
      <c r="K226" s="90">
        <f t="shared" si="10"/>
        <v>28493.67</v>
      </c>
    </row>
    <row r="227" spans="1:11" ht="36.75" customHeight="1" x14ac:dyDescent="0.2">
      <c r="A227" s="115" t="s">
        <v>305</v>
      </c>
      <c r="B227" s="121" t="s">
        <v>306</v>
      </c>
      <c r="C227" s="84" t="s">
        <v>28</v>
      </c>
      <c r="D227" s="103">
        <v>295.10000000000002</v>
      </c>
      <c r="E227" s="132">
        <v>0</v>
      </c>
      <c r="F227" s="105">
        <v>0</v>
      </c>
      <c r="G227" s="25"/>
      <c r="H227" s="93"/>
      <c r="I227" s="93"/>
      <c r="J227" s="93"/>
      <c r="K227" s="90">
        <f t="shared" si="10"/>
        <v>295.10000000000002</v>
      </c>
    </row>
    <row r="228" spans="1:11" ht="36.75" customHeight="1" x14ac:dyDescent="0.2">
      <c r="A228" s="114" t="s">
        <v>307</v>
      </c>
      <c r="B228" s="121" t="s">
        <v>308</v>
      </c>
      <c r="C228" s="84" t="s">
        <v>28</v>
      </c>
      <c r="D228" s="103">
        <v>21858.74</v>
      </c>
      <c r="E228" s="257">
        <v>1883.9</v>
      </c>
      <c r="F228" s="93">
        <v>2873.4</v>
      </c>
      <c r="G228" s="25"/>
      <c r="H228" s="93"/>
      <c r="I228" s="93"/>
      <c r="J228" s="93"/>
      <c r="K228" s="90">
        <f t="shared" si="10"/>
        <v>26616.040000000005</v>
      </c>
    </row>
    <row r="229" spans="1:11" ht="36.75" customHeight="1" x14ac:dyDescent="0.2">
      <c r="A229" s="115" t="s">
        <v>309</v>
      </c>
      <c r="B229" s="121" t="s">
        <v>310</v>
      </c>
      <c r="C229" s="84" t="s">
        <v>28</v>
      </c>
      <c r="D229" s="103">
        <v>210.9</v>
      </c>
      <c r="E229" s="257">
        <v>0</v>
      </c>
      <c r="F229" s="93">
        <v>0</v>
      </c>
      <c r="G229" s="25"/>
      <c r="H229" s="93"/>
      <c r="I229" s="93"/>
      <c r="J229" s="93"/>
      <c r="K229" s="90">
        <f t="shared" si="10"/>
        <v>210.9</v>
      </c>
    </row>
    <row r="230" spans="1:11" ht="36.75" customHeight="1" x14ac:dyDescent="0.2">
      <c r="A230" s="465" t="s">
        <v>311</v>
      </c>
      <c r="B230" s="121" t="s">
        <v>312</v>
      </c>
      <c r="C230" s="84" t="s">
        <v>28</v>
      </c>
      <c r="D230" s="103">
        <v>14377.330000000004</v>
      </c>
      <c r="E230" s="257">
        <v>0</v>
      </c>
      <c r="F230" s="93">
        <v>0</v>
      </c>
      <c r="G230" s="25"/>
      <c r="H230" s="93"/>
      <c r="I230" s="93"/>
      <c r="J230" s="93"/>
      <c r="K230" s="90">
        <f t="shared" si="10"/>
        <v>14377.330000000004</v>
      </c>
    </row>
    <row r="231" spans="1:11" ht="36.75" customHeight="1" x14ac:dyDescent="0.2">
      <c r="A231" s="466"/>
      <c r="B231" s="121" t="s">
        <v>313</v>
      </c>
      <c r="C231" s="84" t="s">
        <v>28</v>
      </c>
      <c r="D231" s="103">
        <v>15282.660000000002</v>
      </c>
      <c r="E231" s="132">
        <v>682.1</v>
      </c>
      <c r="F231" s="105">
        <v>497.1</v>
      </c>
      <c r="G231" s="25"/>
      <c r="H231" s="93"/>
      <c r="I231" s="93"/>
      <c r="J231" s="93"/>
      <c r="K231" s="90">
        <f t="shared" si="10"/>
        <v>16461.86</v>
      </c>
    </row>
    <row r="232" spans="1:11" ht="45" customHeight="1" x14ac:dyDescent="0.2">
      <c r="A232" s="466"/>
      <c r="B232" s="121" t="s">
        <v>314</v>
      </c>
      <c r="C232" s="84" t="s">
        <v>28</v>
      </c>
      <c r="D232" s="103">
        <v>26956.65</v>
      </c>
      <c r="E232" s="132">
        <v>2492.1999999999998</v>
      </c>
      <c r="F232" s="105">
        <v>2713</v>
      </c>
      <c r="G232" s="25"/>
      <c r="H232" s="93"/>
      <c r="I232" s="93"/>
      <c r="J232" s="93"/>
      <c r="K232" s="90">
        <f t="shared" si="10"/>
        <v>32161.850000000002</v>
      </c>
    </row>
    <row r="233" spans="1:11" ht="36.75" customHeight="1" x14ac:dyDescent="0.2">
      <c r="A233" s="467"/>
      <c r="B233" s="125" t="s">
        <v>315</v>
      </c>
      <c r="C233" s="84" t="s">
        <v>28</v>
      </c>
      <c r="D233" s="103">
        <v>923.38</v>
      </c>
      <c r="E233" s="132">
        <v>0</v>
      </c>
      <c r="F233" s="105">
        <v>0</v>
      </c>
      <c r="G233" s="25"/>
      <c r="H233" s="93"/>
      <c r="I233" s="93"/>
      <c r="J233" s="93"/>
      <c r="K233" s="90">
        <f t="shared" si="10"/>
        <v>923.38</v>
      </c>
    </row>
    <row r="234" spans="1:11" ht="36.75" customHeight="1" x14ac:dyDescent="0.2">
      <c r="A234" s="465" t="s">
        <v>316</v>
      </c>
      <c r="B234" s="121" t="s">
        <v>317</v>
      </c>
      <c r="C234" s="84" t="s">
        <v>28</v>
      </c>
      <c r="D234" s="103">
        <v>5481.0900000000011</v>
      </c>
      <c r="E234" s="257">
        <v>0</v>
      </c>
      <c r="F234" s="105">
        <v>0</v>
      </c>
      <c r="G234" s="25"/>
      <c r="H234" s="93"/>
      <c r="I234" s="93"/>
      <c r="J234" s="93"/>
      <c r="K234" s="90">
        <f t="shared" si="10"/>
        <v>5481.0900000000011</v>
      </c>
    </row>
    <row r="235" spans="1:11" ht="36.75" customHeight="1" x14ac:dyDescent="0.2">
      <c r="A235" s="466"/>
      <c r="B235" s="121" t="s">
        <v>318</v>
      </c>
      <c r="C235" s="84" t="s">
        <v>28</v>
      </c>
      <c r="D235" s="103">
        <v>1361.8000000000002</v>
      </c>
      <c r="E235" s="132">
        <v>0</v>
      </c>
      <c r="F235" s="105">
        <v>0</v>
      </c>
      <c r="G235" s="25"/>
      <c r="H235" s="93"/>
      <c r="I235" s="93"/>
      <c r="J235" s="93"/>
      <c r="K235" s="90">
        <f t="shared" si="10"/>
        <v>1361.8000000000002</v>
      </c>
    </row>
    <row r="236" spans="1:11" ht="36.75" customHeight="1" x14ac:dyDescent="0.2">
      <c r="A236" s="467"/>
      <c r="B236" s="121" t="s">
        <v>319</v>
      </c>
      <c r="C236" s="84" t="s">
        <v>28</v>
      </c>
      <c r="D236" s="103">
        <v>623.5</v>
      </c>
      <c r="E236" s="132">
        <v>0</v>
      </c>
      <c r="F236" s="105">
        <v>0</v>
      </c>
      <c r="G236" s="25"/>
      <c r="H236" s="93"/>
      <c r="I236" s="93"/>
      <c r="J236" s="93"/>
      <c r="K236" s="90">
        <f t="shared" si="10"/>
        <v>623.5</v>
      </c>
    </row>
    <row r="237" spans="1:11" ht="36.75" customHeight="1" x14ac:dyDescent="0.2">
      <c r="A237" s="541" t="s">
        <v>320</v>
      </c>
      <c r="B237" s="121" t="s">
        <v>321</v>
      </c>
      <c r="C237" s="84" t="s">
        <v>28</v>
      </c>
      <c r="D237" s="103">
        <v>22505.100000000002</v>
      </c>
      <c r="E237" s="132">
        <v>869.5</v>
      </c>
      <c r="F237" s="105">
        <v>1439.4</v>
      </c>
      <c r="G237" s="25"/>
      <c r="H237" s="93"/>
      <c r="I237" s="93"/>
      <c r="J237" s="93"/>
      <c r="K237" s="90">
        <f t="shared" si="10"/>
        <v>24814.000000000004</v>
      </c>
    </row>
    <row r="238" spans="1:11" ht="36.75" customHeight="1" x14ac:dyDescent="0.2">
      <c r="A238" s="542"/>
      <c r="B238" s="121" t="s">
        <v>322</v>
      </c>
      <c r="C238" s="84" t="s">
        <v>28</v>
      </c>
      <c r="D238" s="103">
        <v>484.8</v>
      </c>
      <c r="E238" s="132">
        <v>0</v>
      </c>
      <c r="F238" s="105">
        <v>0</v>
      </c>
      <c r="G238" s="25"/>
      <c r="H238" s="93"/>
      <c r="I238" s="93"/>
      <c r="J238" s="93"/>
      <c r="K238" s="90">
        <f t="shared" si="10"/>
        <v>484.8</v>
      </c>
    </row>
    <row r="239" spans="1:11" ht="36.75" customHeight="1" x14ac:dyDescent="0.2">
      <c r="A239" s="542"/>
      <c r="B239" s="121" t="s">
        <v>323</v>
      </c>
      <c r="C239" s="84" t="s">
        <v>28</v>
      </c>
      <c r="D239" s="103">
        <v>6210.65</v>
      </c>
      <c r="E239" s="132">
        <v>299.10000000000002</v>
      </c>
      <c r="F239" s="105">
        <v>806.4</v>
      </c>
      <c r="G239" s="25"/>
      <c r="H239" s="93"/>
      <c r="I239" s="93"/>
      <c r="J239" s="93"/>
      <c r="K239" s="90">
        <f t="shared" si="10"/>
        <v>7316.15</v>
      </c>
    </row>
    <row r="240" spans="1:11" ht="36.75" customHeight="1" x14ac:dyDescent="0.2">
      <c r="A240" s="542"/>
      <c r="B240" s="121" t="s">
        <v>324</v>
      </c>
      <c r="C240" s="84" t="s">
        <v>28</v>
      </c>
      <c r="D240" s="103">
        <v>1752.8000000000002</v>
      </c>
      <c r="E240" s="132">
        <v>0</v>
      </c>
      <c r="F240" s="105">
        <v>0</v>
      </c>
      <c r="G240" s="25"/>
      <c r="H240" s="93"/>
      <c r="I240" s="93"/>
      <c r="J240" s="93"/>
      <c r="K240" s="90">
        <f t="shared" ref="K240:K271" si="11">SUM(D240:J240)</f>
        <v>1752.8000000000002</v>
      </c>
    </row>
    <row r="241" spans="1:11" ht="36.75" customHeight="1" x14ac:dyDescent="0.2">
      <c r="A241" s="542"/>
      <c r="B241" s="121" t="s">
        <v>247</v>
      </c>
      <c r="C241" s="84" t="s">
        <v>28</v>
      </c>
      <c r="D241" s="103">
        <v>3226.8</v>
      </c>
      <c r="E241" s="132">
        <v>1704.05</v>
      </c>
      <c r="F241" s="105">
        <v>586.6</v>
      </c>
      <c r="G241" s="25"/>
      <c r="H241" s="93"/>
      <c r="I241" s="93"/>
      <c r="J241" s="93"/>
      <c r="K241" s="90">
        <f t="shared" si="11"/>
        <v>5517.4500000000007</v>
      </c>
    </row>
    <row r="242" spans="1:11" ht="50.25" customHeight="1" x14ac:dyDescent="0.2">
      <c r="A242" s="543"/>
      <c r="B242" s="121" t="s">
        <v>325</v>
      </c>
      <c r="C242" s="84" t="s">
        <v>28</v>
      </c>
      <c r="D242" s="103">
        <v>865.1</v>
      </c>
      <c r="E242" s="132">
        <v>208.9</v>
      </c>
      <c r="F242" s="105">
        <v>397.5</v>
      </c>
      <c r="G242" s="25"/>
      <c r="H242" s="93"/>
      <c r="I242" s="93"/>
      <c r="J242" s="93"/>
      <c r="K242" s="90">
        <f t="shared" si="11"/>
        <v>1471.5</v>
      </c>
    </row>
    <row r="243" spans="1:11" ht="36.75" customHeight="1" x14ac:dyDescent="0.2">
      <c r="A243" s="115" t="s">
        <v>326</v>
      </c>
      <c r="B243" s="121" t="s">
        <v>611</v>
      </c>
      <c r="C243" s="84" t="s">
        <v>28</v>
      </c>
      <c r="D243" s="103">
        <v>1274.6999999999998</v>
      </c>
      <c r="E243" s="132">
        <v>410.3</v>
      </c>
      <c r="F243" s="105">
        <v>363.1</v>
      </c>
      <c r="G243" s="25"/>
      <c r="H243" s="93"/>
      <c r="I243" s="93"/>
      <c r="J243" s="93"/>
      <c r="K243" s="90">
        <f t="shared" si="11"/>
        <v>2048.1</v>
      </c>
    </row>
    <row r="244" spans="1:11" ht="36.75" customHeight="1" x14ac:dyDescent="0.2">
      <c r="A244" s="114" t="s">
        <v>327</v>
      </c>
      <c r="B244" s="124" t="s">
        <v>328</v>
      </c>
      <c r="C244" s="84" t="s">
        <v>28</v>
      </c>
      <c r="D244" s="103">
        <v>18918.939999999999</v>
      </c>
      <c r="E244" s="132">
        <v>1367.2</v>
      </c>
      <c r="F244" s="105">
        <v>1274.0999999999999</v>
      </c>
      <c r="G244" s="25"/>
      <c r="H244" s="93"/>
      <c r="I244" s="93"/>
      <c r="J244" s="93"/>
      <c r="K244" s="90">
        <f t="shared" si="11"/>
        <v>21560.239999999998</v>
      </c>
    </row>
    <row r="245" spans="1:11" ht="36.75" customHeight="1" x14ac:dyDescent="0.2">
      <c r="A245" s="465" t="s">
        <v>329</v>
      </c>
      <c r="B245" s="124" t="s">
        <v>732</v>
      </c>
      <c r="C245" s="84" t="s">
        <v>28</v>
      </c>
      <c r="D245" s="103">
        <v>17713.899999999998</v>
      </c>
      <c r="E245" s="132">
        <v>1359.7</v>
      </c>
      <c r="F245" s="105">
        <v>1267.4000000000001</v>
      </c>
      <c r="G245" s="25"/>
      <c r="H245" s="93"/>
      <c r="I245" s="93"/>
      <c r="J245" s="93"/>
      <c r="K245" s="90">
        <f t="shared" si="11"/>
        <v>20341</v>
      </c>
    </row>
    <row r="246" spans="1:11" ht="36.75" customHeight="1" x14ac:dyDescent="0.2">
      <c r="A246" s="467"/>
      <c r="B246" s="124" t="s">
        <v>330</v>
      </c>
      <c r="C246" s="84" t="s">
        <v>28</v>
      </c>
      <c r="D246" s="103">
        <v>11408.85</v>
      </c>
      <c r="E246" s="132">
        <v>361.8</v>
      </c>
      <c r="F246" s="105">
        <v>1949.4</v>
      </c>
      <c r="G246" s="25"/>
      <c r="H246" s="93"/>
      <c r="I246" s="93"/>
      <c r="J246" s="93"/>
      <c r="K246" s="90">
        <f t="shared" si="11"/>
        <v>13720.05</v>
      </c>
    </row>
    <row r="247" spans="1:11" ht="36.75" customHeight="1" x14ac:dyDescent="0.2">
      <c r="A247" s="115" t="s">
        <v>331</v>
      </c>
      <c r="B247" s="124" t="s">
        <v>332</v>
      </c>
      <c r="C247" s="84" t="s">
        <v>28</v>
      </c>
      <c r="D247" s="103">
        <v>455.02</v>
      </c>
      <c r="E247" s="132">
        <v>0</v>
      </c>
      <c r="F247" s="105">
        <v>295.3</v>
      </c>
      <c r="G247" s="25"/>
      <c r="H247" s="93"/>
      <c r="I247" s="93"/>
      <c r="J247" s="93"/>
      <c r="K247" s="90">
        <f t="shared" si="11"/>
        <v>750.31999999999994</v>
      </c>
    </row>
    <row r="248" spans="1:11" ht="36.75" customHeight="1" x14ac:dyDescent="0.2">
      <c r="A248" s="115" t="s">
        <v>333</v>
      </c>
      <c r="B248" s="124" t="s">
        <v>334</v>
      </c>
      <c r="C248" s="84" t="s">
        <v>28</v>
      </c>
      <c r="D248" s="103">
        <v>234.1</v>
      </c>
      <c r="E248" s="132">
        <v>0</v>
      </c>
      <c r="F248" s="105">
        <v>0</v>
      </c>
      <c r="G248" s="25"/>
      <c r="H248" s="93"/>
      <c r="I248" s="93"/>
      <c r="J248" s="93"/>
      <c r="K248" s="90">
        <f t="shared" si="11"/>
        <v>234.1</v>
      </c>
    </row>
    <row r="249" spans="1:11" ht="36.75" customHeight="1" x14ac:dyDescent="0.2">
      <c r="A249" s="115" t="s">
        <v>335</v>
      </c>
      <c r="B249" s="124" t="s">
        <v>336</v>
      </c>
      <c r="C249" s="84" t="s">
        <v>28</v>
      </c>
      <c r="D249" s="103">
        <v>859.3</v>
      </c>
      <c r="E249" s="132">
        <v>460.2</v>
      </c>
      <c r="F249" s="105">
        <v>0</v>
      </c>
      <c r="G249" s="25"/>
      <c r="H249" s="93"/>
      <c r="I249" s="93"/>
      <c r="J249" s="93"/>
      <c r="K249" s="90">
        <f t="shared" si="11"/>
        <v>1319.5</v>
      </c>
    </row>
    <row r="250" spans="1:11" ht="48" customHeight="1" x14ac:dyDescent="0.2">
      <c r="A250" s="465" t="s">
        <v>337</v>
      </c>
      <c r="B250" s="121" t="s">
        <v>338</v>
      </c>
      <c r="C250" s="84" t="s">
        <v>28</v>
      </c>
      <c r="D250" s="103">
        <v>19077.539999999997</v>
      </c>
      <c r="E250" s="132">
        <v>1080.9000000000001</v>
      </c>
      <c r="F250" s="105">
        <v>1309.5</v>
      </c>
      <c r="G250" s="25"/>
      <c r="H250" s="93"/>
      <c r="I250" s="93"/>
      <c r="J250" s="93"/>
      <c r="K250" s="90">
        <f t="shared" si="11"/>
        <v>21467.94</v>
      </c>
    </row>
    <row r="251" spans="1:11" ht="36.75" customHeight="1" x14ac:dyDescent="0.2">
      <c r="A251" s="466"/>
      <c r="B251" s="121" t="s">
        <v>339</v>
      </c>
      <c r="C251" s="84" t="s">
        <v>28</v>
      </c>
      <c r="D251" s="103">
        <v>12741.160000000002</v>
      </c>
      <c r="E251" s="132">
        <v>0</v>
      </c>
      <c r="F251" s="105">
        <v>0</v>
      </c>
      <c r="G251" s="25"/>
      <c r="H251" s="93"/>
      <c r="I251" s="93"/>
      <c r="J251" s="93"/>
      <c r="K251" s="90">
        <f t="shared" si="11"/>
        <v>12741.160000000002</v>
      </c>
    </row>
    <row r="252" spans="1:11" ht="36.75" customHeight="1" x14ac:dyDescent="0.2">
      <c r="A252" s="466"/>
      <c r="B252" s="121" t="s">
        <v>340</v>
      </c>
      <c r="C252" s="84" t="s">
        <v>28</v>
      </c>
      <c r="D252" s="103">
        <v>16523.309999999998</v>
      </c>
      <c r="E252" s="132">
        <v>603.79999999999995</v>
      </c>
      <c r="F252" s="105">
        <v>686.6</v>
      </c>
      <c r="G252" s="25"/>
      <c r="H252" s="93"/>
      <c r="I252" s="93"/>
      <c r="J252" s="93"/>
      <c r="K252" s="90">
        <f t="shared" si="11"/>
        <v>17813.709999999995</v>
      </c>
    </row>
    <row r="253" spans="1:11" ht="36.75" customHeight="1" x14ac:dyDescent="0.2">
      <c r="A253" s="466"/>
      <c r="B253" s="121" t="s">
        <v>341</v>
      </c>
      <c r="C253" s="84" t="s">
        <v>28</v>
      </c>
      <c r="D253" s="103">
        <v>7210.0300000000007</v>
      </c>
      <c r="E253" s="132">
        <v>0</v>
      </c>
      <c r="F253" s="105">
        <v>0</v>
      </c>
      <c r="G253" s="25"/>
      <c r="H253" s="93"/>
      <c r="I253" s="93"/>
      <c r="J253" s="93"/>
      <c r="K253" s="90">
        <f t="shared" si="11"/>
        <v>7210.0300000000007</v>
      </c>
    </row>
    <row r="254" spans="1:11" ht="36.75" customHeight="1" x14ac:dyDescent="0.2">
      <c r="A254" s="466"/>
      <c r="B254" s="121" t="s">
        <v>342</v>
      </c>
      <c r="C254" s="84" t="s">
        <v>28</v>
      </c>
      <c r="D254" s="103">
        <v>10817.319999999998</v>
      </c>
      <c r="E254" s="132">
        <v>2078.4</v>
      </c>
      <c r="F254" s="105">
        <v>1912.2</v>
      </c>
      <c r="G254" s="25"/>
      <c r="H254" s="93"/>
      <c r="I254" s="93"/>
      <c r="J254" s="93"/>
      <c r="K254" s="90">
        <f t="shared" si="11"/>
        <v>14807.919999999998</v>
      </c>
    </row>
    <row r="255" spans="1:11" ht="36.75" customHeight="1" x14ac:dyDescent="0.2">
      <c r="A255" s="466"/>
      <c r="B255" s="121" t="s">
        <v>343</v>
      </c>
      <c r="C255" s="84" t="s">
        <v>28</v>
      </c>
      <c r="D255" s="103">
        <v>364.9</v>
      </c>
      <c r="E255" s="132">
        <v>0</v>
      </c>
      <c r="F255" s="105">
        <v>0</v>
      </c>
      <c r="G255" s="25"/>
      <c r="H255" s="93"/>
      <c r="I255" s="93"/>
      <c r="J255" s="93"/>
      <c r="K255" s="90">
        <f t="shared" si="11"/>
        <v>364.9</v>
      </c>
    </row>
    <row r="256" spans="1:11" ht="48.75" customHeight="1" x14ac:dyDescent="0.2">
      <c r="A256" s="467"/>
      <c r="B256" s="121" t="s">
        <v>344</v>
      </c>
      <c r="C256" s="84" t="s">
        <v>28</v>
      </c>
      <c r="D256" s="103">
        <v>8296.82</v>
      </c>
      <c r="E256" s="132">
        <v>0</v>
      </c>
      <c r="F256" s="105">
        <v>0</v>
      </c>
      <c r="G256" s="25"/>
      <c r="H256" s="93"/>
      <c r="I256" s="93"/>
      <c r="J256" s="93"/>
      <c r="K256" s="90">
        <f t="shared" si="11"/>
        <v>8296.82</v>
      </c>
    </row>
    <row r="257" spans="1:11" ht="36.75" customHeight="1" x14ac:dyDescent="0.2">
      <c r="A257" s="465" t="s">
        <v>625</v>
      </c>
      <c r="B257" s="121" t="s">
        <v>346</v>
      </c>
      <c r="C257" s="245" t="s">
        <v>28</v>
      </c>
      <c r="D257" s="246">
        <v>9322.82</v>
      </c>
      <c r="E257" s="246">
        <v>0</v>
      </c>
      <c r="F257" s="105">
        <v>0</v>
      </c>
      <c r="G257" s="25"/>
      <c r="H257" s="93"/>
      <c r="I257" s="93"/>
      <c r="J257" s="93"/>
      <c r="K257" s="90">
        <f t="shared" si="11"/>
        <v>9322.82</v>
      </c>
    </row>
    <row r="258" spans="1:11" ht="36.75" customHeight="1" x14ac:dyDescent="0.2">
      <c r="A258" s="466"/>
      <c r="B258" s="121" t="s">
        <v>347</v>
      </c>
      <c r="C258" s="84" t="s">
        <v>28</v>
      </c>
      <c r="D258" s="103">
        <v>2839</v>
      </c>
      <c r="E258" s="132">
        <v>0</v>
      </c>
      <c r="F258" s="105">
        <v>0</v>
      </c>
      <c r="G258" s="25"/>
      <c r="H258" s="93"/>
      <c r="I258" s="93"/>
      <c r="J258" s="93"/>
      <c r="K258" s="90">
        <f t="shared" si="11"/>
        <v>2839</v>
      </c>
    </row>
    <row r="259" spans="1:11" ht="36.75" customHeight="1" x14ac:dyDescent="0.2">
      <c r="A259" s="466"/>
      <c r="B259" s="121" t="s">
        <v>612</v>
      </c>
      <c r="C259" s="84" t="s">
        <v>28</v>
      </c>
      <c r="D259" s="103">
        <v>26309.29</v>
      </c>
      <c r="E259" s="132">
        <v>2776.1</v>
      </c>
      <c r="F259" s="105">
        <v>3243.8</v>
      </c>
      <c r="G259" s="25"/>
      <c r="H259" s="93"/>
      <c r="I259" s="93"/>
      <c r="J259" s="93"/>
      <c r="K259" s="90">
        <f t="shared" si="11"/>
        <v>32329.19</v>
      </c>
    </row>
    <row r="260" spans="1:11" ht="36.75" customHeight="1" x14ac:dyDescent="0.2">
      <c r="A260" s="466"/>
      <c r="B260" s="121" t="s">
        <v>348</v>
      </c>
      <c r="C260" s="84" t="s">
        <v>28</v>
      </c>
      <c r="D260" s="103">
        <v>4184</v>
      </c>
      <c r="E260" s="132">
        <v>384.7</v>
      </c>
      <c r="F260" s="105">
        <v>0</v>
      </c>
      <c r="G260" s="25"/>
      <c r="H260" s="93"/>
      <c r="I260" s="93"/>
      <c r="J260" s="93"/>
      <c r="K260" s="90">
        <f t="shared" si="11"/>
        <v>4568.7</v>
      </c>
    </row>
    <row r="261" spans="1:11" ht="36.75" customHeight="1" x14ac:dyDescent="0.2">
      <c r="A261" s="466"/>
      <c r="B261" s="121" t="s">
        <v>349</v>
      </c>
      <c r="C261" s="84" t="s">
        <v>28</v>
      </c>
      <c r="D261" s="103">
        <v>7047.9</v>
      </c>
      <c r="E261" s="257">
        <v>0</v>
      </c>
      <c r="F261" s="105">
        <v>0</v>
      </c>
      <c r="G261" s="25"/>
      <c r="H261" s="93"/>
      <c r="I261" s="93"/>
      <c r="J261" s="93"/>
      <c r="K261" s="90">
        <f t="shared" si="11"/>
        <v>7047.9</v>
      </c>
    </row>
    <row r="262" spans="1:11" ht="36.75" customHeight="1" x14ac:dyDescent="0.2">
      <c r="A262" s="466"/>
      <c r="B262" s="121" t="s">
        <v>350</v>
      </c>
      <c r="C262" s="84" t="s">
        <v>28</v>
      </c>
      <c r="D262" s="103">
        <v>18359.14</v>
      </c>
      <c r="E262" s="132">
        <v>1309</v>
      </c>
      <c r="F262" s="105">
        <v>1395.7</v>
      </c>
      <c r="G262" s="25"/>
      <c r="H262" s="93"/>
      <c r="I262" s="93"/>
      <c r="J262" s="93"/>
      <c r="K262" s="90">
        <f t="shared" si="11"/>
        <v>21063.84</v>
      </c>
    </row>
    <row r="263" spans="1:11" ht="36.75" customHeight="1" x14ac:dyDescent="0.2">
      <c r="A263" s="466"/>
      <c r="B263" s="121" t="s">
        <v>351</v>
      </c>
      <c r="C263" s="84" t="s">
        <v>28</v>
      </c>
      <c r="D263" s="103">
        <v>11462.03</v>
      </c>
      <c r="E263" s="257">
        <v>0</v>
      </c>
      <c r="F263" s="93">
        <v>0</v>
      </c>
      <c r="G263" s="25"/>
      <c r="H263" s="93"/>
      <c r="I263" s="93"/>
      <c r="J263" s="93"/>
      <c r="K263" s="90">
        <f t="shared" si="11"/>
        <v>11462.03</v>
      </c>
    </row>
    <row r="264" spans="1:11" ht="36.75" customHeight="1" x14ac:dyDescent="0.2">
      <c r="A264" s="466"/>
      <c r="B264" s="121" t="s">
        <v>352</v>
      </c>
      <c r="C264" s="84" t="s">
        <v>28</v>
      </c>
      <c r="D264" s="103">
        <v>15579.61</v>
      </c>
      <c r="E264" s="132">
        <v>1183.4000000000001</v>
      </c>
      <c r="F264" s="105">
        <v>840.97</v>
      </c>
      <c r="G264" s="25"/>
      <c r="H264" s="93"/>
      <c r="I264" s="93"/>
      <c r="J264" s="93"/>
      <c r="K264" s="90">
        <f t="shared" si="11"/>
        <v>17603.980000000003</v>
      </c>
    </row>
    <row r="265" spans="1:11" ht="36.75" customHeight="1" x14ac:dyDescent="0.2">
      <c r="A265" s="466"/>
      <c r="B265" s="121" t="s">
        <v>353</v>
      </c>
      <c r="C265" s="84" t="s">
        <v>28</v>
      </c>
      <c r="D265" s="103">
        <v>7919.8200000000006</v>
      </c>
      <c r="E265" s="257">
        <v>513.29999999999995</v>
      </c>
      <c r="F265" s="93">
        <v>467.2</v>
      </c>
      <c r="G265" s="25"/>
      <c r="H265" s="93"/>
      <c r="I265" s="93"/>
      <c r="J265" s="93"/>
      <c r="K265" s="90">
        <f t="shared" si="11"/>
        <v>8900.3200000000015</v>
      </c>
    </row>
    <row r="266" spans="1:11" ht="36.75" customHeight="1" x14ac:dyDescent="0.2">
      <c r="A266" s="466"/>
      <c r="B266" s="167" t="s">
        <v>354</v>
      </c>
      <c r="C266" s="168" t="s">
        <v>28</v>
      </c>
      <c r="D266" s="128">
        <v>4502.1200000000008</v>
      </c>
      <c r="E266" s="132">
        <v>120.3</v>
      </c>
      <c r="F266" s="105">
        <v>0</v>
      </c>
      <c r="G266" s="133"/>
      <c r="H266" s="105"/>
      <c r="I266" s="105"/>
      <c r="J266" s="105"/>
      <c r="K266" s="91">
        <f t="shared" si="11"/>
        <v>4622.420000000001</v>
      </c>
    </row>
    <row r="267" spans="1:11" ht="36.75" customHeight="1" x14ac:dyDescent="0.2">
      <c r="A267" s="466"/>
      <c r="B267" s="121" t="s">
        <v>355</v>
      </c>
      <c r="C267" s="84" t="s">
        <v>28</v>
      </c>
      <c r="D267" s="103">
        <v>7988.0499999999993</v>
      </c>
      <c r="E267" s="132">
        <v>1131.8</v>
      </c>
      <c r="F267" s="105">
        <v>1756.07</v>
      </c>
      <c r="G267" s="25"/>
      <c r="H267" s="93"/>
      <c r="I267" s="93"/>
      <c r="J267" s="105"/>
      <c r="K267" s="90">
        <f t="shared" si="11"/>
        <v>10875.919999999998</v>
      </c>
    </row>
    <row r="268" spans="1:11" ht="36.75" customHeight="1" x14ac:dyDescent="0.2">
      <c r="A268" s="466"/>
      <c r="B268" s="121" t="s">
        <v>356</v>
      </c>
      <c r="C268" s="84" t="s">
        <v>28</v>
      </c>
      <c r="D268" s="103">
        <v>255.5</v>
      </c>
      <c r="E268" s="132">
        <v>129.30000000000001</v>
      </c>
      <c r="F268" s="105">
        <v>260.3</v>
      </c>
      <c r="G268" s="25"/>
      <c r="H268" s="93"/>
      <c r="I268" s="93"/>
      <c r="J268" s="105"/>
      <c r="K268" s="90">
        <f t="shared" si="11"/>
        <v>645.1</v>
      </c>
    </row>
    <row r="269" spans="1:11" ht="36.75" customHeight="1" x14ac:dyDescent="0.2">
      <c r="A269" s="467"/>
      <c r="B269" s="121" t="s">
        <v>357</v>
      </c>
      <c r="C269" s="84" t="s">
        <v>28</v>
      </c>
      <c r="D269" s="103">
        <v>6533.32</v>
      </c>
      <c r="E269" s="257">
        <v>0</v>
      </c>
      <c r="F269" s="93">
        <v>0</v>
      </c>
      <c r="G269" s="25"/>
      <c r="H269" s="93"/>
      <c r="I269" s="93"/>
      <c r="J269" s="105"/>
      <c r="K269" s="90">
        <f t="shared" si="11"/>
        <v>6533.32</v>
      </c>
    </row>
    <row r="270" spans="1:11" ht="36.75" customHeight="1" x14ac:dyDescent="0.2">
      <c r="A270" s="465" t="s">
        <v>625</v>
      </c>
      <c r="B270" s="121" t="s">
        <v>358</v>
      </c>
      <c r="C270" s="84" t="s">
        <v>28</v>
      </c>
      <c r="D270" s="103">
        <v>2186.42</v>
      </c>
      <c r="E270" s="257">
        <v>0</v>
      </c>
      <c r="F270" s="93">
        <v>0</v>
      </c>
      <c r="G270" s="25"/>
      <c r="H270" s="93"/>
      <c r="I270" s="93"/>
      <c r="J270" s="93"/>
      <c r="K270" s="90">
        <f t="shared" si="11"/>
        <v>2186.42</v>
      </c>
    </row>
    <row r="271" spans="1:11" ht="36.75" customHeight="1" x14ac:dyDescent="0.2">
      <c r="A271" s="466"/>
      <c r="B271" s="121" t="s">
        <v>359</v>
      </c>
      <c r="C271" s="84" t="s">
        <v>28</v>
      </c>
      <c r="D271" s="103">
        <v>15698.699999999999</v>
      </c>
      <c r="E271" s="132">
        <v>2769.7</v>
      </c>
      <c r="F271" s="105">
        <v>521.1</v>
      </c>
      <c r="G271" s="25"/>
      <c r="H271" s="93"/>
      <c r="I271" s="93"/>
      <c r="J271" s="93"/>
      <c r="K271" s="90">
        <f t="shared" si="11"/>
        <v>18989.499999999996</v>
      </c>
    </row>
    <row r="272" spans="1:11" ht="36.75" customHeight="1" x14ac:dyDescent="0.2">
      <c r="A272" s="466"/>
      <c r="B272" s="124" t="s">
        <v>620</v>
      </c>
      <c r="C272" s="84" t="s">
        <v>28</v>
      </c>
      <c r="D272" s="103">
        <v>6034.7</v>
      </c>
      <c r="E272" s="132">
        <v>0</v>
      </c>
      <c r="F272" s="105">
        <v>0</v>
      </c>
      <c r="G272" s="25"/>
      <c r="H272" s="93"/>
      <c r="I272" s="93"/>
      <c r="J272" s="93"/>
      <c r="K272" s="90">
        <f t="shared" ref="K272:K275" si="12">SUM(D272:J272)</f>
        <v>6034.7</v>
      </c>
    </row>
    <row r="273" spans="1:15" ht="36.75" customHeight="1" x14ac:dyDescent="0.2">
      <c r="A273" s="467"/>
      <c r="B273" s="121" t="s">
        <v>360</v>
      </c>
      <c r="C273" s="84" t="s">
        <v>28</v>
      </c>
      <c r="D273" s="103">
        <v>1823.71</v>
      </c>
      <c r="E273" s="132">
        <v>0</v>
      </c>
      <c r="F273" s="105">
        <v>0</v>
      </c>
      <c r="G273" s="25"/>
      <c r="H273" s="93"/>
      <c r="I273" s="93"/>
      <c r="J273" s="93"/>
      <c r="K273" s="90">
        <f t="shared" si="12"/>
        <v>1823.71</v>
      </c>
    </row>
    <row r="274" spans="1:15" ht="30" customHeight="1" x14ac:dyDescent="0.2">
      <c r="A274" s="478" t="s">
        <v>259</v>
      </c>
      <c r="B274" s="479"/>
      <c r="C274" s="19" t="s">
        <v>28</v>
      </c>
      <c r="D274" s="113">
        <v>686355.54</v>
      </c>
      <c r="E274" s="26">
        <f>SUM(E176:E273)</f>
        <v>51690.240000000013</v>
      </c>
      <c r="F274" s="26">
        <f>SUM(F176:F273)</f>
        <v>57512.420000000006</v>
      </c>
      <c r="G274" s="26">
        <f t="shared" ref="G274:I274" si="13">SUM(G176:G273)</f>
        <v>0</v>
      </c>
      <c r="H274" s="26">
        <f t="shared" si="13"/>
        <v>0</v>
      </c>
      <c r="I274" s="26">
        <f t="shared" si="13"/>
        <v>0</v>
      </c>
      <c r="J274" s="26">
        <f>SUM(J176:J273)</f>
        <v>0</v>
      </c>
      <c r="K274" s="23">
        <f>SUM(D274:J274)</f>
        <v>795558.20000000007</v>
      </c>
    </row>
    <row r="275" spans="1:15" s="4" customFormat="1" ht="30" customHeight="1" thickBot="1" x14ac:dyDescent="0.3">
      <c r="A275" s="480" t="s">
        <v>260</v>
      </c>
      <c r="B275" s="481"/>
      <c r="C275" s="43" t="s">
        <v>28</v>
      </c>
      <c r="D275" s="27">
        <f>COUNTIF(D176:D273,"&gt;0")</f>
        <v>93</v>
      </c>
      <c r="E275" s="27">
        <f>COUNTIF(E176:E273,"&gt;0")</f>
        <v>52</v>
      </c>
      <c r="F275" s="27">
        <f>COUNTIF(F176:F273,"&gt;0")</f>
        <v>47</v>
      </c>
      <c r="G275" s="27">
        <f t="shared" ref="G275:I275" si="14">COUNTIF(G176:G273,"&gt;0")</f>
        <v>0</v>
      </c>
      <c r="H275" s="27">
        <f t="shared" si="14"/>
        <v>0</v>
      </c>
      <c r="I275" s="27">
        <f t="shared" si="14"/>
        <v>0</v>
      </c>
      <c r="J275" s="27">
        <f>COUNTIF(J176:J273,"&gt;0")</f>
        <v>0</v>
      </c>
      <c r="K275" s="28">
        <f t="shared" si="12"/>
        <v>192</v>
      </c>
      <c r="O275" s="116"/>
    </row>
    <row r="276" spans="1:15" s="4" customFormat="1" ht="34.5" customHeight="1" thickTop="1" thickBot="1" x14ac:dyDescent="0.3">
      <c r="A276" s="485" t="s">
        <v>361</v>
      </c>
      <c r="B276" s="486"/>
      <c r="C276" s="10"/>
      <c r="D276" s="118" t="s">
        <v>723</v>
      </c>
      <c r="E276" s="118" t="s">
        <v>717</v>
      </c>
      <c r="F276" s="12" t="s">
        <v>718</v>
      </c>
      <c r="G276" s="12" t="s">
        <v>719</v>
      </c>
      <c r="H276" s="12" t="s">
        <v>720</v>
      </c>
      <c r="I276" s="12" t="s">
        <v>721</v>
      </c>
      <c r="J276" s="41" t="s">
        <v>722</v>
      </c>
      <c r="K276" s="11" t="s">
        <v>29</v>
      </c>
      <c r="O276"/>
    </row>
    <row r="277" spans="1:15" s="4" customFormat="1" ht="30" customHeight="1" thickTop="1" thickBot="1" x14ac:dyDescent="0.3">
      <c r="A277" s="487"/>
      <c r="B277" s="488"/>
      <c r="C277" s="85" t="s">
        <v>28</v>
      </c>
      <c r="D277" s="78">
        <v>183876.66999999998</v>
      </c>
      <c r="E277" s="78">
        <v>15055.49</v>
      </c>
      <c r="F277" s="33">
        <v>20899.79</v>
      </c>
      <c r="G277" s="33"/>
      <c r="H277" s="33"/>
      <c r="I277" s="33"/>
      <c r="J277" s="33"/>
      <c r="K277" s="34">
        <f>SUM(D277:J277)</f>
        <v>219831.94999999998</v>
      </c>
    </row>
    <row r="278" spans="1:15" s="4" customFormat="1" ht="30" customHeight="1" thickTop="1" thickBot="1" x14ac:dyDescent="0.3">
      <c r="A278" s="474" t="s">
        <v>259</v>
      </c>
      <c r="B278" s="475"/>
      <c r="C278" s="14" t="s">
        <v>28</v>
      </c>
      <c r="D278" s="67">
        <v>183876.66999999998</v>
      </c>
      <c r="E278" s="29">
        <f t="shared" ref="E278:J278" si="15">E277</f>
        <v>15055.49</v>
      </c>
      <c r="F278" s="29">
        <f t="shared" si="15"/>
        <v>20899.79</v>
      </c>
      <c r="G278" s="29">
        <f>G277</f>
        <v>0</v>
      </c>
      <c r="H278" s="29">
        <f t="shared" si="15"/>
        <v>0</v>
      </c>
      <c r="I278" s="29">
        <f t="shared" si="15"/>
        <v>0</v>
      </c>
      <c r="J278" s="29">
        <f t="shared" si="15"/>
        <v>0</v>
      </c>
      <c r="K278" s="30">
        <f>SUM(D278:J278)</f>
        <v>219831.94999999998</v>
      </c>
    </row>
    <row r="279" spans="1:15" s="4" customFormat="1" ht="30" customHeight="1" thickTop="1" thickBot="1" x14ac:dyDescent="0.3">
      <c r="A279" s="474" t="s">
        <v>260</v>
      </c>
      <c r="B279" s="475"/>
      <c r="C279" s="14" t="s">
        <v>28</v>
      </c>
      <c r="D279" s="291">
        <v>4417</v>
      </c>
      <c r="E279" s="267">
        <v>570</v>
      </c>
      <c r="F279" s="31">
        <v>569</v>
      </c>
      <c r="G279" s="32"/>
      <c r="H279" s="32"/>
      <c r="I279" s="32"/>
      <c r="J279" s="32"/>
      <c r="K279" s="134">
        <f>SUM(D279:J279)</f>
        <v>5556</v>
      </c>
    </row>
    <row r="280" spans="1:15" s="4" customFormat="1" ht="30" customHeight="1" thickTop="1" thickBot="1" x14ac:dyDescent="0.3">
      <c r="A280" s="476" t="s">
        <v>362</v>
      </c>
      <c r="B280" s="477"/>
      <c r="C280" s="66" t="s">
        <v>28</v>
      </c>
      <c r="D280" s="35">
        <f>SUM(D278,D172,D274)</f>
        <v>2008844.03</v>
      </c>
      <c r="E280" s="35">
        <f>SUM(E278,E172,E274)</f>
        <v>136554.1</v>
      </c>
      <c r="F280" s="35">
        <f>SUM(F278,F172,F274)</f>
        <v>155160.9</v>
      </c>
      <c r="G280" s="35">
        <f t="shared" ref="G280:J280" si="16">SUM(G278,G172,G274)</f>
        <v>0</v>
      </c>
      <c r="H280" s="160">
        <f t="shared" si="16"/>
        <v>0</v>
      </c>
      <c r="I280" s="35">
        <f t="shared" si="16"/>
        <v>0</v>
      </c>
      <c r="J280" s="35">
        <f t="shared" si="16"/>
        <v>0</v>
      </c>
      <c r="K280" s="36">
        <f>SUM(D280:J280)</f>
        <v>2300559.0299999998</v>
      </c>
    </row>
    <row r="281" spans="1:15" s="4" customFormat="1" ht="23.1" customHeight="1" thickTop="1" thickBot="1" x14ac:dyDescent="0.3">
      <c r="A281" s="489" t="s">
        <v>616</v>
      </c>
      <c r="B281" s="490"/>
      <c r="C281" s="490"/>
      <c r="D281" s="490"/>
      <c r="E281" s="490"/>
      <c r="F281" s="490"/>
      <c r="G281" s="490"/>
      <c r="H281" s="490"/>
      <c r="I281" s="490"/>
      <c r="J281" s="490"/>
      <c r="K281" s="491"/>
    </row>
    <row r="282" spans="1:15" s="4" customFormat="1" ht="24.75" customHeight="1" thickTop="1" thickBot="1" x14ac:dyDescent="0.3">
      <c r="A282" s="428" t="s">
        <v>592</v>
      </c>
      <c r="B282" s="429"/>
      <c r="C282" s="429"/>
      <c r="D282" s="429"/>
      <c r="E282" s="429"/>
      <c r="F282" s="429"/>
      <c r="G282" s="429"/>
      <c r="H282" s="429"/>
      <c r="I282" s="429"/>
      <c r="J282" s="429"/>
      <c r="K282" s="430"/>
    </row>
    <row r="283" spans="1:15" s="4" customFormat="1" ht="23.1" customHeight="1" thickTop="1" x14ac:dyDescent="0.25">
      <c r="A283" s="492" t="s">
        <v>363</v>
      </c>
      <c r="B283" s="493"/>
      <c r="C283" s="493"/>
      <c r="D283" s="493"/>
      <c r="E283" s="493"/>
      <c r="F283" s="493"/>
      <c r="G283" s="493"/>
      <c r="H283" s="493"/>
      <c r="I283" s="493"/>
      <c r="J283" s="493"/>
      <c r="K283" s="494"/>
    </row>
    <row r="284" spans="1:15" s="4" customFormat="1" ht="32.25" customHeight="1" thickBot="1" x14ac:dyDescent="0.3">
      <c r="A284" s="482" t="s">
        <v>364</v>
      </c>
      <c r="B284" s="483"/>
      <c r="C284" s="484"/>
      <c r="D284" s="118" t="s">
        <v>723</v>
      </c>
      <c r="E284" s="118" t="s">
        <v>717</v>
      </c>
      <c r="F284" s="12" t="s">
        <v>718</v>
      </c>
      <c r="G284" s="12" t="s">
        <v>719</v>
      </c>
      <c r="H284" s="12" t="s">
        <v>720</v>
      </c>
      <c r="I284" s="12" t="s">
        <v>721</v>
      </c>
      <c r="J284" s="130" t="s">
        <v>722</v>
      </c>
      <c r="K284" s="131" t="s">
        <v>29</v>
      </c>
    </row>
    <row r="285" spans="1:15" s="4" customFormat="1" ht="23.1" customHeight="1" thickTop="1" x14ac:dyDescent="0.25">
      <c r="A285" s="57" t="s">
        <v>365</v>
      </c>
      <c r="B285" s="52"/>
      <c r="C285" s="86" t="s">
        <v>28</v>
      </c>
      <c r="D285" s="127">
        <v>1924.7999999999997</v>
      </c>
      <c r="E285" s="132">
        <v>399.6</v>
      </c>
      <c r="F285" s="126">
        <v>551.29999999999995</v>
      </c>
      <c r="G285" s="39"/>
      <c r="H285" s="39"/>
      <c r="I285" s="39"/>
      <c r="J285" s="39"/>
      <c r="K285" s="91">
        <f>SUM(D285:J285)</f>
        <v>2875.7</v>
      </c>
    </row>
    <row r="286" spans="1:15" s="4" customFormat="1" ht="23.1" customHeight="1" x14ac:dyDescent="0.25">
      <c r="A286" s="69" t="s">
        <v>366</v>
      </c>
      <c r="B286" s="70"/>
      <c r="C286" s="87" t="s">
        <v>28</v>
      </c>
      <c r="D286" s="128">
        <v>62.3</v>
      </c>
      <c r="E286" s="132">
        <v>0</v>
      </c>
      <c r="F286" s="126">
        <v>0</v>
      </c>
      <c r="G286" s="39"/>
      <c r="H286" s="39"/>
      <c r="I286" s="39"/>
      <c r="J286" s="39"/>
      <c r="K286" s="91">
        <f t="shared" ref="K286:K316" si="17">SUM(D286:J286)</f>
        <v>62.3</v>
      </c>
    </row>
    <row r="287" spans="1:15" s="4" customFormat="1" ht="23.1" customHeight="1" x14ac:dyDescent="0.25">
      <c r="A287" s="58" t="s">
        <v>367</v>
      </c>
      <c r="B287" s="48"/>
      <c r="C287" s="87" t="s">
        <v>28</v>
      </c>
      <c r="D287" s="128">
        <v>7192.83</v>
      </c>
      <c r="E287" s="132">
        <v>0</v>
      </c>
      <c r="F287" s="126">
        <v>136.5</v>
      </c>
      <c r="G287" s="39"/>
      <c r="H287" s="39"/>
      <c r="I287" s="39"/>
      <c r="J287" s="39"/>
      <c r="K287" s="91">
        <f t="shared" si="17"/>
        <v>7329.33</v>
      </c>
    </row>
    <row r="288" spans="1:15" s="4" customFormat="1" ht="23.1" customHeight="1" x14ac:dyDescent="0.25">
      <c r="A288" s="58" t="s">
        <v>368</v>
      </c>
      <c r="B288" s="48"/>
      <c r="C288" s="87" t="s">
        <v>28</v>
      </c>
      <c r="D288" s="128">
        <v>15.6</v>
      </c>
      <c r="E288" s="132">
        <v>0</v>
      </c>
      <c r="F288" s="126">
        <v>0</v>
      </c>
      <c r="G288" s="39"/>
      <c r="H288" s="39"/>
      <c r="I288" s="39"/>
      <c r="J288" s="39"/>
      <c r="K288" s="91">
        <f t="shared" si="17"/>
        <v>15.6</v>
      </c>
    </row>
    <row r="289" spans="1:11" s="4" customFormat="1" ht="23.1" customHeight="1" x14ac:dyDescent="0.25">
      <c r="A289" s="58" t="s">
        <v>369</v>
      </c>
      <c r="B289" s="48"/>
      <c r="C289" s="88" t="s">
        <v>28</v>
      </c>
      <c r="D289" s="128">
        <v>61606.649999999994</v>
      </c>
      <c r="E289" s="132">
        <v>4675.3</v>
      </c>
      <c r="F289" s="126">
        <v>4969.7</v>
      </c>
      <c r="G289" s="39"/>
      <c r="H289" s="39"/>
      <c r="I289" s="39"/>
      <c r="J289" s="39"/>
      <c r="K289" s="91">
        <f t="shared" si="17"/>
        <v>71251.649999999994</v>
      </c>
    </row>
    <row r="290" spans="1:11" s="4" customFormat="1" ht="23.1" customHeight="1" x14ac:dyDescent="0.25">
      <c r="A290" s="58" t="s">
        <v>370</v>
      </c>
      <c r="B290" s="48"/>
      <c r="C290" s="88" t="s">
        <v>28</v>
      </c>
      <c r="D290" s="128">
        <v>35934.280000000006</v>
      </c>
      <c r="E290" s="132">
        <v>0</v>
      </c>
      <c r="F290" s="126">
        <v>0</v>
      </c>
      <c r="G290" s="39"/>
      <c r="H290" s="39"/>
      <c r="I290" s="39"/>
      <c r="J290" s="39"/>
      <c r="K290" s="91">
        <f t="shared" si="17"/>
        <v>35934.280000000006</v>
      </c>
    </row>
    <row r="291" spans="1:11" s="4" customFormat="1" ht="23.1" customHeight="1" x14ac:dyDescent="0.25">
      <c r="A291" s="58" t="s">
        <v>371</v>
      </c>
      <c r="B291" s="48"/>
      <c r="C291" s="88" t="s">
        <v>28</v>
      </c>
      <c r="D291" s="128">
        <v>5054.8999999999996</v>
      </c>
      <c r="E291" s="132">
        <v>0</v>
      </c>
      <c r="F291" s="126">
        <v>0</v>
      </c>
      <c r="G291" s="39"/>
      <c r="H291" s="39"/>
      <c r="I291" s="39"/>
      <c r="J291" s="39"/>
      <c r="K291" s="91">
        <f t="shared" si="17"/>
        <v>5054.8999999999996</v>
      </c>
    </row>
    <row r="292" spans="1:11" s="4" customFormat="1" ht="23.1" customHeight="1" x14ac:dyDescent="0.25">
      <c r="A292" s="58" t="s">
        <v>372</v>
      </c>
      <c r="B292" s="48"/>
      <c r="C292" s="88" t="s">
        <v>28</v>
      </c>
      <c r="D292" s="128">
        <v>4649.1000000000004</v>
      </c>
      <c r="E292" s="132">
        <v>1081.3</v>
      </c>
      <c r="F292" s="126">
        <v>5101.8999999999996</v>
      </c>
      <c r="G292" s="39"/>
      <c r="H292" s="39"/>
      <c r="I292" s="39"/>
      <c r="J292" s="39"/>
      <c r="K292" s="91">
        <f t="shared" si="17"/>
        <v>10832.3</v>
      </c>
    </row>
    <row r="293" spans="1:11" s="4" customFormat="1" ht="23.1" customHeight="1" x14ac:dyDescent="0.25">
      <c r="A293" s="58" t="s">
        <v>373</v>
      </c>
      <c r="B293" s="48"/>
      <c r="C293" s="88" t="s">
        <v>28</v>
      </c>
      <c r="D293" s="128">
        <v>17581.07</v>
      </c>
      <c r="E293" s="132">
        <v>143.1</v>
      </c>
      <c r="F293" s="126">
        <v>5566</v>
      </c>
      <c r="G293" s="39"/>
      <c r="H293" s="39"/>
      <c r="I293" s="39"/>
      <c r="J293" s="39"/>
      <c r="K293" s="91">
        <f t="shared" si="17"/>
        <v>23290.17</v>
      </c>
    </row>
    <row r="294" spans="1:11" s="4" customFormat="1" ht="23.1" customHeight="1" x14ac:dyDescent="0.25">
      <c r="A294" s="58" t="s">
        <v>374</v>
      </c>
      <c r="B294" s="48"/>
      <c r="C294" s="88" t="s">
        <v>28</v>
      </c>
      <c r="D294" s="128">
        <v>242</v>
      </c>
      <c r="E294" s="132">
        <v>0</v>
      </c>
      <c r="F294" s="126">
        <v>0</v>
      </c>
      <c r="G294" s="39"/>
      <c r="H294" s="39"/>
      <c r="I294" s="39"/>
      <c r="J294" s="39"/>
      <c r="K294" s="91">
        <f t="shared" si="17"/>
        <v>242</v>
      </c>
    </row>
    <row r="295" spans="1:11" s="4" customFormat="1" ht="23.1" customHeight="1" x14ac:dyDescent="0.25">
      <c r="A295" s="59" t="s">
        <v>375</v>
      </c>
      <c r="B295" s="18"/>
      <c r="C295" s="88" t="s">
        <v>28</v>
      </c>
      <c r="D295" s="128">
        <v>800</v>
      </c>
      <c r="E295" s="132">
        <v>0</v>
      </c>
      <c r="F295" s="126">
        <v>0</v>
      </c>
      <c r="G295" s="39"/>
      <c r="H295" s="39"/>
      <c r="I295" s="39"/>
      <c r="J295" s="39"/>
      <c r="K295" s="91">
        <f t="shared" si="17"/>
        <v>800</v>
      </c>
    </row>
    <row r="296" spans="1:11" s="4" customFormat="1" ht="23.1" customHeight="1" x14ac:dyDescent="0.25">
      <c r="A296" s="59" t="s">
        <v>376</v>
      </c>
      <c r="B296" s="48"/>
      <c r="C296" s="88" t="s">
        <v>28</v>
      </c>
      <c r="D296" s="128">
        <v>684.3</v>
      </c>
      <c r="E296" s="132">
        <v>0</v>
      </c>
      <c r="F296" s="126">
        <v>0</v>
      </c>
      <c r="G296" s="39"/>
      <c r="H296" s="39"/>
      <c r="I296" s="39"/>
      <c r="J296" s="39"/>
      <c r="K296" s="91">
        <f t="shared" si="17"/>
        <v>684.3</v>
      </c>
    </row>
    <row r="297" spans="1:11" s="4" customFormat="1" ht="23.1" customHeight="1" x14ac:dyDescent="0.25">
      <c r="A297" s="59" t="s">
        <v>79</v>
      </c>
      <c r="B297" s="48"/>
      <c r="C297" s="88" t="s">
        <v>28</v>
      </c>
      <c r="D297" s="128">
        <v>30.1</v>
      </c>
      <c r="E297" s="132">
        <v>0</v>
      </c>
      <c r="F297" s="126">
        <v>0</v>
      </c>
      <c r="G297" s="39"/>
      <c r="H297" s="39"/>
      <c r="I297" s="39"/>
      <c r="J297" s="39"/>
      <c r="K297" s="91">
        <f t="shared" si="17"/>
        <v>30.1</v>
      </c>
    </row>
    <row r="298" spans="1:11" s="4" customFormat="1" ht="23.1" customHeight="1" x14ac:dyDescent="0.25">
      <c r="A298" s="58" t="s">
        <v>377</v>
      </c>
      <c r="B298" s="48"/>
      <c r="C298" s="88" t="s">
        <v>28</v>
      </c>
      <c r="D298" s="128">
        <v>3841.2</v>
      </c>
      <c r="E298" s="132">
        <v>0</v>
      </c>
      <c r="F298" s="126">
        <v>0</v>
      </c>
      <c r="G298" s="39"/>
      <c r="H298" s="39"/>
      <c r="I298" s="39"/>
      <c r="J298" s="39"/>
      <c r="K298" s="91">
        <f t="shared" si="17"/>
        <v>3841.2</v>
      </c>
    </row>
    <row r="299" spans="1:11" s="4" customFormat="1" ht="23.1" customHeight="1" x14ac:dyDescent="0.25">
      <c r="A299" s="58" t="s">
        <v>378</v>
      </c>
      <c r="B299" s="48"/>
      <c r="C299" s="88" t="s">
        <v>28</v>
      </c>
      <c r="D299" s="128">
        <v>90</v>
      </c>
      <c r="E299" s="132">
        <v>0</v>
      </c>
      <c r="F299" s="126">
        <v>0</v>
      </c>
      <c r="G299" s="39"/>
      <c r="H299" s="39"/>
      <c r="I299" s="39"/>
      <c r="J299" s="39"/>
      <c r="K299" s="91">
        <f t="shared" si="17"/>
        <v>90</v>
      </c>
    </row>
    <row r="300" spans="1:11" s="4" customFormat="1" ht="23.1" customHeight="1" x14ac:dyDescent="0.25">
      <c r="A300" s="58" t="s">
        <v>379</v>
      </c>
      <c r="B300" s="48"/>
      <c r="C300" s="88" t="s">
        <v>28</v>
      </c>
      <c r="D300" s="128">
        <v>1478.6000000000001</v>
      </c>
      <c r="E300" s="132">
        <v>0</v>
      </c>
      <c r="F300" s="126">
        <v>0</v>
      </c>
      <c r="G300" s="39"/>
      <c r="H300" s="39"/>
      <c r="I300" s="39"/>
      <c r="J300" s="39"/>
      <c r="K300" s="91">
        <f t="shared" si="17"/>
        <v>1478.6000000000001</v>
      </c>
    </row>
    <row r="301" spans="1:11" s="4" customFormat="1" ht="23.1" customHeight="1" x14ac:dyDescent="0.25">
      <c r="A301" s="58" t="s">
        <v>380</v>
      </c>
      <c r="B301" s="48"/>
      <c r="C301" s="88" t="s">
        <v>28</v>
      </c>
      <c r="D301" s="128">
        <v>53448.7</v>
      </c>
      <c r="E301" s="132">
        <v>0</v>
      </c>
      <c r="F301" s="126">
        <v>0</v>
      </c>
      <c r="G301" s="39"/>
      <c r="H301" s="39"/>
      <c r="I301" s="39"/>
      <c r="J301" s="39"/>
      <c r="K301" s="91">
        <f t="shared" si="17"/>
        <v>53448.7</v>
      </c>
    </row>
    <row r="302" spans="1:11" s="4" customFormat="1" ht="23.1" customHeight="1" x14ac:dyDescent="0.25">
      <c r="A302" s="58" t="s">
        <v>381</v>
      </c>
      <c r="B302" s="48"/>
      <c r="C302" s="88" t="s">
        <v>28</v>
      </c>
      <c r="D302" s="128">
        <v>3186</v>
      </c>
      <c r="E302" s="132">
        <v>0</v>
      </c>
      <c r="F302" s="126">
        <v>0</v>
      </c>
      <c r="G302" s="39"/>
      <c r="H302" s="39"/>
      <c r="I302" s="39"/>
      <c r="J302" s="39"/>
      <c r="K302" s="91">
        <f t="shared" si="17"/>
        <v>3186</v>
      </c>
    </row>
    <row r="303" spans="1:11" s="4" customFormat="1" ht="23.1" customHeight="1" x14ac:dyDescent="0.25">
      <c r="A303" s="58" t="s">
        <v>382</v>
      </c>
      <c r="B303" s="48"/>
      <c r="C303" s="88" t="s">
        <v>28</v>
      </c>
      <c r="D303" s="128">
        <v>6506.8600000000006</v>
      </c>
      <c r="E303" s="132">
        <v>0</v>
      </c>
      <c r="F303" s="126">
        <v>0</v>
      </c>
      <c r="G303" s="39"/>
      <c r="H303" s="39"/>
      <c r="I303" s="39"/>
      <c r="J303" s="39"/>
      <c r="K303" s="91">
        <f t="shared" si="17"/>
        <v>6506.8600000000006</v>
      </c>
    </row>
    <row r="304" spans="1:11" s="4" customFormat="1" ht="23.1" customHeight="1" x14ac:dyDescent="0.25">
      <c r="A304" s="58" t="s">
        <v>383</v>
      </c>
      <c r="B304" s="48"/>
      <c r="C304" s="88" t="s">
        <v>28</v>
      </c>
      <c r="D304" s="128">
        <v>19547.760000000002</v>
      </c>
      <c r="E304" s="132">
        <v>0</v>
      </c>
      <c r="F304" s="126">
        <v>0</v>
      </c>
      <c r="G304" s="39"/>
      <c r="H304" s="39"/>
      <c r="I304" s="39"/>
      <c r="J304" s="39"/>
      <c r="K304" s="91">
        <f t="shared" si="17"/>
        <v>19547.760000000002</v>
      </c>
    </row>
    <row r="305" spans="1:11" s="4" customFormat="1" ht="23.1" customHeight="1" x14ac:dyDescent="0.25">
      <c r="A305" s="58" t="s">
        <v>384</v>
      </c>
      <c r="B305" s="48"/>
      <c r="C305" s="88" t="s">
        <v>28</v>
      </c>
      <c r="D305" s="128">
        <v>76840.75</v>
      </c>
      <c r="E305" s="132">
        <v>17032.2</v>
      </c>
      <c r="F305" s="126">
        <v>7020.6</v>
      </c>
      <c r="G305" s="39"/>
      <c r="H305" s="143"/>
      <c r="I305" s="39"/>
      <c r="J305" s="39"/>
      <c r="K305" s="91">
        <f t="shared" si="17"/>
        <v>100893.55</v>
      </c>
    </row>
    <row r="306" spans="1:11" s="4" customFormat="1" ht="23.1" customHeight="1" x14ac:dyDescent="0.25">
      <c r="A306" s="58" t="s">
        <v>385</v>
      </c>
      <c r="B306" s="48"/>
      <c r="C306" s="88" t="s">
        <v>28</v>
      </c>
      <c r="D306" s="128">
        <v>7631.5000000000009</v>
      </c>
      <c r="E306" s="132">
        <v>0</v>
      </c>
      <c r="F306" s="126">
        <v>248.2</v>
      </c>
      <c r="G306" s="39"/>
      <c r="H306" s="39"/>
      <c r="I306" s="39"/>
      <c r="J306" s="39"/>
      <c r="K306" s="91">
        <f t="shared" si="17"/>
        <v>7879.7000000000007</v>
      </c>
    </row>
    <row r="307" spans="1:11" s="4" customFormat="1" ht="23.1" customHeight="1" x14ac:dyDescent="0.25">
      <c r="A307" s="72" t="s">
        <v>386</v>
      </c>
      <c r="B307" s="48"/>
      <c r="C307" s="88" t="s">
        <v>28</v>
      </c>
      <c r="D307" s="128">
        <v>5784.6299999999992</v>
      </c>
      <c r="E307" s="132">
        <v>277.10000000000002</v>
      </c>
      <c r="F307" s="126">
        <v>0</v>
      </c>
      <c r="G307" s="39"/>
      <c r="H307" s="39"/>
      <c r="I307" s="39"/>
      <c r="J307" s="39"/>
      <c r="K307" s="91">
        <f t="shared" si="17"/>
        <v>6061.73</v>
      </c>
    </row>
    <row r="308" spans="1:11" s="4" customFormat="1" ht="23.1" customHeight="1" x14ac:dyDescent="0.25">
      <c r="A308" s="72" t="s">
        <v>387</v>
      </c>
      <c r="B308" s="48"/>
      <c r="C308" s="88" t="s">
        <v>28</v>
      </c>
      <c r="D308" s="128">
        <v>581.59999999999991</v>
      </c>
      <c r="E308" s="132">
        <v>0</v>
      </c>
      <c r="F308" s="126">
        <v>0</v>
      </c>
      <c r="G308" s="39"/>
      <c r="H308" s="39"/>
      <c r="I308" s="39"/>
      <c r="J308" s="39"/>
      <c r="K308" s="91">
        <f t="shared" si="17"/>
        <v>581.59999999999991</v>
      </c>
    </row>
    <row r="309" spans="1:11" s="4" customFormat="1" ht="23.1" customHeight="1" x14ac:dyDescent="0.25">
      <c r="A309" s="59" t="s">
        <v>388</v>
      </c>
      <c r="B309" s="48"/>
      <c r="C309" s="88" t="s">
        <v>28</v>
      </c>
      <c r="D309" s="103">
        <v>148325.04999999999</v>
      </c>
      <c r="E309" s="257">
        <v>14659.9</v>
      </c>
      <c r="F309" s="171">
        <v>13545.1</v>
      </c>
      <c r="G309" s="172"/>
      <c r="H309" s="172"/>
      <c r="I309" s="172"/>
      <c r="J309" s="172"/>
      <c r="K309" s="90">
        <f t="shared" si="17"/>
        <v>176530.05</v>
      </c>
    </row>
    <row r="310" spans="1:11" s="4" customFormat="1" ht="23.1" customHeight="1" x14ac:dyDescent="0.25">
      <c r="A310" s="72" t="s">
        <v>389</v>
      </c>
      <c r="B310" s="48"/>
      <c r="C310" s="88" t="s">
        <v>28</v>
      </c>
      <c r="D310" s="128">
        <v>1281.5</v>
      </c>
      <c r="E310" s="132">
        <v>0</v>
      </c>
      <c r="F310" s="126">
        <v>0</v>
      </c>
      <c r="G310" s="39"/>
      <c r="H310" s="39"/>
      <c r="I310" s="39"/>
      <c r="J310" s="39"/>
      <c r="K310" s="91">
        <f t="shared" si="17"/>
        <v>1281.5</v>
      </c>
    </row>
    <row r="311" spans="1:11" s="4" customFormat="1" ht="21" customHeight="1" x14ac:dyDescent="0.25">
      <c r="A311" s="72" t="s">
        <v>390</v>
      </c>
      <c r="B311" s="48"/>
      <c r="C311" s="88" t="s">
        <v>28</v>
      </c>
      <c r="D311" s="128">
        <v>5924.33</v>
      </c>
      <c r="E311" s="132">
        <v>47.6</v>
      </c>
      <c r="F311" s="126">
        <v>0</v>
      </c>
      <c r="G311" s="39"/>
      <c r="H311" s="39"/>
      <c r="I311" s="39"/>
      <c r="J311" s="39"/>
      <c r="K311" s="91">
        <f t="shared" si="17"/>
        <v>5971.93</v>
      </c>
    </row>
    <row r="312" spans="1:11" s="4" customFormat="1" ht="22.5" customHeight="1" x14ac:dyDescent="0.25">
      <c r="A312" s="58" t="s">
        <v>391</v>
      </c>
      <c r="B312" s="48"/>
      <c r="C312" s="88" t="s">
        <v>28</v>
      </c>
      <c r="D312" s="103">
        <v>3001.5</v>
      </c>
      <c r="E312" s="257">
        <v>0</v>
      </c>
      <c r="F312" s="171">
        <v>5278.9</v>
      </c>
      <c r="G312" s="172"/>
      <c r="H312" s="172"/>
      <c r="I312" s="172"/>
      <c r="J312" s="172"/>
      <c r="K312" s="90">
        <f t="shared" si="17"/>
        <v>8280.4</v>
      </c>
    </row>
    <row r="313" spans="1:11" s="4" customFormat="1" ht="23.1" customHeight="1" x14ac:dyDescent="0.25">
      <c r="A313" s="58" t="s">
        <v>392</v>
      </c>
      <c r="B313" s="48"/>
      <c r="C313" s="88" t="s">
        <v>28</v>
      </c>
      <c r="D313" s="128">
        <v>2541.4</v>
      </c>
      <c r="E313" s="257">
        <v>0</v>
      </c>
      <c r="F313" s="126">
        <v>0</v>
      </c>
      <c r="G313" s="39"/>
      <c r="H313" s="39"/>
      <c r="I313" s="39"/>
      <c r="J313" s="39"/>
      <c r="K313" s="91">
        <f t="shared" si="17"/>
        <v>2541.4</v>
      </c>
    </row>
    <row r="314" spans="1:11" s="4" customFormat="1" ht="23.1" customHeight="1" x14ac:dyDescent="0.25">
      <c r="A314" s="58" t="s">
        <v>393</v>
      </c>
      <c r="B314" s="48"/>
      <c r="C314" s="88" t="s">
        <v>28</v>
      </c>
      <c r="D314" s="128">
        <v>1083.3</v>
      </c>
      <c r="E314" s="257">
        <v>0</v>
      </c>
      <c r="F314" s="126">
        <v>0</v>
      </c>
      <c r="G314" s="39"/>
      <c r="H314" s="39"/>
      <c r="I314" s="39"/>
      <c r="J314" s="39"/>
      <c r="K314" s="91">
        <f t="shared" si="17"/>
        <v>1083.3</v>
      </c>
    </row>
    <row r="315" spans="1:11" s="4" customFormat="1" ht="23.1" customHeight="1" x14ac:dyDescent="0.25">
      <c r="A315" s="58" t="s">
        <v>394</v>
      </c>
      <c r="B315" s="48"/>
      <c r="C315" s="88" t="s">
        <v>28</v>
      </c>
      <c r="D315" s="128">
        <v>7008.5</v>
      </c>
      <c r="E315" s="257">
        <v>0</v>
      </c>
      <c r="F315" s="126">
        <v>263.2</v>
      </c>
      <c r="G315" s="39"/>
      <c r="H315" s="39"/>
      <c r="I315" s="39"/>
      <c r="J315" s="39"/>
      <c r="K315" s="91">
        <f t="shared" si="17"/>
        <v>7271.7</v>
      </c>
    </row>
    <row r="316" spans="1:11" s="4" customFormat="1" ht="23.1" customHeight="1" x14ac:dyDescent="0.25">
      <c r="A316" s="197" t="s">
        <v>395</v>
      </c>
      <c r="B316" s="198"/>
      <c r="C316" s="199" t="s">
        <v>28</v>
      </c>
      <c r="D316" s="165">
        <v>42.3</v>
      </c>
      <c r="E316" s="257">
        <v>0</v>
      </c>
      <c r="F316" s="200">
        <v>0</v>
      </c>
      <c r="G316" s="201"/>
      <c r="H316" s="201"/>
      <c r="I316" s="201"/>
      <c r="J316" s="201"/>
      <c r="K316" s="166">
        <f t="shared" si="17"/>
        <v>42.3</v>
      </c>
    </row>
    <row r="317" spans="1:11" s="4" customFormat="1" ht="23.1" customHeight="1" x14ac:dyDescent="0.25">
      <c r="A317" s="72" t="s">
        <v>396</v>
      </c>
      <c r="B317" s="48"/>
      <c r="C317" s="88" t="s">
        <v>28</v>
      </c>
      <c r="D317" s="103">
        <v>922.55</v>
      </c>
      <c r="E317" s="257">
        <v>0</v>
      </c>
      <c r="F317" s="200">
        <v>0</v>
      </c>
      <c r="G317" s="172"/>
      <c r="H317" s="172"/>
      <c r="I317" s="172"/>
      <c r="J317" s="172"/>
      <c r="K317" s="90">
        <f t="shared" ref="K317:K348" si="18">SUM(D317:J317)</f>
        <v>922.55</v>
      </c>
    </row>
    <row r="318" spans="1:11" s="4" customFormat="1" ht="23.1" customHeight="1" x14ac:dyDescent="0.25">
      <c r="A318" s="72" t="s">
        <v>397</v>
      </c>
      <c r="B318" s="48"/>
      <c r="C318" s="88" t="s">
        <v>28</v>
      </c>
      <c r="D318" s="128">
        <v>217.8</v>
      </c>
      <c r="E318" s="257">
        <v>0</v>
      </c>
      <c r="F318" s="143">
        <v>0</v>
      </c>
      <c r="G318" s="39"/>
      <c r="H318" s="39"/>
      <c r="I318" s="39"/>
      <c r="J318" s="39"/>
      <c r="K318" s="91">
        <f t="shared" si="18"/>
        <v>217.8</v>
      </c>
    </row>
    <row r="319" spans="1:11" s="4" customFormat="1" ht="23.1" customHeight="1" x14ac:dyDescent="0.25">
      <c r="A319" s="72" t="s">
        <v>398</v>
      </c>
      <c r="B319" s="48"/>
      <c r="C319" s="88" t="s">
        <v>28</v>
      </c>
      <c r="D319" s="128">
        <v>665.92</v>
      </c>
      <c r="E319" s="257">
        <v>0</v>
      </c>
      <c r="F319" s="126">
        <v>209</v>
      </c>
      <c r="G319" s="39"/>
      <c r="H319" s="39"/>
      <c r="I319" s="39"/>
      <c r="J319" s="39"/>
      <c r="K319" s="91">
        <f t="shared" si="18"/>
        <v>874.92</v>
      </c>
    </row>
    <row r="320" spans="1:11" s="4" customFormat="1" ht="23.1" customHeight="1" x14ac:dyDescent="0.25">
      <c r="A320" s="58" t="s">
        <v>399</v>
      </c>
      <c r="B320" s="48"/>
      <c r="C320" s="88" t="s">
        <v>28</v>
      </c>
      <c r="D320" s="128">
        <v>9583.0999999999985</v>
      </c>
      <c r="E320" s="257">
        <v>0</v>
      </c>
      <c r="F320" s="126">
        <v>0</v>
      </c>
      <c r="G320" s="39"/>
      <c r="H320" s="39"/>
      <c r="I320" s="39"/>
      <c r="J320" s="39"/>
      <c r="K320" s="91">
        <f t="shared" si="18"/>
        <v>9583.0999999999985</v>
      </c>
    </row>
    <row r="321" spans="1:11" s="4" customFormat="1" ht="23.1" customHeight="1" x14ac:dyDescent="0.25">
      <c r="A321" s="72" t="s">
        <v>400</v>
      </c>
      <c r="B321" s="48"/>
      <c r="C321" s="88" t="s">
        <v>28</v>
      </c>
      <c r="D321" s="128">
        <v>3007</v>
      </c>
      <c r="E321" s="257">
        <v>0</v>
      </c>
      <c r="F321" s="126">
        <v>0</v>
      </c>
      <c r="G321" s="39"/>
      <c r="H321" s="39"/>
      <c r="I321" s="39"/>
      <c r="J321" s="39"/>
      <c r="K321" s="91">
        <f t="shared" si="18"/>
        <v>3007</v>
      </c>
    </row>
    <row r="322" spans="1:11" s="4" customFormat="1" ht="23.1" customHeight="1" x14ac:dyDescent="0.25">
      <c r="A322" s="58" t="s">
        <v>401</v>
      </c>
      <c r="B322" s="48"/>
      <c r="C322" s="88" t="s">
        <v>28</v>
      </c>
      <c r="D322" s="128">
        <v>193</v>
      </c>
      <c r="E322" s="257">
        <v>0</v>
      </c>
      <c r="F322" s="126">
        <v>0</v>
      </c>
      <c r="G322" s="39"/>
      <c r="H322" s="39"/>
      <c r="I322" s="39"/>
      <c r="J322" s="39"/>
      <c r="K322" s="91">
        <f t="shared" si="18"/>
        <v>193</v>
      </c>
    </row>
    <row r="323" spans="1:11" s="4" customFormat="1" ht="23.1" customHeight="1" x14ac:dyDescent="0.25">
      <c r="A323" s="58" t="s">
        <v>402</v>
      </c>
      <c r="B323" s="48"/>
      <c r="C323" s="88" t="s">
        <v>28</v>
      </c>
      <c r="D323" s="103">
        <v>2999.8</v>
      </c>
      <c r="E323" s="257">
        <v>0</v>
      </c>
      <c r="F323" s="126">
        <v>0</v>
      </c>
      <c r="G323" s="172"/>
      <c r="H323" s="172"/>
      <c r="I323" s="172"/>
      <c r="J323" s="172"/>
      <c r="K323" s="90">
        <f t="shared" si="18"/>
        <v>2999.8</v>
      </c>
    </row>
    <row r="324" spans="1:11" s="4" customFormat="1" ht="23.1" customHeight="1" x14ac:dyDescent="0.25">
      <c r="A324" s="58" t="s">
        <v>403</v>
      </c>
      <c r="B324" s="48"/>
      <c r="C324" s="88" t="s">
        <v>28</v>
      </c>
      <c r="D324" s="128">
        <v>28873.9</v>
      </c>
      <c r="E324" s="257">
        <v>0</v>
      </c>
      <c r="F324" s="126">
        <v>0</v>
      </c>
      <c r="G324" s="39"/>
      <c r="H324" s="39"/>
      <c r="I324" s="39"/>
      <c r="J324" s="39"/>
      <c r="K324" s="90">
        <f t="shared" si="18"/>
        <v>28873.9</v>
      </c>
    </row>
    <row r="325" spans="1:11" s="4" customFormat="1" ht="23.1" customHeight="1" x14ac:dyDescent="0.25">
      <c r="A325" s="72" t="s">
        <v>404</v>
      </c>
      <c r="B325" s="48"/>
      <c r="C325" s="88" t="s">
        <v>28</v>
      </c>
      <c r="D325" s="103">
        <v>14124.85</v>
      </c>
      <c r="E325" s="257">
        <v>0</v>
      </c>
      <c r="F325" s="126">
        <v>0</v>
      </c>
      <c r="G325" s="172"/>
      <c r="H325" s="172"/>
      <c r="I325" s="172"/>
      <c r="J325" s="247"/>
      <c r="K325" s="90">
        <f t="shared" si="18"/>
        <v>14124.85</v>
      </c>
    </row>
    <row r="326" spans="1:11" s="4" customFormat="1" ht="23.1" customHeight="1" x14ac:dyDescent="0.25">
      <c r="A326" s="58" t="s">
        <v>405</v>
      </c>
      <c r="B326" s="48"/>
      <c r="C326" s="88" t="s">
        <v>28</v>
      </c>
      <c r="D326" s="128">
        <v>3953.75</v>
      </c>
      <c r="E326" s="257">
        <v>0</v>
      </c>
      <c r="F326" s="126">
        <v>0</v>
      </c>
      <c r="G326" s="39"/>
      <c r="H326" s="39"/>
      <c r="I326" s="39"/>
      <c r="J326" s="39"/>
      <c r="K326" s="91">
        <f t="shared" si="18"/>
        <v>3953.75</v>
      </c>
    </row>
    <row r="327" spans="1:11" s="4" customFormat="1" ht="23.1" customHeight="1" x14ac:dyDescent="0.25">
      <c r="A327" s="58" t="s">
        <v>406</v>
      </c>
      <c r="B327" s="48"/>
      <c r="C327" s="88" t="s">
        <v>28</v>
      </c>
      <c r="D327" s="128">
        <v>12.7</v>
      </c>
      <c r="E327" s="257">
        <v>0</v>
      </c>
      <c r="F327" s="126">
        <v>0</v>
      </c>
      <c r="G327" s="39"/>
      <c r="H327" s="39"/>
      <c r="I327" s="39"/>
      <c r="J327" s="39"/>
      <c r="K327" s="91">
        <f t="shared" si="18"/>
        <v>12.7</v>
      </c>
    </row>
    <row r="328" spans="1:11" s="4" customFormat="1" ht="23.1" customHeight="1" x14ac:dyDescent="0.25">
      <c r="A328" s="58" t="s">
        <v>407</v>
      </c>
      <c r="B328" s="48"/>
      <c r="C328" s="88" t="s">
        <v>28</v>
      </c>
      <c r="D328" s="128">
        <v>94184</v>
      </c>
      <c r="E328" s="257">
        <v>0</v>
      </c>
      <c r="F328" s="126">
        <v>4863.67</v>
      </c>
      <c r="G328" s="39"/>
      <c r="H328" s="39"/>
      <c r="I328" s="39"/>
      <c r="J328" s="39"/>
      <c r="K328" s="91">
        <f t="shared" si="18"/>
        <v>99047.67</v>
      </c>
    </row>
    <row r="329" spans="1:11" s="4" customFormat="1" ht="23.1" customHeight="1" x14ac:dyDescent="0.25">
      <c r="A329" s="58" t="s">
        <v>408</v>
      </c>
      <c r="B329" s="48"/>
      <c r="C329" s="88" t="s">
        <v>28</v>
      </c>
      <c r="D329" s="128">
        <v>245414.78</v>
      </c>
      <c r="E329" s="132">
        <v>11509.1</v>
      </c>
      <c r="F329" s="126">
        <v>13671.3</v>
      </c>
      <c r="G329" s="39"/>
      <c r="H329" s="39"/>
      <c r="I329" s="39"/>
      <c r="J329" s="39"/>
      <c r="K329" s="91">
        <f t="shared" si="18"/>
        <v>270595.18</v>
      </c>
    </row>
    <row r="330" spans="1:11" s="4" customFormat="1" ht="23.1" customHeight="1" x14ac:dyDescent="0.25">
      <c r="A330" s="72" t="s">
        <v>409</v>
      </c>
      <c r="B330" s="48"/>
      <c r="C330" s="88" t="s">
        <v>28</v>
      </c>
      <c r="D330" s="128">
        <v>1696.1</v>
      </c>
      <c r="E330" s="132">
        <v>0</v>
      </c>
      <c r="F330" s="126">
        <v>0</v>
      </c>
      <c r="G330" s="39"/>
      <c r="H330" s="39"/>
      <c r="I330" s="39"/>
      <c r="J330" s="39"/>
      <c r="K330" s="91">
        <f t="shared" si="18"/>
        <v>1696.1</v>
      </c>
    </row>
    <row r="331" spans="1:11" s="4" customFormat="1" ht="23.1" customHeight="1" x14ac:dyDescent="0.25">
      <c r="A331" s="58" t="s">
        <v>410</v>
      </c>
      <c r="B331" s="48"/>
      <c r="C331" s="88" t="s">
        <v>28</v>
      </c>
      <c r="D331" s="128">
        <v>5502.87</v>
      </c>
      <c r="E331" s="132">
        <v>0</v>
      </c>
      <c r="F331" s="126">
        <v>0</v>
      </c>
      <c r="G331" s="54"/>
      <c r="H331" s="54"/>
      <c r="I331" s="54"/>
      <c r="J331" s="54"/>
      <c r="K331" s="91">
        <f t="shared" si="18"/>
        <v>5502.87</v>
      </c>
    </row>
    <row r="332" spans="1:11" s="4" customFormat="1" ht="23.1" customHeight="1" x14ac:dyDescent="0.25">
      <c r="A332" s="58" t="s">
        <v>411</v>
      </c>
      <c r="B332" s="48"/>
      <c r="C332" s="88" t="s">
        <v>28</v>
      </c>
      <c r="D332" s="128">
        <v>2847.8</v>
      </c>
      <c r="E332" s="132">
        <v>0</v>
      </c>
      <c r="F332" s="126">
        <v>0</v>
      </c>
      <c r="G332" s="54"/>
      <c r="H332" s="54"/>
      <c r="I332" s="54"/>
      <c r="J332" s="54"/>
      <c r="K332" s="91">
        <f t="shared" si="18"/>
        <v>2847.8</v>
      </c>
    </row>
    <row r="333" spans="1:11" s="4" customFormat="1" ht="23.1" customHeight="1" x14ac:dyDescent="0.25">
      <c r="A333" s="72" t="s">
        <v>412</v>
      </c>
      <c r="B333" s="48"/>
      <c r="C333" s="88" t="s">
        <v>28</v>
      </c>
      <c r="D333" s="128">
        <v>2409</v>
      </c>
      <c r="E333" s="132">
        <v>0</v>
      </c>
      <c r="F333" s="126">
        <v>345.9</v>
      </c>
      <c r="G333" s="54"/>
      <c r="H333" s="54"/>
      <c r="I333" s="54"/>
      <c r="J333" s="54"/>
      <c r="K333" s="91">
        <f t="shared" si="18"/>
        <v>2754.9</v>
      </c>
    </row>
    <row r="334" spans="1:11" s="4" customFormat="1" ht="23.1" customHeight="1" x14ac:dyDescent="0.25">
      <c r="A334" s="72" t="s">
        <v>413</v>
      </c>
      <c r="B334" s="48"/>
      <c r="C334" s="88" t="s">
        <v>28</v>
      </c>
      <c r="D334" s="128">
        <v>183.9</v>
      </c>
      <c r="E334" s="132">
        <v>0</v>
      </c>
      <c r="F334" s="126">
        <v>0</v>
      </c>
      <c r="G334" s="54"/>
      <c r="H334" s="54"/>
      <c r="I334" s="54"/>
      <c r="J334" s="54"/>
      <c r="K334" s="91">
        <f t="shared" si="18"/>
        <v>183.9</v>
      </c>
    </row>
    <row r="335" spans="1:11" s="4" customFormat="1" ht="23.1" customHeight="1" x14ac:dyDescent="0.25">
      <c r="A335" s="117" t="s">
        <v>414</v>
      </c>
      <c r="B335" s="48"/>
      <c r="C335" s="88" t="s">
        <v>28</v>
      </c>
      <c r="D335" s="128">
        <v>370.4</v>
      </c>
      <c r="E335" s="132">
        <v>0</v>
      </c>
      <c r="F335" s="126">
        <v>0</v>
      </c>
      <c r="G335" s="39"/>
      <c r="H335" s="39"/>
      <c r="I335" s="39"/>
      <c r="J335" s="39"/>
      <c r="K335" s="91">
        <f t="shared" si="18"/>
        <v>370.4</v>
      </c>
    </row>
    <row r="336" spans="1:11" s="4" customFormat="1" ht="23.1" customHeight="1" x14ac:dyDescent="0.25">
      <c r="A336" s="58" t="s">
        <v>415</v>
      </c>
      <c r="B336" s="48"/>
      <c r="C336" s="88" t="s">
        <v>28</v>
      </c>
      <c r="D336" s="128">
        <v>1785.2</v>
      </c>
      <c r="E336" s="132">
        <v>0</v>
      </c>
      <c r="F336" s="126">
        <v>0</v>
      </c>
      <c r="G336" s="39"/>
      <c r="H336" s="39"/>
      <c r="I336" s="39"/>
      <c r="J336" s="39"/>
      <c r="K336" s="91">
        <f t="shared" si="18"/>
        <v>1785.2</v>
      </c>
    </row>
    <row r="337" spans="1:11" s="4" customFormat="1" ht="23.1" customHeight="1" x14ac:dyDescent="0.25">
      <c r="A337" s="72" t="s">
        <v>416</v>
      </c>
      <c r="B337" s="48"/>
      <c r="C337" s="88" t="s">
        <v>28</v>
      </c>
      <c r="D337" s="128">
        <v>1304.1999999999998</v>
      </c>
      <c r="E337" s="132">
        <v>0</v>
      </c>
      <c r="F337" s="126">
        <v>0</v>
      </c>
      <c r="G337" s="39"/>
      <c r="H337" s="39"/>
      <c r="I337" s="39"/>
      <c r="J337" s="39"/>
      <c r="K337" s="91">
        <f t="shared" si="18"/>
        <v>1304.1999999999998</v>
      </c>
    </row>
    <row r="338" spans="1:11" s="4" customFormat="1" ht="23.1" customHeight="1" x14ac:dyDescent="0.25">
      <c r="A338" s="58" t="s">
        <v>417</v>
      </c>
      <c r="B338" s="48"/>
      <c r="C338" s="88" t="s">
        <v>28</v>
      </c>
      <c r="D338" s="128">
        <v>39492.32</v>
      </c>
      <c r="E338" s="132">
        <v>0</v>
      </c>
      <c r="F338" s="126">
        <v>25130.3</v>
      </c>
      <c r="G338" s="39"/>
      <c r="H338" s="39"/>
      <c r="I338" s="39"/>
      <c r="J338" s="39"/>
      <c r="K338" s="91">
        <f t="shared" si="18"/>
        <v>64622.619999999995</v>
      </c>
    </row>
    <row r="339" spans="1:11" s="4" customFormat="1" ht="23.1" customHeight="1" x14ac:dyDescent="0.25">
      <c r="A339" s="72" t="s">
        <v>418</v>
      </c>
      <c r="B339" s="48"/>
      <c r="C339" s="88" t="s">
        <v>28</v>
      </c>
      <c r="D339" s="128">
        <v>8296.2000000000007</v>
      </c>
      <c r="E339" s="132">
        <v>0</v>
      </c>
      <c r="F339" s="126">
        <v>0</v>
      </c>
      <c r="G339" s="39"/>
      <c r="H339" s="39"/>
      <c r="I339" s="39"/>
      <c r="J339" s="39"/>
      <c r="K339" s="91">
        <f t="shared" si="18"/>
        <v>8296.2000000000007</v>
      </c>
    </row>
    <row r="340" spans="1:11" s="4" customFormat="1" ht="23.1" customHeight="1" x14ac:dyDescent="0.25">
      <c r="A340" s="58" t="s">
        <v>419</v>
      </c>
      <c r="B340" s="48"/>
      <c r="C340" s="88" t="s">
        <v>28</v>
      </c>
      <c r="D340" s="128">
        <v>126310.22</v>
      </c>
      <c r="E340" s="132">
        <v>31008.7</v>
      </c>
      <c r="F340" s="126">
        <v>16390.2</v>
      </c>
      <c r="G340" s="39"/>
      <c r="H340" s="39"/>
      <c r="I340" s="39"/>
      <c r="J340" s="39"/>
      <c r="K340" s="91">
        <f t="shared" si="18"/>
        <v>173709.12000000002</v>
      </c>
    </row>
    <row r="341" spans="1:11" s="4" customFormat="1" ht="23.1" customHeight="1" x14ac:dyDescent="0.25">
      <c r="A341" s="58" t="s">
        <v>420</v>
      </c>
      <c r="B341" s="48"/>
      <c r="C341" s="88" t="s">
        <v>28</v>
      </c>
      <c r="D341" s="128">
        <v>23071.1</v>
      </c>
      <c r="E341" s="132">
        <v>0</v>
      </c>
      <c r="F341" s="126">
        <v>0</v>
      </c>
      <c r="G341" s="54"/>
      <c r="H341" s="54"/>
      <c r="I341" s="54"/>
      <c r="J341" s="54"/>
      <c r="K341" s="91">
        <f t="shared" si="18"/>
        <v>23071.1</v>
      </c>
    </row>
    <row r="342" spans="1:11" s="4" customFormat="1" ht="23.1" customHeight="1" x14ac:dyDescent="0.25">
      <c r="A342" s="58" t="s">
        <v>421</v>
      </c>
      <c r="B342" s="48"/>
      <c r="C342" s="88" t="s">
        <v>28</v>
      </c>
      <c r="D342" s="128">
        <v>12115.76</v>
      </c>
      <c r="E342" s="132">
        <v>3364.5</v>
      </c>
      <c r="F342" s="126">
        <v>2111.48</v>
      </c>
      <c r="G342" s="39"/>
      <c r="H342" s="39"/>
      <c r="I342" s="39"/>
      <c r="J342" s="39"/>
      <c r="K342" s="91">
        <f t="shared" si="18"/>
        <v>17591.740000000002</v>
      </c>
    </row>
    <row r="343" spans="1:11" s="4" customFormat="1" ht="23.1" customHeight="1" x14ac:dyDescent="0.25">
      <c r="A343" s="58" t="s">
        <v>422</v>
      </c>
      <c r="B343" s="48"/>
      <c r="C343" s="88" t="s">
        <v>28</v>
      </c>
      <c r="D343" s="128">
        <v>9464.8799999999992</v>
      </c>
      <c r="E343" s="132">
        <v>814.5</v>
      </c>
      <c r="F343" s="126">
        <v>659</v>
      </c>
      <c r="G343" s="39"/>
      <c r="H343" s="39"/>
      <c r="I343" s="39"/>
      <c r="J343" s="39"/>
      <c r="K343" s="91">
        <f t="shared" si="18"/>
        <v>10938.38</v>
      </c>
    </row>
    <row r="344" spans="1:11" s="4" customFormat="1" ht="23.1" customHeight="1" x14ac:dyDescent="0.25">
      <c r="A344" s="58" t="s">
        <v>423</v>
      </c>
      <c r="B344" s="48"/>
      <c r="C344" s="88" t="s">
        <v>28</v>
      </c>
      <c r="D344" s="128">
        <v>88</v>
      </c>
      <c r="E344" s="132">
        <v>0</v>
      </c>
      <c r="F344" s="126">
        <v>0</v>
      </c>
      <c r="G344" s="39"/>
      <c r="H344" s="39"/>
      <c r="I344" s="39"/>
      <c r="J344" s="39"/>
      <c r="K344" s="91">
        <f t="shared" si="18"/>
        <v>88</v>
      </c>
    </row>
    <row r="345" spans="1:11" s="4" customFormat="1" ht="23.1" customHeight="1" x14ac:dyDescent="0.25">
      <c r="A345" s="58" t="s">
        <v>424</v>
      </c>
      <c r="B345" s="48"/>
      <c r="C345" s="88" t="s">
        <v>28</v>
      </c>
      <c r="D345" s="128">
        <v>1150.1999999999998</v>
      </c>
      <c r="E345" s="132">
        <v>0</v>
      </c>
      <c r="F345" s="126">
        <v>139.30000000000001</v>
      </c>
      <c r="G345" s="39"/>
      <c r="H345" s="39"/>
      <c r="I345" s="39"/>
      <c r="J345" s="39"/>
      <c r="K345" s="91">
        <f t="shared" si="18"/>
        <v>1289.4999999999998</v>
      </c>
    </row>
    <row r="346" spans="1:11" s="4" customFormat="1" ht="23.1" customHeight="1" x14ac:dyDescent="0.25">
      <c r="A346" s="58" t="s">
        <v>626</v>
      </c>
      <c r="B346" s="48"/>
      <c r="C346" s="88" t="s">
        <v>28</v>
      </c>
      <c r="D346" s="128">
        <v>477.6</v>
      </c>
      <c r="E346" s="132">
        <v>37.9</v>
      </c>
      <c r="F346" s="126">
        <v>0</v>
      </c>
      <c r="G346" s="39"/>
      <c r="H346" s="39"/>
      <c r="I346" s="39"/>
      <c r="J346" s="39"/>
      <c r="K346" s="91">
        <f t="shared" si="18"/>
        <v>515.5</v>
      </c>
    </row>
    <row r="347" spans="1:11" s="4" customFormat="1" ht="22.5" customHeight="1" x14ac:dyDescent="0.25">
      <c r="A347" s="72" t="s">
        <v>425</v>
      </c>
      <c r="B347" s="48"/>
      <c r="C347" s="88" t="s">
        <v>28</v>
      </c>
      <c r="D347" s="128">
        <v>5998.1</v>
      </c>
      <c r="E347" s="132">
        <v>0</v>
      </c>
      <c r="F347" s="126">
        <v>0</v>
      </c>
      <c r="G347" s="39"/>
      <c r="H347" s="39"/>
      <c r="I347" s="39"/>
      <c r="J347" s="39"/>
      <c r="K347" s="91">
        <f t="shared" si="18"/>
        <v>5998.1</v>
      </c>
    </row>
    <row r="348" spans="1:11" s="4" customFormat="1" ht="22.5" customHeight="1" x14ac:dyDescent="0.25">
      <c r="A348" s="58" t="s">
        <v>426</v>
      </c>
      <c r="B348" s="48"/>
      <c r="C348" s="88" t="s">
        <v>28</v>
      </c>
      <c r="D348" s="128">
        <v>15037.789999999999</v>
      </c>
      <c r="E348" s="132">
        <v>1898.5</v>
      </c>
      <c r="F348" s="126">
        <v>1722.88</v>
      </c>
      <c r="G348" s="39"/>
      <c r="H348" s="39"/>
      <c r="I348" s="39"/>
      <c r="J348" s="39"/>
      <c r="K348" s="91">
        <f t="shared" si="18"/>
        <v>18659.170000000002</v>
      </c>
    </row>
    <row r="349" spans="1:11" ht="21.75" customHeight="1" x14ac:dyDescent="0.2">
      <c r="A349" s="63" t="s">
        <v>427</v>
      </c>
      <c r="B349" s="48"/>
      <c r="C349" s="88" t="s">
        <v>28</v>
      </c>
      <c r="D349" s="128">
        <v>120</v>
      </c>
      <c r="E349" s="132">
        <v>0</v>
      </c>
      <c r="F349" s="126">
        <v>0</v>
      </c>
      <c r="G349" s="39"/>
      <c r="H349" s="39"/>
      <c r="I349" s="39"/>
      <c r="J349" s="39"/>
      <c r="K349" s="91">
        <f t="shared" ref="K349:K378" si="19">SUM(D349:J349)</f>
        <v>120</v>
      </c>
    </row>
    <row r="350" spans="1:11" ht="22.5" customHeight="1" x14ac:dyDescent="0.2">
      <c r="A350" s="58" t="s">
        <v>428</v>
      </c>
      <c r="B350" s="48"/>
      <c r="C350" s="88" t="s">
        <v>28</v>
      </c>
      <c r="D350" s="128">
        <v>87896.78</v>
      </c>
      <c r="E350" s="132">
        <v>3371</v>
      </c>
      <c r="F350" s="126">
        <v>4288.1000000000004</v>
      </c>
      <c r="G350" s="39"/>
      <c r="H350" s="39"/>
      <c r="I350" s="39"/>
      <c r="J350" s="39"/>
      <c r="K350" s="91">
        <f t="shared" si="19"/>
        <v>95555.88</v>
      </c>
    </row>
    <row r="351" spans="1:11" s="4" customFormat="1" ht="22.5" customHeight="1" x14ac:dyDescent="0.25">
      <c r="A351" s="58" t="s">
        <v>429</v>
      </c>
      <c r="B351" s="48"/>
      <c r="C351" s="88" t="s">
        <v>28</v>
      </c>
      <c r="D351" s="128">
        <v>35.1</v>
      </c>
      <c r="E351" s="132">
        <v>0</v>
      </c>
      <c r="F351" s="126">
        <v>0</v>
      </c>
      <c r="G351" s="39"/>
      <c r="H351" s="39"/>
      <c r="I351" s="39"/>
      <c r="J351" s="39"/>
      <c r="K351" s="91">
        <f t="shared" si="19"/>
        <v>35.1</v>
      </c>
    </row>
    <row r="352" spans="1:11" s="4" customFormat="1" ht="22.5" customHeight="1" x14ac:dyDescent="0.25">
      <c r="A352" s="58" t="s">
        <v>430</v>
      </c>
      <c r="B352" s="48"/>
      <c r="C352" s="88" t="s">
        <v>28</v>
      </c>
      <c r="D352" s="128">
        <v>50677.82</v>
      </c>
      <c r="E352" s="132">
        <v>0</v>
      </c>
      <c r="F352" s="126">
        <v>0</v>
      </c>
      <c r="G352" s="39"/>
      <c r="H352" s="39"/>
      <c r="I352" s="39"/>
      <c r="J352" s="39"/>
      <c r="K352" s="91">
        <f t="shared" si="19"/>
        <v>50677.82</v>
      </c>
    </row>
    <row r="353" spans="1:11" s="4" customFormat="1" ht="22.5" customHeight="1" x14ac:dyDescent="0.25">
      <c r="A353" s="58" t="s">
        <v>431</v>
      </c>
      <c r="B353" s="48"/>
      <c r="C353" s="88" t="s">
        <v>28</v>
      </c>
      <c r="D353" s="128">
        <v>23375.11</v>
      </c>
      <c r="E353" s="132">
        <v>1523.5</v>
      </c>
      <c r="F353" s="126">
        <v>0</v>
      </c>
      <c r="G353" s="39"/>
      <c r="H353" s="39"/>
      <c r="I353" s="39"/>
      <c r="J353" s="39"/>
      <c r="K353" s="91">
        <f t="shared" si="19"/>
        <v>24898.61</v>
      </c>
    </row>
    <row r="354" spans="1:11" s="4" customFormat="1" ht="22.5" customHeight="1" x14ac:dyDescent="0.25">
      <c r="A354" s="72" t="s">
        <v>624</v>
      </c>
      <c r="B354" s="48"/>
      <c r="C354" s="88" t="s">
        <v>28</v>
      </c>
      <c r="D354" s="128">
        <v>17367.400000000001</v>
      </c>
      <c r="E354" s="132">
        <v>0</v>
      </c>
      <c r="F354" s="126">
        <v>0</v>
      </c>
      <c r="G354" s="39"/>
      <c r="H354" s="39"/>
      <c r="I354" s="39"/>
      <c r="J354" s="39"/>
      <c r="K354" s="91">
        <f t="shared" si="19"/>
        <v>17367.400000000001</v>
      </c>
    </row>
    <row r="355" spans="1:11" s="4" customFormat="1" ht="23.1" customHeight="1" x14ac:dyDescent="0.25">
      <c r="A355" s="58" t="s">
        <v>432</v>
      </c>
      <c r="B355" s="48"/>
      <c r="C355" s="88" t="s">
        <v>28</v>
      </c>
      <c r="D355" s="128">
        <v>983.90000000000009</v>
      </c>
      <c r="E355" s="132">
        <v>0</v>
      </c>
      <c r="F355" s="126">
        <v>0</v>
      </c>
      <c r="G355" s="39"/>
      <c r="H355" s="39"/>
      <c r="I355" s="39"/>
      <c r="J355" s="39"/>
      <c r="K355" s="91">
        <f t="shared" si="19"/>
        <v>983.90000000000009</v>
      </c>
    </row>
    <row r="356" spans="1:11" s="4" customFormat="1" ht="23.1" customHeight="1" x14ac:dyDescent="0.25">
      <c r="A356" s="58" t="s">
        <v>433</v>
      </c>
      <c r="B356" s="48"/>
      <c r="C356" s="88" t="s">
        <v>28</v>
      </c>
      <c r="D356" s="128">
        <v>26035.43</v>
      </c>
      <c r="E356" s="132">
        <v>41.2</v>
      </c>
      <c r="F356" s="126">
        <v>1250.5</v>
      </c>
      <c r="G356" s="39"/>
      <c r="H356" s="39"/>
      <c r="I356" s="39"/>
      <c r="J356" s="39"/>
      <c r="K356" s="91">
        <f t="shared" si="19"/>
        <v>27327.13</v>
      </c>
    </row>
    <row r="357" spans="1:11" s="4" customFormat="1" ht="23.1" customHeight="1" x14ac:dyDescent="0.25">
      <c r="A357" s="58" t="s">
        <v>434</v>
      </c>
      <c r="B357" s="48"/>
      <c r="C357" s="88" t="s">
        <v>28</v>
      </c>
      <c r="D357" s="128">
        <v>14285.600000000002</v>
      </c>
      <c r="E357" s="132">
        <v>41.1</v>
      </c>
      <c r="F357" s="126">
        <v>0</v>
      </c>
      <c r="G357" s="39"/>
      <c r="H357" s="39"/>
      <c r="I357" s="39"/>
      <c r="J357" s="39"/>
      <c r="K357" s="91">
        <f t="shared" si="19"/>
        <v>14326.700000000003</v>
      </c>
    </row>
    <row r="358" spans="1:11" s="4" customFormat="1" ht="23.1" customHeight="1" x14ac:dyDescent="0.25">
      <c r="A358" s="58" t="s">
        <v>435</v>
      </c>
      <c r="B358" s="48"/>
      <c r="C358" s="88" t="s">
        <v>28</v>
      </c>
      <c r="D358" s="128">
        <v>21323.8</v>
      </c>
      <c r="E358" s="132">
        <v>0</v>
      </c>
      <c r="F358" s="126">
        <v>0</v>
      </c>
      <c r="G358" s="39"/>
      <c r="H358" s="39"/>
      <c r="I358" s="39"/>
      <c r="J358" s="39"/>
      <c r="K358" s="91">
        <f t="shared" si="19"/>
        <v>21323.8</v>
      </c>
    </row>
    <row r="359" spans="1:11" s="4" customFormat="1" ht="23.1" customHeight="1" x14ac:dyDescent="0.25">
      <c r="A359" s="58" t="s">
        <v>436</v>
      </c>
      <c r="B359" s="48"/>
      <c r="C359" s="88" t="s">
        <v>28</v>
      </c>
      <c r="D359" s="128">
        <v>4954.2199999999993</v>
      </c>
      <c r="E359" s="132">
        <v>0</v>
      </c>
      <c r="F359" s="126">
        <v>0</v>
      </c>
      <c r="G359" s="39"/>
      <c r="H359" s="39"/>
      <c r="I359" s="39"/>
      <c r="J359" s="39"/>
      <c r="K359" s="91">
        <f t="shared" si="19"/>
        <v>4954.2199999999993</v>
      </c>
    </row>
    <row r="360" spans="1:11" s="4" customFormat="1" ht="23.1" customHeight="1" x14ac:dyDescent="0.25">
      <c r="A360" s="58" t="s">
        <v>437</v>
      </c>
      <c r="B360" s="48"/>
      <c r="C360" s="88" t="s">
        <v>28</v>
      </c>
      <c r="D360" s="128">
        <v>5396.2000000000007</v>
      </c>
      <c r="E360" s="132">
        <v>0</v>
      </c>
      <c r="F360" s="126">
        <v>0</v>
      </c>
      <c r="G360" s="39"/>
      <c r="H360" s="39"/>
      <c r="I360" s="39"/>
      <c r="J360" s="39"/>
      <c r="K360" s="91">
        <f t="shared" si="19"/>
        <v>5396.2000000000007</v>
      </c>
    </row>
    <row r="361" spans="1:11" s="4" customFormat="1" ht="23.1" customHeight="1" x14ac:dyDescent="0.25">
      <c r="A361" s="58" t="s">
        <v>438</v>
      </c>
      <c r="B361" s="48"/>
      <c r="C361" s="88" t="s">
        <v>28</v>
      </c>
      <c r="D361" s="128">
        <v>10137.9</v>
      </c>
      <c r="E361" s="132">
        <v>0</v>
      </c>
      <c r="F361" s="126">
        <v>0</v>
      </c>
      <c r="G361" s="39"/>
      <c r="H361" s="39"/>
      <c r="I361" s="39"/>
      <c r="J361" s="39"/>
      <c r="K361" s="91">
        <f t="shared" si="19"/>
        <v>10137.9</v>
      </c>
    </row>
    <row r="362" spans="1:11" s="4" customFormat="1" ht="23.1" customHeight="1" x14ac:dyDescent="0.25">
      <c r="A362" s="58" t="s">
        <v>439</v>
      </c>
      <c r="B362" s="48"/>
      <c r="C362" s="88" t="s">
        <v>28</v>
      </c>
      <c r="D362" s="128">
        <v>1615</v>
      </c>
      <c r="E362" s="132">
        <v>0</v>
      </c>
      <c r="F362" s="126">
        <v>0</v>
      </c>
      <c r="G362" s="39"/>
      <c r="H362" s="39"/>
      <c r="I362" s="39"/>
      <c r="J362" s="39"/>
      <c r="K362" s="91">
        <f t="shared" si="19"/>
        <v>1615</v>
      </c>
    </row>
    <row r="363" spans="1:11" s="4" customFormat="1" ht="23.1" customHeight="1" x14ac:dyDescent="0.25">
      <c r="A363" s="58" t="s">
        <v>440</v>
      </c>
      <c r="B363" s="48"/>
      <c r="C363" s="88" t="s">
        <v>28</v>
      </c>
      <c r="D363" s="128">
        <v>50383.770000000004</v>
      </c>
      <c r="E363" s="132">
        <v>12257.6</v>
      </c>
      <c r="F363" s="126">
        <v>6155.4</v>
      </c>
      <c r="G363" s="39"/>
      <c r="H363" s="39"/>
      <c r="I363" s="39"/>
      <c r="J363" s="39"/>
      <c r="K363" s="91">
        <f t="shared" si="19"/>
        <v>68796.77</v>
      </c>
    </row>
    <row r="364" spans="1:11" s="4" customFormat="1" ht="23.1" customHeight="1" x14ac:dyDescent="0.25">
      <c r="A364" s="58" t="s">
        <v>441</v>
      </c>
      <c r="B364" s="48"/>
      <c r="C364" s="88" t="s">
        <v>28</v>
      </c>
      <c r="D364" s="128">
        <v>13629.39</v>
      </c>
      <c r="E364" s="132">
        <v>15.4</v>
      </c>
      <c r="F364" s="126">
        <v>0</v>
      </c>
      <c r="G364" s="39"/>
      <c r="H364" s="39"/>
      <c r="I364" s="39"/>
      <c r="J364" s="39"/>
      <c r="K364" s="91">
        <f t="shared" si="19"/>
        <v>13644.789999999999</v>
      </c>
    </row>
    <row r="365" spans="1:11" s="4" customFormat="1" ht="23.1" customHeight="1" x14ac:dyDescent="0.25">
      <c r="A365" s="58" t="s">
        <v>442</v>
      </c>
      <c r="B365" s="48"/>
      <c r="C365" s="88" t="s">
        <v>28</v>
      </c>
      <c r="D365" s="128">
        <v>1444.5</v>
      </c>
      <c r="E365" s="132">
        <v>0</v>
      </c>
      <c r="F365" s="126">
        <v>0</v>
      </c>
      <c r="G365" s="39"/>
      <c r="H365" s="39"/>
      <c r="I365" s="39"/>
      <c r="J365" s="39"/>
      <c r="K365" s="91">
        <f t="shared" si="19"/>
        <v>1444.5</v>
      </c>
    </row>
    <row r="366" spans="1:11" s="4" customFormat="1" ht="23.1" customHeight="1" x14ac:dyDescent="0.25">
      <c r="A366" s="58" t="s">
        <v>443</v>
      </c>
      <c r="B366" s="48"/>
      <c r="C366" s="88" t="s">
        <v>28</v>
      </c>
      <c r="D366" s="128">
        <v>3092.2</v>
      </c>
      <c r="E366" s="132">
        <v>0</v>
      </c>
      <c r="F366" s="126">
        <v>0</v>
      </c>
      <c r="G366" s="39"/>
      <c r="H366" s="39"/>
      <c r="I366" s="39"/>
      <c r="J366" s="39"/>
      <c r="K366" s="91">
        <f t="shared" si="19"/>
        <v>3092.2</v>
      </c>
    </row>
    <row r="367" spans="1:11" s="4" customFormat="1" ht="23.1" customHeight="1" x14ac:dyDescent="0.25">
      <c r="A367" s="58" t="s">
        <v>444</v>
      </c>
      <c r="B367" s="48"/>
      <c r="C367" s="88" t="s">
        <v>28</v>
      </c>
      <c r="D367" s="128">
        <v>144.69999999999999</v>
      </c>
      <c r="E367" s="132">
        <v>0</v>
      </c>
      <c r="F367" s="126">
        <v>0</v>
      </c>
      <c r="G367" s="39"/>
      <c r="H367" s="39"/>
      <c r="I367" s="39"/>
      <c r="J367" s="39"/>
      <c r="K367" s="91">
        <f t="shared" si="19"/>
        <v>144.69999999999999</v>
      </c>
    </row>
    <row r="368" spans="1:11" s="4" customFormat="1" ht="23.1" customHeight="1" x14ac:dyDescent="0.25">
      <c r="A368" s="58" t="s">
        <v>445</v>
      </c>
      <c r="B368" s="48"/>
      <c r="C368" s="88" t="s">
        <v>28</v>
      </c>
      <c r="D368" s="103">
        <v>14278.869999999999</v>
      </c>
      <c r="E368" s="257">
        <v>380.4</v>
      </c>
      <c r="F368" s="171">
        <v>4099.6000000000004</v>
      </c>
      <c r="G368" s="172"/>
      <c r="H368" s="172"/>
      <c r="I368" s="172"/>
      <c r="J368" s="172"/>
      <c r="K368" s="90">
        <f t="shared" si="19"/>
        <v>18758.87</v>
      </c>
    </row>
    <row r="369" spans="1:11" s="4" customFormat="1" ht="22.5" customHeight="1" x14ac:dyDescent="0.25">
      <c r="A369" s="58" t="s">
        <v>446</v>
      </c>
      <c r="B369" s="48"/>
      <c r="C369" s="88" t="s">
        <v>28</v>
      </c>
      <c r="D369" s="128">
        <v>83.2</v>
      </c>
      <c r="E369" s="132">
        <v>0</v>
      </c>
      <c r="F369" s="126">
        <v>0</v>
      </c>
      <c r="G369" s="39"/>
      <c r="H369" s="39"/>
      <c r="I369" s="39"/>
      <c r="J369" s="39"/>
      <c r="K369" s="91">
        <f t="shared" si="19"/>
        <v>83.2</v>
      </c>
    </row>
    <row r="370" spans="1:11" s="4" customFormat="1" ht="22.5" customHeight="1" x14ac:dyDescent="0.25">
      <c r="A370" s="58" t="s">
        <v>447</v>
      </c>
      <c r="B370" s="48"/>
      <c r="C370" s="88" t="s">
        <v>28</v>
      </c>
      <c r="D370" s="103">
        <v>2403.4499999999998</v>
      </c>
      <c r="E370" s="132">
        <v>0</v>
      </c>
      <c r="F370" s="171">
        <v>1050</v>
      </c>
      <c r="G370" s="172"/>
      <c r="H370" s="172"/>
      <c r="I370" s="172"/>
      <c r="J370" s="172"/>
      <c r="K370" s="90">
        <f t="shared" si="19"/>
        <v>3453.45</v>
      </c>
    </row>
    <row r="371" spans="1:11" s="4" customFormat="1" ht="23.1" customHeight="1" x14ac:dyDescent="0.25">
      <c r="A371" s="58" t="s">
        <v>448</v>
      </c>
      <c r="B371" s="48"/>
      <c r="C371" s="88" t="s">
        <v>28</v>
      </c>
      <c r="D371" s="128">
        <v>260</v>
      </c>
      <c r="E371" s="132">
        <v>0</v>
      </c>
      <c r="F371" s="126">
        <v>0</v>
      </c>
      <c r="G371" s="39"/>
      <c r="H371" s="39"/>
      <c r="I371" s="39"/>
      <c r="J371" s="39"/>
      <c r="K371" s="91">
        <f t="shared" si="19"/>
        <v>260</v>
      </c>
    </row>
    <row r="372" spans="1:11" s="4" customFormat="1" ht="23.1" customHeight="1" x14ac:dyDescent="0.25">
      <c r="A372" s="58" t="s">
        <v>449</v>
      </c>
      <c r="B372" s="48"/>
      <c r="C372" s="88" t="s">
        <v>28</v>
      </c>
      <c r="D372" s="128">
        <v>36010.28</v>
      </c>
      <c r="E372" s="132">
        <v>4168.3999999999996</v>
      </c>
      <c r="F372" s="126">
        <v>2939.5</v>
      </c>
      <c r="G372" s="39"/>
      <c r="H372" s="39"/>
      <c r="I372" s="39"/>
      <c r="J372" s="39"/>
      <c r="K372" s="91">
        <f t="shared" si="19"/>
        <v>43118.18</v>
      </c>
    </row>
    <row r="373" spans="1:11" s="4" customFormat="1" ht="23.1" customHeight="1" x14ac:dyDescent="0.25">
      <c r="A373" s="58" t="s">
        <v>450</v>
      </c>
      <c r="B373" s="48"/>
      <c r="C373" s="88" t="s">
        <v>28</v>
      </c>
      <c r="D373" s="128">
        <v>27060.100000000002</v>
      </c>
      <c r="E373" s="132">
        <v>0</v>
      </c>
      <c r="F373" s="126">
        <v>5116.2</v>
      </c>
      <c r="G373" s="39"/>
      <c r="H373" s="39"/>
      <c r="I373" s="39"/>
      <c r="J373" s="39"/>
      <c r="K373" s="91">
        <f t="shared" si="19"/>
        <v>32176.300000000003</v>
      </c>
    </row>
    <row r="374" spans="1:11" s="4" customFormat="1" ht="23.1" customHeight="1" x14ac:dyDescent="0.25">
      <c r="A374" s="58" t="s">
        <v>451</v>
      </c>
      <c r="B374" s="48"/>
      <c r="C374" s="88" t="s">
        <v>28</v>
      </c>
      <c r="D374" s="128">
        <v>423.1</v>
      </c>
      <c r="E374" s="132">
        <v>0</v>
      </c>
      <c r="F374" s="126">
        <v>0</v>
      </c>
      <c r="G374" s="39"/>
      <c r="H374" s="39"/>
      <c r="I374" s="39"/>
      <c r="J374" s="39"/>
      <c r="K374" s="91">
        <f t="shared" si="19"/>
        <v>423.1</v>
      </c>
    </row>
    <row r="375" spans="1:11" s="4" customFormat="1" ht="23.1" customHeight="1" x14ac:dyDescent="0.25">
      <c r="A375" s="58" t="s">
        <v>452</v>
      </c>
      <c r="B375" s="48"/>
      <c r="C375" s="88" t="s">
        <v>28</v>
      </c>
      <c r="D375" s="128">
        <v>180</v>
      </c>
      <c r="E375" s="132">
        <v>0</v>
      </c>
      <c r="F375" s="126">
        <v>0</v>
      </c>
      <c r="G375" s="39"/>
      <c r="H375" s="39"/>
      <c r="I375" s="39"/>
      <c r="J375" s="39"/>
      <c r="K375" s="91">
        <f t="shared" si="19"/>
        <v>180</v>
      </c>
    </row>
    <row r="376" spans="1:11" s="4" customFormat="1" ht="23.1" customHeight="1" x14ac:dyDescent="0.25">
      <c r="A376" s="58" t="s">
        <v>453</v>
      </c>
      <c r="B376" s="48"/>
      <c r="C376" s="88" t="s">
        <v>28</v>
      </c>
      <c r="D376" s="103">
        <v>404</v>
      </c>
      <c r="E376" s="257">
        <v>13.5</v>
      </c>
      <c r="F376" s="171">
        <v>689.82</v>
      </c>
      <c r="G376" s="172"/>
      <c r="H376" s="172"/>
      <c r="I376" s="172"/>
      <c r="J376" s="172"/>
      <c r="K376" s="90">
        <f t="shared" si="19"/>
        <v>1107.3200000000002</v>
      </c>
    </row>
    <row r="377" spans="1:11" s="4" customFormat="1" ht="23.1" customHeight="1" x14ac:dyDescent="0.25">
      <c r="A377" s="69" t="s">
        <v>454</v>
      </c>
      <c r="B377" s="70"/>
      <c r="C377" s="87" t="s">
        <v>28</v>
      </c>
      <c r="D377" s="128">
        <v>14182.07</v>
      </c>
      <c r="E377" s="132">
        <v>0</v>
      </c>
      <c r="F377" s="126">
        <v>880</v>
      </c>
      <c r="G377" s="39"/>
      <c r="H377" s="39"/>
      <c r="I377" s="39"/>
      <c r="J377" s="39"/>
      <c r="K377" s="91">
        <f t="shared" si="19"/>
        <v>15062.07</v>
      </c>
    </row>
    <row r="378" spans="1:11" s="4" customFormat="1" ht="23.1" customHeight="1" thickBot="1" x14ac:dyDescent="0.3">
      <c r="A378" s="60" t="s">
        <v>455</v>
      </c>
      <c r="B378" s="53"/>
      <c r="C378" s="88" t="s">
        <v>28</v>
      </c>
      <c r="D378" s="129">
        <v>28527.46</v>
      </c>
      <c r="E378" s="132">
        <v>0</v>
      </c>
      <c r="F378" s="126">
        <v>1990.6</v>
      </c>
      <c r="G378" s="39"/>
      <c r="H378" s="39"/>
      <c r="I378" s="39"/>
      <c r="J378" s="39"/>
      <c r="K378" s="91">
        <f t="shared" si="19"/>
        <v>30518.059999999998</v>
      </c>
    </row>
    <row r="379" spans="1:11" s="4" customFormat="1" ht="30" customHeight="1" thickTop="1" thickBot="1" x14ac:dyDescent="0.3">
      <c r="A379" s="544" t="s">
        <v>726</v>
      </c>
      <c r="B379" s="545"/>
      <c r="C379" s="47" t="s">
        <v>28</v>
      </c>
      <c r="D379" s="77">
        <v>1602389.55</v>
      </c>
      <c r="E379" s="77">
        <f>SUM(E285:E378)</f>
        <v>108761.39999999998</v>
      </c>
      <c r="F379" s="77">
        <f>SUM(F285:F378)</f>
        <v>136384.15000000002</v>
      </c>
      <c r="G379" s="77">
        <f>SUM(G285:G378)</f>
        <v>0</v>
      </c>
      <c r="H379" s="77">
        <f>SUM(H285:H378)</f>
        <v>0</v>
      </c>
      <c r="I379" s="77">
        <f t="shared" ref="I379:J379" si="20">SUM(I285:I378)</f>
        <v>0</v>
      </c>
      <c r="J379" s="77">
        <f t="shared" si="20"/>
        <v>0</v>
      </c>
      <c r="K379" s="56">
        <f>SUM(K285:K378)</f>
        <v>1847535.1</v>
      </c>
    </row>
    <row r="380" spans="1:11" s="4" customFormat="1" ht="16.5" customHeight="1" thickTop="1" thickBot="1" x14ac:dyDescent="0.3">
      <c r="A380" s="495"/>
      <c r="B380" s="496"/>
      <c r="C380" s="496"/>
      <c r="D380" s="496"/>
      <c r="E380" s="496"/>
      <c r="F380" s="496"/>
      <c r="G380" s="496"/>
      <c r="H380" s="496"/>
      <c r="I380" s="496"/>
      <c r="J380" s="496"/>
      <c r="K380" s="497"/>
    </row>
    <row r="381" spans="1:11" s="4" customFormat="1" ht="24.75" customHeight="1" thickTop="1" thickBot="1" x14ac:dyDescent="0.3">
      <c r="A381" s="428" t="s">
        <v>592</v>
      </c>
      <c r="B381" s="429"/>
      <c r="C381" s="429"/>
      <c r="D381" s="429"/>
      <c r="E381" s="429"/>
      <c r="F381" s="429"/>
      <c r="G381" s="429"/>
      <c r="H381" s="429"/>
      <c r="I381" s="429"/>
      <c r="J381" s="429"/>
      <c r="K381" s="430"/>
    </row>
    <row r="382" spans="1:11" s="4" customFormat="1" ht="23.1" customHeight="1" thickTop="1" x14ac:dyDescent="0.25">
      <c r="A382" s="492" t="s">
        <v>363</v>
      </c>
      <c r="B382" s="493"/>
      <c r="C382" s="493"/>
      <c r="D382" s="493"/>
      <c r="E382" s="493"/>
      <c r="F382" s="493"/>
      <c r="G382" s="493"/>
      <c r="H382" s="493"/>
      <c r="I382" s="493"/>
      <c r="J382" s="493"/>
      <c r="K382" s="494"/>
    </row>
    <row r="383" spans="1:11" s="4" customFormat="1" ht="32.25" customHeight="1" thickBot="1" x14ac:dyDescent="0.3">
      <c r="A383" s="482" t="s">
        <v>456</v>
      </c>
      <c r="B383" s="483"/>
      <c r="C383" s="484"/>
      <c r="D383" s="118" t="s">
        <v>723</v>
      </c>
      <c r="E383" s="118" t="s">
        <v>717</v>
      </c>
      <c r="F383" s="12" t="s">
        <v>718</v>
      </c>
      <c r="G383" s="12" t="s">
        <v>719</v>
      </c>
      <c r="H383" s="12" t="s">
        <v>720</v>
      </c>
      <c r="I383" s="12" t="s">
        <v>721</v>
      </c>
      <c r="J383" s="41" t="s">
        <v>722</v>
      </c>
      <c r="K383" s="42" t="s">
        <v>29</v>
      </c>
    </row>
    <row r="384" spans="1:11" s="4" customFormat="1" ht="22.5" customHeight="1" thickTop="1" x14ac:dyDescent="0.25">
      <c r="A384" s="57" t="s">
        <v>593</v>
      </c>
      <c r="B384" s="49"/>
      <c r="C384" s="86" t="s">
        <v>28</v>
      </c>
      <c r="D384" s="127">
        <v>1432</v>
      </c>
      <c r="E384" s="132">
        <v>0</v>
      </c>
      <c r="F384" s="126">
        <v>0</v>
      </c>
      <c r="G384" s="39"/>
      <c r="H384" s="39"/>
      <c r="I384" s="39"/>
      <c r="J384" s="39"/>
      <c r="K384" s="91">
        <f>SUM(D384:J384)</f>
        <v>1432</v>
      </c>
    </row>
    <row r="385" spans="1:11" s="4" customFormat="1" ht="22.5" customHeight="1" x14ac:dyDescent="0.25">
      <c r="A385" s="58" t="s">
        <v>457</v>
      </c>
      <c r="B385" s="50"/>
      <c r="C385" s="88" t="s">
        <v>28</v>
      </c>
      <c r="D385" s="128">
        <v>122.9</v>
      </c>
      <c r="E385" s="132">
        <v>0</v>
      </c>
      <c r="F385" s="126">
        <v>0</v>
      </c>
      <c r="G385" s="39"/>
      <c r="H385" s="39"/>
      <c r="I385" s="39"/>
      <c r="J385" s="39"/>
      <c r="K385" s="91">
        <f t="shared" ref="K385:K415" si="21">SUM(D385:J385)</f>
        <v>122.9</v>
      </c>
    </row>
    <row r="386" spans="1:11" s="4" customFormat="1" ht="22.5" customHeight="1" x14ac:dyDescent="0.25">
      <c r="A386" s="58" t="s">
        <v>458</v>
      </c>
      <c r="B386" s="50"/>
      <c r="C386" s="88" t="s">
        <v>28</v>
      </c>
      <c r="D386" s="128">
        <v>168.2</v>
      </c>
      <c r="E386" s="132">
        <v>0</v>
      </c>
      <c r="F386" s="126">
        <v>0</v>
      </c>
      <c r="G386" s="39"/>
      <c r="H386" s="39"/>
      <c r="I386" s="39"/>
      <c r="J386" s="39"/>
      <c r="K386" s="91">
        <f t="shared" si="21"/>
        <v>168.2</v>
      </c>
    </row>
    <row r="387" spans="1:11" s="4" customFormat="1" ht="22.5" customHeight="1" x14ac:dyDescent="0.25">
      <c r="A387" s="58" t="s">
        <v>459</v>
      </c>
      <c r="B387" s="50"/>
      <c r="C387" s="87" t="s">
        <v>28</v>
      </c>
      <c r="D387" s="128">
        <v>3293.7</v>
      </c>
      <c r="E387" s="132">
        <v>0</v>
      </c>
      <c r="F387" s="126">
        <v>0</v>
      </c>
      <c r="G387" s="39"/>
      <c r="H387" s="39"/>
      <c r="I387" s="39"/>
      <c r="J387" s="39"/>
      <c r="K387" s="91">
        <f t="shared" si="21"/>
        <v>3293.7</v>
      </c>
    </row>
    <row r="388" spans="1:11" s="4" customFormat="1" ht="22.5" customHeight="1" x14ac:dyDescent="0.25">
      <c r="A388" s="58" t="s">
        <v>460</v>
      </c>
      <c r="B388" s="50"/>
      <c r="C388" s="88" t="s">
        <v>28</v>
      </c>
      <c r="D388" s="128">
        <v>3646.95</v>
      </c>
      <c r="E388" s="132">
        <v>0</v>
      </c>
      <c r="F388" s="126">
        <v>0</v>
      </c>
      <c r="G388" s="39"/>
      <c r="H388" s="39"/>
      <c r="I388" s="39"/>
      <c r="J388" s="39"/>
      <c r="K388" s="91">
        <f t="shared" si="21"/>
        <v>3646.95</v>
      </c>
    </row>
    <row r="389" spans="1:11" s="4" customFormat="1" ht="22.5" customHeight="1" x14ac:dyDescent="0.25">
      <c r="A389" s="58" t="s">
        <v>461</v>
      </c>
      <c r="B389" s="50"/>
      <c r="C389" s="88" t="s">
        <v>28</v>
      </c>
      <c r="D389" s="128">
        <v>198.9</v>
      </c>
      <c r="E389" s="132">
        <v>0</v>
      </c>
      <c r="F389" s="126">
        <v>0</v>
      </c>
      <c r="G389" s="39"/>
      <c r="H389" s="39"/>
      <c r="I389" s="39"/>
      <c r="J389" s="39"/>
      <c r="K389" s="91">
        <f t="shared" si="21"/>
        <v>198.9</v>
      </c>
    </row>
    <row r="390" spans="1:11" s="4" customFormat="1" ht="22.5" customHeight="1" x14ac:dyDescent="0.25">
      <c r="A390" s="58" t="s">
        <v>462</v>
      </c>
      <c r="B390" s="50"/>
      <c r="C390" s="88" t="s">
        <v>28</v>
      </c>
      <c r="D390" s="128">
        <v>1597.6999999999998</v>
      </c>
      <c r="E390" s="132">
        <v>0</v>
      </c>
      <c r="F390" s="126">
        <v>0</v>
      </c>
      <c r="G390" s="39"/>
      <c r="H390" s="39"/>
      <c r="I390" s="39"/>
      <c r="J390" s="39"/>
      <c r="K390" s="91">
        <f t="shared" si="21"/>
        <v>1597.6999999999998</v>
      </c>
    </row>
    <row r="391" spans="1:11" s="4" customFormat="1" ht="22.5" customHeight="1" x14ac:dyDescent="0.25">
      <c r="A391" s="58" t="s">
        <v>463</v>
      </c>
      <c r="B391" s="50"/>
      <c r="C391" s="88" t="s">
        <v>28</v>
      </c>
      <c r="D391" s="128">
        <v>7419.88</v>
      </c>
      <c r="E391" s="132">
        <v>0</v>
      </c>
      <c r="F391" s="126">
        <v>96.1</v>
      </c>
      <c r="G391" s="39"/>
      <c r="H391" s="39"/>
      <c r="I391" s="39"/>
      <c r="J391" s="39"/>
      <c r="K391" s="91">
        <f t="shared" si="21"/>
        <v>7515.9800000000005</v>
      </c>
    </row>
    <row r="392" spans="1:11" s="4" customFormat="1" ht="22.5" customHeight="1" x14ac:dyDescent="0.25">
      <c r="A392" s="58" t="s">
        <v>464</v>
      </c>
      <c r="B392" s="50"/>
      <c r="C392" s="88" t="s">
        <v>28</v>
      </c>
      <c r="D392" s="128">
        <v>6684.8</v>
      </c>
      <c r="E392" s="132">
        <v>0</v>
      </c>
      <c r="F392" s="126">
        <v>419.6</v>
      </c>
      <c r="G392" s="39"/>
      <c r="H392" s="39"/>
      <c r="I392" s="39"/>
      <c r="J392" s="39"/>
      <c r="K392" s="91">
        <f t="shared" si="21"/>
        <v>7104.4000000000005</v>
      </c>
    </row>
    <row r="393" spans="1:11" s="4" customFormat="1" ht="22.5" customHeight="1" x14ac:dyDescent="0.25">
      <c r="A393" s="58" t="s">
        <v>465</v>
      </c>
      <c r="B393" s="50"/>
      <c r="C393" s="88" t="s">
        <v>28</v>
      </c>
      <c r="D393" s="128">
        <v>79.8</v>
      </c>
      <c r="E393" s="132">
        <v>0</v>
      </c>
      <c r="F393" s="126">
        <v>0</v>
      </c>
      <c r="G393" s="39"/>
      <c r="H393" s="39"/>
      <c r="I393" s="39"/>
      <c r="J393" s="39"/>
      <c r="K393" s="91">
        <f t="shared" si="21"/>
        <v>79.8</v>
      </c>
    </row>
    <row r="394" spans="1:11" s="4" customFormat="1" ht="22.5" customHeight="1" x14ac:dyDescent="0.25">
      <c r="A394" s="58" t="s">
        <v>466</v>
      </c>
      <c r="B394" s="50"/>
      <c r="C394" s="88" t="s">
        <v>28</v>
      </c>
      <c r="D394" s="128">
        <v>168</v>
      </c>
      <c r="E394" s="132">
        <v>0</v>
      </c>
      <c r="F394" s="126">
        <v>0</v>
      </c>
      <c r="G394" s="39"/>
      <c r="H394" s="39"/>
      <c r="I394" s="39"/>
      <c r="J394" s="39"/>
      <c r="K394" s="91">
        <f t="shared" si="21"/>
        <v>168</v>
      </c>
    </row>
    <row r="395" spans="1:11" s="4" customFormat="1" ht="22.5" customHeight="1" x14ac:dyDescent="0.25">
      <c r="A395" s="58" t="s">
        <v>467</v>
      </c>
      <c r="B395" s="50"/>
      <c r="C395" s="88" t="s">
        <v>28</v>
      </c>
      <c r="D395" s="128">
        <v>333</v>
      </c>
      <c r="E395" s="132">
        <v>0</v>
      </c>
      <c r="F395" s="126">
        <v>0</v>
      </c>
      <c r="G395" s="39"/>
      <c r="H395" s="39"/>
      <c r="I395" s="39"/>
      <c r="J395" s="39"/>
      <c r="K395" s="91">
        <f t="shared" si="21"/>
        <v>333</v>
      </c>
    </row>
    <row r="396" spans="1:11" s="4" customFormat="1" ht="22.5" customHeight="1" x14ac:dyDescent="0.25">
      <c r="A396" s="58" t="s">
        <v>468</v>
      </c>
      <c r="B396" s="50"/>
      <c r="C396" s="88" t="s">
        <v>28</v>
      </c>
      <c r="D396" s="128">
        <v>2336.7000000000003</v>
      </c>
      <c r="E396" s="132">
        <v>0</v>
      </c>
      <c r="F396" s="126">
        <v>46.3</v>
      </c>
      <c r="G396" s="39"/>
      <c r="H396" s="39"/>
      <c r="I396" s="39"/>
      <c r="J396" s="39"/>
      <c r="K396" s="91">
        <f t="shared" si="21"/>
        <v>2383.0000000000005</v>
      </c>
    </row>
    <row r="397" spans="1:11" s="4" customFormat="1" ht="22.5" customHeight="1" x14ac:dyDescent="0.25">
      <c r="A397" s="58" t="s">
        <v>469</v>
      </c>
      <c r="B397" s="50"/>
      <c r="C397" s="88" t="s">
        <v>28</v>
      </c>
      <c r="D397" s="128">
        <v>19566.48</v>
      </c>
      <c r="E397" s="132">
        <v>262.2</v>
      </c>
      <c r="F397" s="126">
        <v>13.8</v>
      </c>
      <c r="G397" s="39"/>
      <c r="H397" s="39"/>
      <c r="I397" s="39"/>
      <c r="J397" s="39"/>
      <c r="K397" s="91">
        <f t="shared" si="21"/>
        <v>19842.48</v>
      </c>
    </row>
    <row r="398" spans="1:11" s="4" customFormat="1" ht="22.5" customHeight="1" x14ac:dyDescent="0.25">
      <c r="A398" s="61" t="s">
        <v>470</v>
      </c>
      <c r="B398" s="50"/>
      <c r="C398" s="88" t="s">
        <v>28</v>
      </c>
      <c r="D398" s="128">
        <v>1372.1599999999999</v>
      </c>
      <c r="E398" s="132">
        <v>0</v>
      </c>
      <c r="F398" s="126">
        <v>0</v>
      </c>
      <c r="G398" s="39"/>
      <c r="H398" s="39"/>
      <c r="I398" s="39"/>
      <c r="J398" s="39"/>
      <c r="K398" s="91">
        <f t="shared" si="21"/>
        <v>1372.1599999999999</v>
      </c>
    </row>
    <row r="399" spans="1:11" s="4" customFormat="1" ht="22.5" customHeight="1" x14ac:dyDescent="0.25">
      <c r="A399" s="62" t="s">
        <v>471</v>
      </c>
      <c r="B399" s="50"/>
      <c r="C399" s="88" t="s">
        <v>28</v>
      </c>
      <c r="D399" s="128">
        <v>103</v>
      </c>
      <c r="E399" s="132">
        <v>0</v>
      </c>
      <c r="F399" s="126">
        <v>0</v>
      </c>
      <c r="G399" s="39"/>
      <c r="H399" s="39"/>
      <c r="I399" s="39"/>
      <c r="J399" s="39"/>
      <c r="K399" s="91">
        <f t="shared" si="21"/>
        <v>103</v>
      </c>
    </row>
    <row r="400" spans="1:11" s="4" customFormat="1" ht="22.5" customHeight="1" x14ac:dyDescent="0.25">
      <c r="A400" s="58" t="s">
        <v>472</v>
      </c>
      <c r="B400" s="50"/>
      <c r="C400" s="88" t="s">
        <v>28</v>
      </c>
      <c r="D400" s="128">
        <v>1012.5</v>
      </c>
      <c r="E400" s="132">
        <v>0</v>
      </c>
      <c r="F400" s="126">
        <v>0</v>
      </c>
      <c r="G400" s="39"/>
      <c r="H400" s="39"/>
      <c r="I400" s="39"/>
      <c r="J400" s="39"/>
      <c r="K400" s="91">
        <f t="shared" si="21"/>
        <v>1012.5</v>
      </c>
    </row>
    <row r="401" spans="1:11" s="4" customFormat="1" ht="22.5" customHeight="1" x14ac:dyDescent="0.25">
      <c r="A401" s="58" t="s">
        <v>473</v>
      </c>
      <c r="B401" s="50"/>
      <c r="C401" s="88" t="s">
        <v>28</v>
      </c>
      <c r="D401" s="128">
        <v>2523.3999999999996</v>
      </c>
      <c r="E401" s="132">
        <v>0</v>
      </c>
      <c r="F401" s="126">
        <v>32.200000000000003</v>
      </c>
      <c r="G401" s="39"/>
      <c r="H401" s="39"/>
      <c r="I401" s="39"/>
      <c r="J401" s="39"/>
      <c r="K401" s="91">
        <f t="shared" si="21"/>
        <v>2555.5999999999995</v>
      </c>
    </row>
    <row r="402" spans="1:11" s="4" customFormat="1" ht="22.5" customHeight="1" x14ac:dyDescent="0.25">
      <c r="A402" s="61" t="s">
        <v>474</v>
      </c>
      <c r="B402" s="50"/>
      <c r="C402" s="88" t="s">
        <v>28</v>
      </c>
      <c r="D402" s="128">
        <v>1728.1</v>
      </c>
      <c r="E402" s="132">
        <v>0</v>
      </c>
      <c r="F402" s="126">
        <v>0</v>
      </c>
      <c r="G402" s="39"/>
      <c r="H402" s="39"/>
      <c r="I402" s="39"/>
      <c r="J402" s="39"/>
      <c r="K402" s="91">
        <f t="shared" si="21"/>
        <v>1728.1</v>
      </c>
    </row>
    <row r="403" spans="1:11" s="4" customFormat="1" ht="22.5" customHeight="1" x14ac:dyDescent="0.25">
      <c r="A403" s="61" t="s">
        <v>475</v>
      </c>
      <c r="B403" s="50"/>
      <c r="C403" s="88" t="s">
        <v>28</v>
      </c>
      <c r="D403" s="128">
        <v>214.60000000000002</v>
      </c>
      <c r="E403" s="132">
        <v>0</v>
      </c>
      <c r="F403" s="126">
        <v>703.6</v>
      </c>
      <c r="G403" s="39"/>
      <c r="H403" s="39"/>
      <c r="I403" s="39"/>
      <c r="J403" s="39"/>
      <c r="K403" s="91">
        <f t="shared" si="21"/>
        <v>918.2</v>
      </c>
    </row>
    <row r="404" spans="1:11" s="4" customFormat="1" ht="22.5" customHeight="1" x14ac:dyDescent="0.25">
      <c r="A404" s="58" t="s">
        <v>476</v>
      </c>
      <c r="B404" s="50"/>
      <c r="C404" s="88" t="s">
        <v>28</v>
      </c>
      <c r="D404" s="128">
        <v>1352.4</v>
      </c>
      <c r="E404" s="132">
        <v>122.5</v>
      </c>
      <c r="F404" s="126">
        <v>74.400000000000006</v>
      </c>
      <c r="G404" s="39"/>
      <c r="H404" s="39"/>
      <c r="I404" s="39"/>
      <c r="J404" s="39"/>
      <c r="K404" s="91">
        <f t="shared" si="21"/>
        <v>1549.3000000000002</v>
      </c>
    </row>
    <row r="405" spans="1:11" s="4" customFormat="1" ht="22.5" customHeight="1" x14ac:dyDescent="0.25">
      <c r="A405" s="58" t="s">
        <v>477</v>
      </c>
      <c r="B405" s="50"/>
      <c r="C405" s="88" t="s">
        <v>28</v>
      </c>
      <c r="D405" s="128">
        <v>5355.52</v>
      </c>
      <c r="E405" s="132">
        <v>70.2</v>
      </c>
      <c r="F405" s="126">
        <v>57.7</v>
      </c>
      <c r="G405" s="39"/>
      <c r="H405" s="39"/>
      <c r="I405" s="39"/>
      <c r="J405" s="39"/>
      <c r="K405" s="91">
        <f t="shared" si="21"/>
        <v>5483.42</v>
      </c>
    </row>
    <row r="406" spans="1:11" s="4" customFormat="1" ht="22.5" customHeight="1" x14ac:dyDescent="0.25">
      <c r="A406" s="58" t="s">
        <v>478</v>
      </c>
      <c r="B406" s="50"/>
      <c r="C406" s="88" t="s">
        <v>28</v>
      </c>
      <c r="D406" s="128">
        <v>955</v>
      </c>
      <c r="E406" s="132">
        <v>0</v>
      </c>
      <c r="F406" s="126">
        <v>0</v>
      </c>
      <c r="G406" s="39"/>
      <c r="H406" s="39"/>
      <c r="I406" s="39"/>
      <c r="J406" s="39"/>
      <c r="K406" s="91">
        <f t="shared" si="21"/>
        <v>955</v>
      </c>
    </row>
    <row r="407" spans="1:11" s="4" customFormat="1" ht="22.5" customHeight="1" x14ac:dyDescent="0.25">
      <c r="A407" s="58" t="s">
        <v>479</v>
      </c>
      <c r="B407" s="50"/>
      <c r="C407" s="88" t="s">
        <v>28</v>
      </c>
      <c r="D407" s="128">
        <v>4277.2</v>
      </c>
      <c r="E407" s="132">
        <v>76.400000000000006</v>
      </c>
      <c r="F407" s="126">
        <v>180.2</v>
      </c>
      <c r="G407" s="39"/>
      <c r="H407" s="39"/>
      <c r="I407" s="39"/>
      <c r="J407" s="39"/>
      <c r="K407" s="91">
        <f t="shared" si="21"/>
        <v>4533.7999999999993</v>
      </c>
    </row>
    <row r="408" spans="1:11" s="4" customFormat="1" ht="22.5" customHeight="1" x14ac:dyDescent="0.25">
      <c r="A408" s="58" t="s">
        <v>480</v>
      </c>
      <c r="B408" s="50"/>
      <c r="C408" s="88" t="s">
        <v>28</v>
      </c>
      <c r="D408" s="128">
        <v>688.4</v>
      </c>
      <c r="E408" s="132">
        <v>0</v>
      </c>
      <c r="F408" s="126">
        <v>0</v>
      </c>
      <c r="G408" s="39"/>
      <c r="H408" s="39"/>
      <c r="I408" s="39"/>
      <c r="J408" s="39"/>
      <c r="K408" s="91">
        <f t="shared" si="21"/>
        <v>688.4</v>
      </c>
    </row>
    <row r="409" spans="1:11" s="4" customFormat="1" ht="22.5" customHeight="1" x14ac:dyDescent="0.25">
      <c r="A409" s="58" t="s">
        <v>481</v>
      </c>
      <c r="B409" s="50"/>
      <c r="C409" s="88" t="s">
        <v>28</v>
      </c>
      <c r="D409" s="128">
        <v>4657.5600000000004</v>
      </c>
      <c r="E409" s="132">
        <v>0</v>
      </c>
      <c r="F409" s="126">
        <v>414.1</v>
      </c>
      <c r="G409" s="39"/>
      <c r="H409" s="39"/>
      <c r="I409" s="39"/>
      <c r="J409" s="39"/>
      <c r="K409" s="91">
        <f t="shared" si="21"/>
        <v>5071.6600000000008</v>
      </c>
    </row>
    <row r="410" spans="1:11" s="4" customFormat="1" ht="22.5" customHeight="1" x14ac:dyDescent="0.25">
      <c r="A410" s="58" t="s">
        <v>482</v>
      </c>
      <c r="B410" s="50"/>
      <c r="C410" s="88" t="s">
        <v>28</v>
      </c>
      <c r="D410" s="128">
        <v>5533.8</v>
      </c>
      <c r="E410" s="132">
        <v>12.1</v>
      </c>
      <c r="F410" s="126">
        <v>32.9</v>
      </c>
      <c r="G410" s="39"/>
      <c r="H410" s="39"/>
      <c r="I410" s="39"/>
      <c r="J410" s="39"/>
      <c r="K410" s="91">
        <f t="shared" si="21"/>
        <v>5578.8</v>
      </c>
    </row>
    <row r="411" spans="1:11" s="4" customFormat="1" ht="22.5" customHeight="1" x14ac:dyDescent="0.25">
      <c r="A411" s="59" t="s">
        <v>483</v>
      </c>
      <c r="B411" s="50"/>
      <c r="C411" s="88" t="s">
        <v>28</v>
      </c>
      <c r="D411" s="128">
        <v>737.8</v>
      </c>
      <c r="E411" s="132">
        <v>0</v>
      </c>
      <c r="F411" s="126">
        <v>52.8</v>
      </c>
      <c r="G411" s="39"/>
      <c r="H411" s="39"/>
      <c r="I411" s="39"/>
      <c r="J411" s="39"/>
      <c r="K411" s="91">
        <f t="shared" si="21"/>
        <v>790.59999999999991</v>
      </c>
    </row>
    <row r="412" spans="1:11" s="4" customFormat="1" ht="22.5" customHeight="1" x14ac:dyDescent="0.25">
      <c r="A412" s="58" t="s">
        <v>484</v>
      </c>
      <c r="B412" s="50"/>
      <c r="C412" s="88" t="s">
        <v>28</v>
      </c>
      <c r="D412" s="128">
        <v>6895.06</v>
      </c>
      <c r="E412" s="132">
        <v>0</v>
      </c>
      <c r="F412" s="126">
        <v>0</v>
      </c>
      <c r="G412" s="39"/>
      <c r="H412" s="39"/>
      <c r="I412" s="39"/>
      <c r="J412" s="39"/>
      <c r="K412" s="91">
        <f t="shared" si="21"/>
        <v>6895.06</v>
      </c>
    </row>
    <row r="413" spans="1:11" s="4" customFormat="1" ht="22.5" customHeight="1" x14ac:dyDescent="0.25">
      <c r="A413" s="63" t="s">
        <v>485</v>
      </c>
      <c r="B413" s="50"/>
      <c r="C413" s="88" t="s">
        <v>28</v>
      </c>
      <c r="D413" s="128">
        <v>880.09999999999991</v>
      </c>
      <c r="E413" s="132">
        <v>0</v>
      </c>
      <c r="F413" s="126">
        <v>70.400000000000006</v>
      </c>
      <c r="G413" s="39"/>
      <c r="H413" s="39"/>
      <c r="I413" s="39"/>
      <c r="J413" s="39"/>
      <c r="K413" s="91">
        <f t="shared" si="21"/>
        <v>950.49999999999989</v>
      </c>
    </row>
    <row r="414" spans="1:11" s="4" customFormat="1" ht="22.5" customHeight="1" x14ac:dyDescent="0.25">
      <c r="A414" s="58" t="s">
        <v>486</v>
      </c>
      <c r="B414" s="50"/>
      <c r="C414" s="88" t="s">
        <v>28</v>
      </c>
      <c r="D414" s="128">
        <v>1708.3</v>
      </c>
      <c r="E414" s="132">
        <v>0</v>
      </c>
      <c r="F414" s="126">
        <v>0</v>
      </c>
      <c r="G414" s="39"/>
      <c r="H414" s="39"/>
      <c r="I414" s="39"/>
      <c r="J414" s="39"/>
      <c r="K414" s="91">
        <f t="shared" si="21"/>
        <v>1708.3</v>
      </c>
    </row>
    <row r="415" spans="1:11" s="4" customFormat="1" ht="22.5" customHeight="1" x14ac:dyDescent="0.25">
      <c r="A415" s="72" t="s">
        <v>487</v>
      </c>
      <c r="B415" s="50"/>
      <c r="C415" s="88" t="s">
        <v>28</v>
      </c>
      <c r="D415" s="128">
        <v>2317.2199999999998</v>
      </c>
      <c r="E415" s="132">
        <v>0</v>
      </c>
      <c r="F415" s="126">
        <v>0</v>
      </c>
      <c r="G415" s="39"/>
      <c r="H415" s="39"/>
      <c r="I415" s="39"/>
      <c r="J415" s="39"/>
      <c r="K415" s="91">
        <f t="shared" si="21"/>
        <v>2317.2199999999998</v>
      </c>
    </row>
    <row r="416" spans="1:11" s="4" customFormat="1" ht="22.5" customHeight="1" x14ac:dyDescent="0.25">
      <c r="A416" s="58" t="s">
        <v>488</v>
      </c>
      <c r="B416" s="50"/>
      <c r="C416" s="88" t="s">
        <v>28</v>
      </c>
      <c r="D416" s="128">
        <v>30.2</v>
      </c>
      <c r="E416" s="132">
        <v>0</v>
      </c>
      <c r="F416" s="126">
        <v>0</v>
      </c>
      <c r="G416" s="39"/>
      <c r="H416" s="39"/>
      <c r="I416" s="39"/>
      <c r="J416" s="39"/>
      <c r="K416" s="91">
        <f t="shared" ref="K416:K447" si="22">SUM(D416:J416)</f>
        <v>30.2</v>
      </c>
    </row>
    <row r="417" spans="1:11" s="4" customFormat="1" ht="22.5" customHeight="1" x14ac:dyDescent="0.25">
      <c r="A417" s="58" t="s">
        <v>489</v>
      </c>
      <c r="B417" s="50"/>
      <c r="C417" s="88" t="s">
        <v>28</v>
      </c>
      <c r="D417" s="128">
        <v>206.1</v>
      </c>
      <c r="E417" s="132">
        <v>0</v>
      </c>
      <c r="F417" s="126">
        <v>0</v>
      </c>
      <c r="G417" s="39"/>
      <c r="H417" s="39"/>
      <c r="I417" s="39"/>
      <c r="J417" s="39"/>
      <c r="K417" s="91">
        <f t="shared" si="22"/>
        <v>206.1</v>
      </c>
    </row>
    <row r="418" spans="1:11" s="4" customFormat="1" ht="22.5" customHeight="1" x14ac:dyDescent="0.25">
      <c r="A418" s="58" t="s">
        <v>490</v>
      </c>
      <c r="B418" s="50"/>
      <c r="C418" s="88" t="s">
        <v>28</v>
      </c>
      <c r="D418" s="128">
        <v>321.7</v>
      </c>
      <c r="E418" s="132">
        <v>0</v>
      </c>
      <c r="F418" s="126">
        <v>0</v>
      </c>
      <c r="G418" s="39"/>
      <c r="H418" s="39"/>
      <c r="I418" s="39"/>
      <c r="J418" s="39"/>
      <c r="K418" s="91">
        <f t="shared" si="22"/>
        <v>321.7</v>
      </c>
    </row>
    <row r="419" spans="1:11" s="4" customFormat="1" ht="22.5" customHeight="1" x14ac:dyDescent="0.25">
      <c r="A419" s="58" t="s">
        <v>491</v>
      </c>
      <c r="B419" s="50"/>
      <c r="C419" s="88" t="s">
        <v>28</v>
      </c>
      <c r="D419" s="128">
        <v>1376.36</v>
      </c>
      <c r="E419" s="132">
        <v>0</v>
      </c>
      <c r="F419" s="126">
        <v>0</v>
      </c>
      <c r="G419" s="39"/>
      <c r="H419" s="39"/>
      <c r="I419" s="39"/>
      <c r="J419" s="39"/>
      <c r="K419" s="91">
        <f t="shared" si="22"/>
        <v>1376.36</v>
      </c>
    </row>
    <row r="420" spans="1:11" s="4" customFormat="1" ht="22.5" customHeight="1" x14ac:dyDescent="0.25">
      <c r="A420" s="58" t="s">
        <v>492</v>
      </c>
      <c r="B420" s="50"/>
      <c r="C420" s="88" t="s">
        <v>28</v>
      </c>
      <c r="D420" s="128">
        <v>3430.4</v>
      </c>
      <c r="E420" s="132">
        <v>0</v>
      </c>
      <c r="F420" s="126">
        <v>0</v>
      </c>
      <c r="G420" s="39"/>
      <c r="H420" s="39"/>
      <c r="I420" s="39"/>
      <c r="J420" s="39"/>
      <c r="K420" s="91">
        <f t="shared" si="22"/>
        <v>3430.4</v>
      </c>
    </row>
    <row r="421" spans="1:11" s="4" customFormat="1" ht="22.5" customHeight="1" x14ac:dyDescent="0.25">
      <c r="A421" s="58" t="s">
        <v>493</v>
      </c>
      <c r="B421" s="50"/>
      <c r="C421" s="88" t="s">
        <v>28</v>
      </c>
      <c r="D421" s="128">
        <v>427.7</v>
      </c>
      <c r="E421" s="132">
        <v>0</v>
      </c>
      <c r="F421" s="126">
        <v>0</v>
      </c>
      <c r="G421" s="39"/>
      <c r="H421" s="39"/>
      <c r="I421" s="39"/>
      <c r="J421" s="39"/>
      <c r="K421" s="91">
        <f t="shared" si="22"/>
        <v>427.7</v>
      </c>
    </row>
    <row r="422" spans="1:11" s="4" customFormat="1" ht="22.5" customHeight="1" x14ac:dyDescent="0.25">
      <c r="A422" s="58" t="s">
        <v>494</v>
      </c>
      <c r="B422" s="50"/>
      <c r="C422" s="88" t="s">
        <v>28</v>
      </c>
      <c r="D422" s="103">
        <v>429</v>
      </c>
      <c r="E422" s="132">
        <v>0</v>
      </c>
      <c r="F422" s="126">
        <v>0</v>
      </c>
      <c r="G422" s="172"/>
      <c r="H422" s="172"/>
      <c r="I422" s="172"/>
      <c r="J422" s="172"/>
      <c r="K422" s="90">
        <f t="shared" si="22"/>
        <v>429</v>
      </c>
    </row>
    <row r="423" spans="1:11" s="4" customFormat="1" ht="19.5" customHeight="1" x14ac:dyDescent="0.25">
      <c r="A423" s="58" t="s">
        <v>495</v>
      </c>
      <c r="B423" s="50"/>
      <c r="C423" s="88" t="s">
        <v>28</v>
      </c>
      <c r="D423" s="128">
        <v>4270.7</v>
      </c>
      <c r="E423" s="132">
        <v>0</v>
      </c>
      <c r="F423" s="126">
        <v>0</v>
      </c>
      <c r="G423" s="39"/>
      <c r="H423" s="39"/>
      <c r="I423" s="39"/>
      <c r="J423" s="39"/>
      <c r="K423" s="91">
        <f t="shared" si="22"/>
        <v>4270.7</v>
      </c>
    </row>
    <row r="424" spans="1:11" s="4" customFormat="1" ht="23.25" customHeight="1" x14ac:dyDescent="0.25">
      <c r="A424" s="58" t="s">
        <v>496</v>
      </c>
      <c r="B424" s="50"/>
      <c r="C424" s="88" t="s">
        <v>28</v>
      </c>
      <c r="D424" s="103">
        <v>227.39999999999998</v>
      </c>
      <c r="E424" s="132">
        <v>0</v>
      </c>
      <c r="F424" s="126">
        <v>0</v>
      </c>
      <c r="G424" s="172"/>
      <c r="H424" s="172"/>
      <c r="I424" s="172"/>
      <c r="J424" s="172"/>
      <c r="K424" s="90">
        <f t="shared" si="22"/>
        <v>227.39999999999998</v>
      </c>
    </row>
    <row r="425" spans="1:11" s="4" customFormat="1" ht="21" customHeight="1" x14ac:dyDescent="0.25">
      <c r="A425" s="58" t="s">
        <v>497</v>
      </c>
      <c r="B425" s="50"/>
      <c r="C425" s="88" t="s">
        <v>28</v>
      </c>
      <c r="D425" s="103">
        <v>8309.43</v>
      </c>
      <c r="E425" s="257">
        <v>546.6</v>
      </c>
      <c r="F425" s="171">
        <v>284.7</v>
      </c>
      <c r="G425" s="172"/>
      <c r="H425" s="172"/>
      <c r="I425" s="172"/>
      <c r="J425" s="172"/>
      <c r="K425" s="90">
        <f t="shared" si="22"/>
        <v>9140.7300000000014</v>
      </c>
    </row>
    <row r="426" spans="1:11" s="4" customFormat="1" ht="22.5" customHeight="1" x14ac:dyDescent="0.25">
      <c r="A426" s="58" t="s">
        <v>498</v>
      </c>
      <c r="B426" s="50"/>
      <c r="C426" s="88" t="s">
        <v>28</v>
      </c>
      <c r="D426" s="128">
        <v>6328.9499999999989</v>
      </c>
      <c r="E426" s="132">
        <v>900.5</v>
      </c>
      <c r="F426" s="126">
        <v>0</v>
      </c>
      <c r="G426" s="39"/>
      <c r="H426" s="39"/>
      <c r="I426" s="39"/>
      <c r="J426" s="39"/>
      <c r="K426" s="91">
        <f t="shared" si="22"/>
        <v>7229.4499999999989</v>
      </c>
    </row>
    <row r="427" spans="1:11" s="4" customFormat="1" ht="22.5" customHeight="1" x14ac:dyDescent="0.25">
      <c r="A427" s="58" t="s">
        <v>499</v>
      </c>
      <c r="B427" s="50"/>
      <c r="C427" s="88" t="s">
        <v>28</v>
      </c>
      <c r="D427" s="128">
        <v>396</v>
      </c>
      <c r="E427" s="132">
        <v>0</v>
      </c>
      <c r="F427" s="126">
        <v>0</v>
      </c>
      <c r="G427" s="39"/>
      <c r="H427" s="39"/>
      <c r="I427" s="39"/>
      <c r="J427" s="39"/>
      <c r="K427" s="91">
        <f t="shared" si="22"/>
        <v>396</v>
      </c>
    </row>
    <row r="428" spans="1:11" s="4" customFormat="1" ht="22.5" customHeight="1" x14ac:dyDescent="0.25">
      <c r="A428" s="72" t="s">
        <v>500</v>
      </c>
      <c r="B428" s="50"/>
      <c r="C428" s="88" t="s">
        <v>28</v>
      </c>
      <c r="D428" s="128">
        <v>270.3</v>
      </c>
      <c r="E428" s="132">
        <v>17.399999999999999</v>
      </c>
      <c r="F428" s="126">
        <v>0</v>
      </c>
      <c r="G428" s="39"/>
      <c r="H428" s="39"/>
      <c r="I428" s="39"/>
      <c r="J428" s="39"/>
      <c r="K428" s="91">
        <f t="shared" si="22"/>
        <v>287.7</v>
      </c>
    </row>
    <row r="429" spans="1:11" s="4" customFormat="1" ht="22.5" customHeight="1" x14ac:dyDescent="0.25">
      <c r="A429" s="58" t="s">
        <v>501</v>
      </c>
      <c r="B429" s="50"/>
      <c r="C429" s="88" t="s">
        <v>28</v>
      </c>
      <c r="D429" s="128">
        <v>2442.9499999999998</v>
      </c>
      <c r="E429" s="132">
        <v>89.7</v>
      </c>
      <c r="F429" s="126">
        <v>0</v>
      </c>
      <c r="G429" s="39"/>
      <c r="H429" s="39"/>
      <c r="I429" s="39"/>
      <c r="J429" s="39"/>
      <c r="K429" s="91">
        <f t="shared" si="22"/>
        <v>2532.6499999999996</v>
      </c>
    </row>
    <row r="430" spans="1:11" s="4" customFormat="1" ht="22.5" customHeight="1" x14ac:dyDescent="0.25">
      <c r="A430" s="72" t="s">
        <v>502</v>
      </c>
      <c r="B430" s="50"/>
      <c r="C430" s="88" t="s">
        <v>28</v>
      </c>
      <c r="D430" s="103">
        <v>47184.6</v>
      </c>
      <c r="E430" s="257">
        <v>7218.8</v>
      </c>
      <c r="F430" s="171">
        <v>8124.4</v>
      </c>
      <c r="G430" s="172"/>
      <c r="H430" s="172"/>
      <c r="I430" s="172"/>
      <c r="J430" s="172"/>
      <c r="K430" s="90">
        <f t="shared" si="22"/>
        <v>62527.8</v>
      </c>
    </row>
    <row r="431" spans="1:11" s="4" customFormat="1" ht="22.5" customHeight="1" x14ac:dyDescent="0.25">
      <c r="A431" s="169" t="s">
        <v>503</v>
      </c>
      <c r="B431" s="170"/>
      <c r="C431" s="87" t="s">
        <v>28</v>
      </c>
      <c r="D431" s="128">
        <v>159.4</v>
      </c>
      <c r="E431" s="132">
        <v>0</v>
      </c>
      <c r="F431" s="126">
        <v>0</v>
      </c>
      <c r="G431" s="39"/>
      <c r="H431" s="39"/>
      <c r="I431" s="39"/>
      <c r="J431" s="39"/>
      <c r="K431" s="91">
        <f t="shared" si="22"/>
        <v>159.4</v>
      </c>
    </row>
    <row r="432" spans="1:11" s="4" customFormat="1" ht="22.5" customHeight="1" x14ac:dyDescent="0.25">
      <c r="A432" s="72" t="s">
        <v>504</v>
      </c>
      <c r="B432" s="50"/>
      <c r="C432" s="88" t="s">
        <v>28</v>
      </c>
      <c r="D432" s="128">
        <v>48235.450000000004</v>
      </c>
      <c r="E432" s="132">
        <v>2133</v>
      </c>
      <c r="F432" s="126">
        <v>1942.5</v>
      </c>
      <c r="G432" s="39"/>
      <c r="H432" s="39"/>
      <c r="I432" s="39"/>
      <c r="J432" s="39"/>
      <c r="K432" s="91">
        <f t="shared" si="22"/>
        <v>52310.950000000004</v>
      </c>
    </row>
    <row r="433" spans="1:11" s="4" customFormat="1" ht="22.5" customHeight="1" x14ac:dyDescent="0.25">
      <c r="A433" s="94" t="s">
        <v>505</v>
      </c>
      <c r="B433" s="50"/>
      <c r="C433" s="88" t="s">
        <v>28</v>
      </c>
      <c r="D433" s="128">
        <v>983.63</v>
      </c>
      <c r="E433" s="132">
        <v>0</v>
      </c>
      <c r="F433" s="299">
        <v>0</v>
      </c>
      <c r="G433" s="39"/>
      <c r="H433" s="39"/>
      <c r="I433" s="39"/>
      <c r="J433" s="39"/>
      <c r="K433" s="91">
        <f t="shared" si="22"/>
        <v>983.63</v>
      </c>
    </row>
    <row r="434" spans="1:11" s="4" customFormat="1" ht="22.5" customHeight="1" x14ac:dyDescent="0.25">
      <c r="A434" s="72" t="s">
        <v>506</v>
      </c>
      <c r="B434" s="50"/>
      <c r="C434" s="88" t="s">
        <v>28</v>
      </c>
      <c r="D434" s="128">
        <v>2066.6</v>
      </c>
      <c r="E434" s="132">
        <v>523.1</v>
      </c>
      <c r="F434" s="299">
        <v>0</v>
      </c>
      <c r="G434" s="39"/>
      <c r="H434" s="39"/>
      <c r="I434" s="39"/>
      <c r="J434" s="39"/>
      <c r="K434" s="91">
        <f t="shared" si="22"/>
        <v>2589.6999999999998</v>
      </c>
    </row>
    <row r="435" spans="1:11" s="4" customFormat="1" ht="22.5" customHeight="1" x14ac:dyDescent="0.25">
      <c r="A435" s="72" t="s">
        <v>507</v>
      </c>
      <c r="B435" s="50"/>
      <c r="C435" s="88" t="s">
        <v>28</v>
      </c>
      <c r="D435" s="128">
        <v>84.1</v>
      </c>
      <c r="E435" s="132">
        <v>0</v>
      </c>
      <c r="F435" s="299">
        <v>0</v>
      </c>
      <c r="G435" s="39"/>
      <c r="H435" s="39"/>
      <c r="I435" s="39"/>
      <c r="J435" s="39"/>
      <c r="K435" s="91">
        <f t="shared" si="22"/>
        <v>84.1</v>
      </c>
    </row>
    <row r="436" spans="1:11" s="4" customFormat="1" ht="22.5" customHeight="1" x14ac:dyDescent="0.25">
      <c r="A436" s="72" t="s">
        <v>508</v>
      </c>
      <c r="B436" s="50"/>
      <c r="C436" s="88" t="s">
        <v>28</v>
      </c>
      <c r="D436" s="103">
        <v>2480.4300000000003</v>
      </c>
      <c r="E436" s="132">
        <v>0</v>
      </c>
      <c r="F436" s="299">
        <v>0</v>
      </c>
      <c r="G436" s="172"/>
      <c r="H436" s="172"/>
      <c r="I436" s="172"/>
      <c r="J436" s="172"/>
      <c r="K436" s="90">
        <f t="shared" si="22"/>
        <v>2480.4300000000003</v>
      </c>
    </row>
    <row r="437" spans="1:11" s="4" customFormat="1" ht="22.5" customHeight="1" x14ac:dyDescent="0.25">
      <c r="A437" s="72" t="s">
        <v>509</v>
      </c>
      <c r="B437" s="50"/>
      <c r="C437" s="88" t="s">
        <v>28</v>
      </c>
      <c r="D437" s="128">
        <v>104.7</v>
      </c>
      <c r="E437" s="132">
        <v>0</v>
      </c>
      <c r="F437" s="299">
        <v>0</v>
      </c>
      <c r="G437" s="39"/>
      <c r="H437" s="39"/>
      <c r="I437" s="39"/>
      <c r="J437" s="39"/>
      <c r="K437" s="91">
        <f t="shared" si="22"/>
        <v>104.7</v>
      </c>
    </row>
    <row r="438" spans="1:11" s="4" customFormat="1" ht="22.5" customHeight="1" x14ac:dyDescent="0.25">
      <c r="A438" s="94" t="s">
        <v>510</v>
      </c>
      <c r="B438" s="50"/>
      <c r="C438" s="88" t="s">
        <v>28</v>
      </c>
      <c r="D438" s="128">
        <v>592.1</v>
      </c>
      <c r="E438" s="132">
        <v>0</v>
      </c>
      <c r="F438" s="299">
        <v>0</v>
      </c>
      <c r="G438" s="39"/>
      <c r="H438" s="54"/>
      <c r="I438" s="54"/>
      <c r="J438" s="54"/>
      <c r="K438" s="91">
        <f t="shared" si="22"/>
        <v>592.1</v>
      </c>
    </row>
    <row r="439" spans="1:11" s="4" customFormat="1" ht="22.5" customHeight="1" x14ac:dyDescent="0.25">
      <c r="A439" s="72" t="s">
        <v>511</v>
      </c>
      <c r="B439" s="50"/>
      <c r="C439" s="88" t="s">
        <v>28</v>
      </c>
      <c r="D439" s="128">
        <v>228.89999999999998</v>
      </c>
      <c r="E439" s="132">
        <v>31.3</v>
      </c>
      <c r="F439" s="126">
        <v>0</v>
      </c>
      <c r="G439" s="39"/>
      <c r="H439" s="39"/>
      <c r="I439" s="39"/>
      <c r="J439" s="39"/>
      <c r="K439" s="91">
        <f t="shared" si="22"/>
        <v>260.2</v>
      </c>
    </row>
    <row r="440" spans="1:11" s="4" customFormat="1" ht="22.5" customHeight="1" x14ac:dyDescent="0.25">
      <c r="A440" s="72" t="s">
        <v>512</v>
      </c>
      <c r="B440" s="50"/>
      <c r="C440" s="88" t="s">
        <v>28</v>
      </c>
      <c r="D440" s="128">
        <v>81.3</v>
      </c>
      <c r="E440" s="132">
        <v>0</v>
      </c>
      <c r="F440" s="126">
        <v>0</v>
      </c>
      <c r="G440" s="39"/>
      <c r="H440" s="39"/>
      <c r="I440" s="39"/>
      <c r="J440" s="39"/>
      <c r="K440" s="91">
        <f t="shared" si="22"/>
        <v>81.3</v>
      </c>
    </row>
    <row r="441" spans="1:11" s="4" customFormat="1" ht="22.5" customHeight="1" x14ac:dyDescent="0.25">
      <c r="A441" s="72" t="s">
        <v>513</v>
      </c>
      <c r="B441" s="50"/>
      <c r="C441" s="88" t="s">
        <v>28</v>
      </c>
      <c r="D441" s="128">
        <v>1133.5</v>
      </c>
      <c r="E441" s="132">
        <v>0</v>
      </c>
      <c r="F441" s="126">
        <v>0</v>
      </c>
      <c r="G441" s="39"/>
      <c r="H441" s="39"/>
      <c r="I441" s="39"/>
      <c r="J441" s="39"/>
      <c r="K441" s="91">
        <f t="shared" si="22"/>
        <v>1133.5</v>
      </c>
    </row>
    <row r="442" spans="1:11" s="4" customFormat="1" ht="22.5" customHeight="1" x14ac:dyDescent="0.25">
      <c r="A442" s="72" t="s">
        <v>514</v>
      </c>
      <c r="B442" s="50"/>
      <c r="C442" s="88" t="s">
        <v>28</v>
      </c>
      <c r="D442" s="103">
        <v>750.6</v>
      </c>
      <c r="E442" s="132">
        <v>0</v>
      </c>
      <c r="F442" s="126">
        <v>0</v>
      </c>
      <c r="G442" s="172"/>
      <c r="H442" s="172"/>
      <c r="I442" s="172"/>
      <c r="J442" s="172"/>
      <c r="K442" s="90">
        <f t="shared" si="22"/>
        <v>750.6</v>
      </c>
    </row>
    <row r="443" spans="1:11" s="4" customFormat="1" ht="22.5" customHeight="1" x14ac:dyDescent="0.25">
      <c r="A443" s="72" t="s">
        <v>515</v>
      </c>
      <c r="B443" s="50"/>
      <c r="C443" s="88" t="s">
        <v>28</v>
      </c>
      <c r="D443" s="103">
        <v>1353.3</v>
      </c>
      <c r="E443" s="132">
        <v>0</v>
      </c>
      <c r="F443" s="126">
        <v>0</v>
      </c>
      <c r="G443" s="172"/>
      <c r="H443" s="172"/>
      <c r="I443" s="172"/>
      <c r="J443" s="172"/>
      <c r="K443" s="90">
        <f t="shared" si="22"/>
        <v>1353.3</v>
      </c>
    </row>
    <row r="444" spans="1:11" s="4" customFormat="1" ht="22.5" customHeight="1" x14ac:dyDescent="0.25">
      <c r="A444" s="72" t="s">
        <v>516</v>
      </c>
      <c r="B444" s="50"/>
      <c r="C444" s="88" t="s">
        <v>28</v>
      </c>
      <c r="D444" s="128">
        <v>348.64</v>
      </c>
      <c r="E444" s="132">
        <v>0</v>
      </c>
      <c r="F444" s="126">
        <v>0</v>
      </c>
      <c r="G444" s="39"/>
      <c r="H444" s="39"/>
      <c r="I444" s="39"/>
      <c r="J444" s="39"/>
      <c r="K444" s="91">
        <f t="shared" si="22"/>
        <v>348.64</v>
      </c>
    </row>
    <row r="445" spans="1:11" s="4" customFormat="1" ht="22.5" customHeight="1" x14ac:dyDescent="0.25">
      <c r="A445" s="72" t="s">
        <v>517</v>
      </c>
      <c r="B445" s="50"/>
      <c r="C445" s="88" t="s">
        <v>28</v>
      </c>
      <c r="D445" s="128">
        <v>2245.8000000000002</v>
      </c>
      <c r="E445" s="132">
        <v>0</v>
      </c>
      <c r="F445" s="126">
        <v>0</v>
      </c>
      <c r="G445" s="39"/>
      <c r="H445" s="39"/>
      <c r="I445" s="39"/>
      <c r="J445" s="39"/>
      <c r="K445" s="91">
        <f t="shared" si="22"/>
        <v>2245.8000000000002</v>
      </c>
    </row>
    <row r="446" spans="1:11" s="4" customFormat="1" ht="22.5" customHeight="1" x14ac:dyDescent="0.25">
      <c r="A446" s="72" t="s">
        <v>518</v>
      </c>
      <c r="B446" s="50"/>
      <c r="C446" s="88" t="s">
        <v>28</v>
      </c>
      <c r="D446" s="128">
        <v>394.2</v>
      </c>
      <c r="E446" s="132">
        <v>0</v>
      </c>
      <c r="F446" s="126">
        <v>0</v>
      </c>
      <c r="G446" s="39"/>
      <c r="H446" s="39"/>
      <c r="I446" s="39"/>
      <c r="J446" s="39"/>
      <c r="K446" s="91">
        <f t="shared" si="22"/>
        <v>394.2</v>
      </c>
    </row>
    <row r="447" spans="1:11" s="4" customFormat="1" ht="22.5" customHeight="1" x14ac:dyDescent="0.25">
      <c r="A447" s="72" t="s">
        <v>519</v>
      </c>
      <c r="B447" s="50"/>
      <c r="C447" s="88" t="s">
        <v>28</v>
      </c>
      <c r="D447" s="128">
        <v>5128.9100000000008</v>
      </c>
      <c r="E447" s="132">
        <v>0</v>
      </c>
      <c r="F447" s="126">
        <v>0</v>
      </c>
      <c r="G447" s="39"/>
      <c r="H447" s="39"/>
      <c r="I447" s="39"/>
      <c r="J447" s="39"/>
      <c r="K447" s="91">
        <f t="shared" si="22"/>
        <v>5128.9100000000008</v>
      </c>
    </row>
    <row r="448" spans="1:11" s="4" customFormat="1" ht="22.5" customHeight="1" x14ac:dyDescent="0.25">
      <c r="A448" s="72" t="s">
        <v>520</v>
      </c>
      <c r="B448" s="50"/>
      <c r="C448" s="88" t="s">
        <v>28</v>
      </c>
      <c r="D448" s="128">
        <v>182.2</v>
      </c>
      <c r="E448" s="132">
        <v>0</v>
      </c>
      <c r="F448" s="126">
        <v>0</v>
      </c>
      <c r="G448" s="39"/>
      <c r="H448" s="39"/>
      <c r="I448" s="39"/>
      <c r="J448" s="39"/>
      <c r="K448" s="91">
        <f t="shared" ref="K448:K479" si="23">SUM(D448:J448)</f>
        <v>182.2</v>
      </c>
    </row>
    <row r="449" spans="1:11" s="4" customFormat="1" ht="22.5" customHeight="1" x14ac:dyDescent="0.25">
      <c r="A449" s="72" t="s">
        <v>521</v>
      </c>
      <c r="B449" s="50"/>
      <c r="C449" s="88" t="s">
        <v>28</v>
      </c>
      <c r="D449" s="128">
        <v>1106.3</v>
      </c>
      <c r="E449" s="132">
        <v>0</v>
      </c>
      <c r="F449" s="126">
        <v>0</v>
      </c>
      <c r="G449" s="39"/>
      <c r="H449" s="39"/>
      <c r="I449" s="39"/>
      <c r="J449" s="39"/>
      <c r="K449" s="91">
        <f t="shared" si="23"/>
        <v>1106.3</v>
      </c>
    </row>
    <row r="450" spans="1:11" s="4" customFormat="1" ht="22.5" customHeight="1" x14ac:dyDescent="0.25">
      <c r="A450" s="72" t="s">
        <v>522</v>
      </c>
      <c r="B450" s="50"/>
      <c r="C450" s="88" t="s">
        <v>28</v>
      </c>
      <c r="D450" s="128">
        <v>1018.5</v>
      </c>
      <c r="E450" s="132">
        <v>0</v>
      </c>
      <c r="F450" s="126">
        <v>0</v>
      </c>
      <c r="G450" s="39"/>
      <c r="H450" s="39"/>
      <c r="I450" s="39"/>
      <c r="J450" s="39"/>
      <c r="K450" s="91">
        <f t="shared" si="23"/>
        <v>1018.5</v>
      </c>
    </row>
    <row r="451" spans="1:11" s="4" customFormat="1" ht="22.5" customHeight="1" x14ac:dyDescent="0.25">
      <c r="A451" s="72" t="s">
        <v>523</v>
      </c>
      <c r="B451" s="50"/>
      <c r="C451" s="88" t="s">
        <v>28</v>
      </c>
      <c r="D451" s="128">
        <v>958.6</v>
      </c>
      <c r="E451" s="132">
        <v>0</v>
      </c>
      <c r="F451" s="126">
        <v>0</v>
      </c>
      <c r="G451" s="39"/>
      <c r="H451" s="39"/>
      <c r="I451" s="39"/>
      <c r="J451" s="39"/>
      <c r="K451" s="91">
        <f t="shared" si="23"/>
        <v>958.6</v>
      </c>
    </row>
    <row r="452" spans="1:11" s="4" customFormat="1" ht="22.5" customHeight="1" x14ac:dyDescent="0.25">
      <c r="A452" s="72" t="s">
        <v>524</v>
      </c>
      <c r="B452" s="50"/>
      <c r="C452" s="88" t="s">
        <v>28</v>
      </c>
      <c r="D452" s="128">
        <v>497.56000000000006</v>
      </c>
      <c r="E452" s="132">
        <v>0</v>
      </c>
      <c r="F452" s="126">
        <v>0</v>
      </c>
      <c r="G452" s="39"/>
      <c r="H452" s="39"/>
      <c r="I452" s="39"/>
      <c r="J452" s="39"/>
      <c r="K452" s="91">
        <f t="shared" si="23"/>
        <v>497.56000000000006</v>
      </c>
    </row>
    <row r="453" spans="1:11" s="4" customFormat="1" ht="22.5" customHeight="1" x14ac:dyDescent="0.25">
      <c r="A453" s="72" t="s">
        <v>525</v>
      </c>
      <c r="B453" s="50"/>
      <c r="C453" s="88" t="s">
        <v>28</v>
      </c>
      <c r="D453" s="128">
        <v>107.6</v>
      </c>
      <c r="E453" s="132">
        <v>0</v>
      </c>
      <c r="F453" s="126">
        <v>0</v>
      </c>
      <c r="G453" s="39"/>
      <c r="H453" s="39"/>
      <c r="I453" s="39"/>
      <c r="J453" s="39"/>
      <c r="K453" s="91">
        <f t="shared" si="23"/>
        <v>107.6</v>
      </c>
    </row>
    <row r="454" spans="1:11" s="4" customFormat="1" ht="22.5" customHeight="1" x14ac:dyDescent="0.25">
      <c r="A454" s="72" t="s">
        <v>526</v>
      </c>
      <c r="B454" s="50"/>
      <c r="C454" s="88" t="s">
        <v>28</v>
      </c>
      <c r="D454" s="128">
        <v>46.9</v>
      </c>
      <c r="E454" s="132">
        <v>0</v>
      </c>
      <c r="F454" s="126">
        <v>0</v>
      </c>
      <c r="G454" s="39"/>
      <c r="H454" s="39"/>
      <c r="I454" s="39"/>
      <c r="J454" s="39"/>
      <c r="K454" s="91">
        <f t="shared" si="23"/>
        <v>46.9</v>
      </c>
    </row>
    <row r="455" spans="1:11" s="4" customFormat="1" ht="22.5" customHeight="1" x14ac:dyDescent="0.25">
      <c r="A455" s="72" t="s">
        <v>527</v>
      </c>
      <c r="B455" s="50"/>
      <c r="C455" s="88" t="s">
        <v>28</v>
      </c>
      <c r="D455" s="128">
        <v>987.2</v>
      </c>
      <c r="E455" s="132">
        <v>0</v>
      </c>
      <c r="F455" s="126">
        <v>0</v>
      </c>
      <c r="G455" s="39"/>
      <c r="H455" s="39"/>
      <c r="I455" s="39"/>
      <c r="J455" s="39"/>
      <c r="K455" s="91">
        <f t="shared" si="23"/>
        <v>987.2</v>
      </c>
    </row>
    <row r="456" spans="1:11" s="4" customFormat="1" ht="22.5" customHeight="1" x14ac:dyDescent="0.25">
      <c r="A456" s="72" t="s">
        <v>528</v>
      </c>
      <c r="B456" s="50"/>
      <c r="C456" s="88" t="s">
        <v>28</v>
      </c>
      <c r="D456" s="128">
        <v>55.4</v>
      </c>
      <c r="E456" s="132">
        <v>0</v>
      </c>
      <c r="F456" s="126">
        <v>0</v>
      </c>
      <c r="G456" s="39"/>
      <c r="H456" s="39"/>
      <c r="I456" s="39"/>
      <c r="J456" s="39"/>
      <c r="K456" s="91">
        <f t="shared" si="23"/>
        <v>55.4</v>
      </c>
    </row>
    <row r="457" spans="1:11" s="4" customFormat="1" ht="22.5" customHeight="1" x14ac:dyDescent="0.25">
      <c r="A457" s="72" t="s">
        <v>529</v>
      </c>
      <c r="B457" s="50"/>
      <c r="C457" s="88" t="s">
        <v>28</v>
      </c>
      <c r="D457" s="128">
        <v>455.7</v>
      </c>
      <c r="E457" s="132">
        <v>0</v>
      </c>
      <c r="F457" s="126">
        <v>0</v>
      </c>
      <c r="G457" s="39"/>
      <c r="H457" s="39"/>
      <c r="I457" s="39"/>
      <c r="J457" s="39"/>
      <c r="K457" s="91">
        <f t="shared" si="23"/>
        <v>455.7</v>
      </c>
    </row>
    <row r="458" spans="1:11" s="4" customFormat="1" ht="22.5" customHeight="1" x14ac:dyDescent="0.25">
      <c r="A458" s="58" t="s">
        <v>530</v>
      </c>
      <c r="B458" s="50"/>
      <c r="C458" s="88" t="s">
        <v>28</v>
      </c>
      <c r="D458" s="128">
        <v>146.9</v>
      </c>
      <c r="E458" s="132">
        <v>0</v>
      </c>
      <c r="F458" s="126">
        <v>0</v>
      </c>
      <c r="G458" s="39"/>
      <c r="H458" s="39"/>
      <c r="I458" s="39"/>
      <c r="J458" s="39"/>
      <c r="K458" s="91">
        <f t="shared" si="23"/>
        <v>146.9</v>
      </c>
    </row>
    <row r="459" spans="1:11" s="4" customFormat="1" ht="22.5" customHeight="1" x14ac:dyDescent="0.25">
      <c r="A459" s="58" t="s">
        <v>531</v>
      </c>
      <c r="B459" s="50"/>
      <c r="C459" s="88" t="s">
        <v>28</v>
      </c>
      <c r="D459" s="128">
        <v>1737.82</v>
      </c>
      <c r="E459" s="132">
        <v>0</v>
      </c>
      <c r="F459" s="126">
        <v>61.9</v>
      </c>
      <c r="G459" s="39"/>
      <c r="H459" s="39"/>
      <c r="I459" s="39"/>
      <c r="J459" s="39"/>
      <c r="K459" s="91">
        <f t="shared" si="23"/>
        <v>1799.72</v>
      </c>
    </row>
    <row r="460" spans="1:11" s="4" customFormat="1" ht="22.5" customHeight="1" x14ac:dyDescent="0.25">
      <c r="A460" s="58" t="s">
        <v>532</v>
      </c>
      <c r="B460" s="50"/>
      <c r="C460" s="88" t="s">
        <v>28</v>
      </c>
      <c r="D460" s="128">
        <v>2425.8000000000002</v>
      </c>
      <c r="E460" s="132">
        <v>0</v>
      </c>
      <c r="F460" s="126">
        <v>58.04</v>
      </c>
      <c r="G460" s="39"/>
      <c r="H460" s="39"/>
      <c r="I460" s="39"/>
      <c r="J460" s="39"/>
      <c r="K460" s="91">
        <f t="shared" si="23"/>
        <v>2483.84</v>
      </c>
    </row>
    <row r="461" spans="1:11" s="4" customFormat="1" ht="22.5" customHeight="1" x14ac:dyDescent="0.25">
      <c r="A461" s="58" t="s">
        <v>533</v>
      </c>
      <c r="B461" s="50"/>
      <c r="C461" s="88" t="s">
        <v>28</v>
      </c>
      <c r="D461" s="128">
        <v>23.8</v>
      </c>
      <c r="E461" s="132">
        <v>0</v>
      </c>
      <c r="F461" s="126">
        <v>0</v>
      </c>
      <c r="G461" s="39"/>
      <c r="H461" s="39"/>
      <c r="I461" s="39"/>
      <c r="J461" s="39"/>
      <c r="K461" s="91">
        <f t="shared" si="23"/>
        <v>23.8</v>
      </c>
    </row>
    <row r="462" spans="1:11" s="4" customFormat="1" ht="22.5" customHeight="1" x14ac:dyDescent="0.25">
      <c r="A462" s="58" t="s">
        <v>534</v>
      </c>
      <c r="B462" s="50"/>
      <c r="C462" s="88" t="s">
        <v>28</v>
      </c>
      <c r="D462" s="128">
        <v>7577.42</v>
      </c>
      <c r="E462" s="132">
        <v>0</v>
      </c>
      <c r="F462" s="126">
        <v>0</v>
      </c>
      <c r="G462" s="39"/>
      <c r="H462" s="39"/>
      <c r="I462" s="39"/>
      <c r="J462" s="39"/>
      <c r="K462" s="91">
        <f t="shared" si="23"/>
        <v>7577.42</v>
      </c>
    </row>
    <row r="463" spans="1:11" s="4" customFormat="1" ht="22.5" customHeight="1" x14ac:dyDescent="0.25">
      <c r="A463" s="58" t="s">
        <v>535</v>
      </c>
      <c r="B463" s="50"/>
      <c r="C463" s="88" t="s">
        <v>28</v>
      </c>
      <c r="D463" s="128">
        <v>804.6</v>
      </c>
      <c r="E463" s="132">
        <v>0</v>
      </c>
      <c r="F463" s="126">
        <v>0</v>
      </c>
      <c r="G463" s="39"/>
      <c r="H463" s="39"/>
      <c r="I463" s="39"/>
      <c r="J463" s="39"/>
      <c r="K463" s="91">
        <f t="shared" si="23"/>
        <v>804.6</v>
      </c>
    </row>
    <row r="464" spans="1:11" s="4" customFormat="1" ht="22.5" customHeight="1" x14ac:dyDescent="0.25">
      <c r="A464" s="58" t="s">
        <v>536</v>
      </c>
      <c r="B464" s="50"/>
      <c r="C464" s="88" t="s">
        <v>28</v>
      </c>
      <c r="D464" s="128">
        <v>380.2</v>
      </c>
      <c r="E464" s="132">
        <v>0</v>
      </c>
      <c r="F464" s="126">
        <v>0</v>
      </c>
      <c r="G464" s="39"/>
      <c r="H464" s="39"/>
      <c r="I464" s="39"/>
      <c r="J464" s="39"/>
      <c r="K464" s="91">
        <f t="shared" si="23"/>
        <v>380.2</v>
      </c>
    </row>
    <row r="465" spans="1:11" s="4" customFormat="1" ht="22.5" customHeight="1" x14ac:dyDescent="0.25">
      <c r="A465" s="58" t="s">
        <v>537</v>
      </c>
      <c r="B465" s="50"/>
      <c r="C465" s="88" t="s">
        <v>28</v>
      </c>
      <c r="D465" s="128">
        <v>603.70000000000005</v>
      </c>
      <c r="E465" s="132">
        <v>0</v>
      </c>
      <c r="F465" s="126">
        <v>0</v>
      </c>
      <c r="G465" s="39"/>
      <c r="H465" s="39"/>
      <c r="I465" s="39"/>
      <c r="J465" s="39"/>
      <c r="K465" s="91">
        <f t="shared" si="23"/>
        <v>603.70000000000005</v>
      </c>
    </row>
    <row r="466" spans="1:11" s="4" customFormat="1" ht="22.5" customHeight="1" x14ac:dyDescent="0.25">
      <c r="A466" s="58" t="s">
        <v>538</v>
      </c>
      <c r="B466" s="50"/>
      <c r="C466" s="88" t="s">
        <v>28</v>
      </c>
      <c r="D466" s="128">
        <v>1006.48</v>
      </c>
      <c r="E466" s="132">
        <v>0</v>
      </c>
      <c r="F466" s="126">
        <v>0</v>
      </c>
      <c r="G466" s="39"/>
      <c r="H466" s="39"/>
      <c r="I466" s="39"/>
      <c r="J466" s="39"/>
      <c r="K466" s="91">
        <f t="shared" si="23"/>
        <v>1006.48</v>
      </c>
    </row>
    <row r="467" spans="1:11" s="4" customFormat="1" ht="22.5" customHeight="1" x14ac:dyDescent="0.25">
      <c r="A467" s="58" t="s">
        <v>539</v>
      </c>
      <c r="B467" s="50"/>
      <c r="C467" s="88" t="s">
        <v>28</v>
      </c>
      <c r="D467" s="128">
        <v>18.7</v>
      </c>
      <c r="E467" s="132">
        <v>0</v>
      </c>
      <c r="F467" s="126">
        <v>0</v>
      </c>
      <c r="G467" s="39"/>
      <c r="H467" s="39"/>
      <c r="I467" s="39"/>
      <c r="J467" s="39"/>
      <c r="K467" s="91">
        <f t="shared" si="23"/>
        <v>18.7</v>
      </c>
    </row>
    <row r="468" spans="1:11" s="4" customFormat="1" ht="22.5" customHeight="1" x14ac:dyDescent="0.25">
      <c r="A468" s="58" t="s">
        <v>540</v>
      </c>
      <c r="B468" s="50"/>
      <c r="C468" s="88" t="s">
        <v>28</v>
      </c>
      <c r="D468" s="128">
        <v>2507.4</v>
      </c>
      <c r="E468" s="132">
        <v>468.8</v>
      </c>
      <c r="F468" s="126">
        <v>0</v>
      </c>
      <c r="G468" s="39"/>
      <c r="H468" s="39"/>
      <c r="I468" s="39"/>
      <c r="J468" s="39"/>
      <c r="K468" s="91">
        <f t="shared" si="23"/>
        <v>2976.2000000000003</v>
      </c>
    </row>
    <row r="469" spans="1:11" s="4" customFormat="1" ht="22.5" customHeight="1" x14ac:dyDescent="0.25">
      <c r="A469" s="58" t="s">
        <v>541</v>
      </c>
      <c r="B469" s="50"/>
      <c r="C469" s="88" t="s">
        <v>28</v>
      </c>
      <c r="D469" s="128">
        <v>709.4</v>
      </c>
      <c r="E469" s="132">
        <v>0</v>
      </c>
      <c r="F469" s="126">
        <v>0</v>
      </c>
      <c r="G469" s="39"/>
      <c r="H469" s="39"/>
      <c r="I469" s="39"/>
      <c r="J469" s="39"/>
      <c r="K469" s="91">
        <f t="shared" si="23"/>
        <v>709.4</v>
      </c>
    </row>
    <row r="470" spans="1:11" s="4" customFormat="1" ht="22.5" customHeight="1" x14ac:dyDescent="0.25">
      <c r="A470" s="58" t="s">
        <v>542</v>
      </c>
      <c r="B470" s="50"/>
      <c r="C470" s="88" t="s">
        <v>28</v>
      </c>
      <c r="D470" s="128">
        <v>506.3</v>
      </c>
      <c r="E470" s="132">
        <v>0</v>
      </c>
      <c r="F470" s="126">
        <v>0</v>
      </c>
      <c r="G470" s="39"/>
      <c r="H470" s="39"/>
      <c r="I470" s="39"/>
      <c r="J470" s="39"/>
      <c r="K470" s="91">
        <f t="shared" si="23"/>
        <v>506.3</v>
      </c>
    </row>
    <row r="471" spans="1:11" s="4" customFormat="1" ht="22.5" customHeight="1" x14ac:dyDescent="0.25">
      <c r="A471" s="71" t="s">
        <v>543</v>
      </c>
      <c r="B471" s="50"/>
      <c r="C471" s="88" t="s">
        <v>28</v>
      </c>
      <c r="D471" s="128">
        <v>2001.9699999999998</v>
      </c>
      <c r="E471" s="132">
        <v>440.1</v>
      </c>
      <c r="F471" s="126">
        <v>0</v>
      </c>
      <c r="G471" s="39"/>
      <c r="H471" s="39"/>
      <c r="I471" s="39"/>
      <c r="J471" s="39"/>
      <c r="K471" s="91">
        <f t="shared" si="23"/>
        <v>2442.0699999999997</v>
      </c>
    </row>
    <row r="472" spans="1:11" s="4" customFormat="1" ht="22.5" customHeight="1" x14ac:dyDescent="0.25">
      <c r="A472" s="58" t="s">
        <v>544</v>
      </c>
      <c r="B472" s="50"/>
      <c r="C472" s="88" t="s">
        <v>28</v>
      </c>
      <c r="D472" s="128">
        <v>456.9</v>
      </c>
      <c r="E472" s="132">
        <v>0</v>
      </c>
      <c r="F472" s="126">
        <v>2252.1</v>
      </c>
      <c r="G472" s="39"/>
      <c r="H472" s="39"/>
      <c r="I472" s="39"/>
      <c r="J472" s="39"/>
      <c r="K472" s="91">
        <f t="shared" si="23"/>
        <v>2709</v>
      </c>
    </row>
    <row r="473" spans="1:11" s="4" customFormat="1" ht="22.5" customHeight="1" x14ac:dyDescent="0.25">
      <c r="A473" s="58" t="s">
        <v>545</v>
      </c>
      <c r="B473" s="50"/>
      <c r="C473" s="88" t="s">
        <v>28</v>
      </c>
      <c r="D473" s="128">
        <v>538.76</v>
      </c>
      <c r="E473" s="132">
        <v>0</v>
      </c>
      <c r="F473" s="126">
        <v>0</v>
      </c>
      <c r="G473" s="39"/>
      <c r="H473" s="39"/>
      <c r="I473" s="39"/>
      <c r="J473" s="39"/>
      <c r="K473" s="91">
        <f t="shared" si="23"/>
        <v>538.76</v>
      </c>
    </row>
    <row r="474" spans="1:11" s="4" customFormat="1" ht="22.5" customHeight="1" x14ac:dyDescent="0.25">
      <c r="A474" s="58" t="s">
        <v>546</v>
      </c>
      <c r="B474" s="50"/>
      <c r="C474" s="88" t="s">
        <v>28</v>
      </c>
      <c r="D474" s="128">
        <v>1132.3</v>
      </c>
      <c r="E474" s="132">
        <v>0</v>
      </c>
      <c r="F474" s="126">
        <v>0</v>
      </c>
      <c r="G474" s="39"/>
      <c r="H474" s="39"/>
      <c r="I474" s="39"/>
      <c r="J474" s="39"/>
      <c r="K474" s="91">
        <f t="shared" si="23"/>
        <v>1132.3</v>
      </c>
    </row>
    <row r="475" spans="1:11" ht="22.5" customHeight="1" x14ac:dyDescent="0.2">
      <c r="A475" s="58" t="s">
        <v>547</v>
      </c>
      <c r="B475" s="50"/>
      <c r="C475" s="88" t="s">
        <v>28</v>
      </c>
      <c r="D475" s="128">
        <v>12.1</v>
      </c>
      <c r="E475" s="132">
        <v>0</v>
      </c>
      <c r="F475" s="126">
        <v>0</v>
      </c>
      <c r="G475" s="39"/>
      <c r="H475" s="39"/>
      <c r="I475" s="39"/>
      <c r="J475" s="39"/>
      <c r="K475" s="91">
        <f t="shared" si="23"/>
        <v>12.1</v>
      </c>
    </row>
    <row r="476" spans="1:11" ht="22.5" customHeight="1" x14ac:dyDescent="0.2">
      <c r="A476" s="58" t="s">
        <v>548</v>
      </c>
      <c r="B476" s="50"/>
      <c r="C476" s="88" t="s">
        <v>28</v>
      </c>
      <c r="D476" s="128">
        <v>2347.6999999999998</v>
      </c>
      <c r="E476" s="132">
        <v>0</v>
      </c>
      <c r="F476" s="126">
        <v>0</v>
      </c>
      <c r="G476" s="39"/>
      <c r="H476" s="39"/>
      <c r="I476" s="39"/>
      <c r="J476" s="39"/>
      <c r="K476" s="91">
        <f t="shared" si="23"/>
        <v>2347.6999999999998</v>
      </c>
    </row>
    <row r="477" spans="1:11" ht="22.5" customHeight="1" x14ac:dyDescent="0.2">
      <c r="A477" s="58" t="s">
        <v>549</v>
      </c>
      <c r="B477" s="50"/>
      <c r="C477" s="88" t="s">
        <v>28</v>
      </c>
      <c r="D477" s="128">
        <v>194.1</v>
      </c>
      <c r="E477" s="132">
        <v>512</v>
      </c>
      <c r="F477" s="126">
        <v>0</v>
      </c>
      <c r="G477" s="39"/>
      <c r="H477" s="39"/>
      <c r="I477" s="39"/>
      <c r="J477" s="39"/>
      <c r="K477" s="91">
        <f t="shared" si="23"/>
        <v>706.1</v>
      </c>
    </row>
    <row r="478" spans="1:11" ht="22.5" customHeight="1" x14ac:dyDescent="0.2">
      <c r="A478" s="58" t="s">
        <v>550</v>
      </c>
      <c r="B478" s="50"/>
      <c r="C478" s="88" t="s">
        <v>28</v>
      </c>
      <c r="D478" s="128">
        <v>289.39999999999998</v>
      </c>
      <c r="E478" s="132">
        <v>0</v>
      </c>
      <c r="F478" s="126">
        <v>0</v>
      </c>
      <c r="G478" s="39"/>
      <c r="H478" s="39"/>
      <c r="I478" s="39"/>
      <c r="J478" s="39"/>
      <c r="K478" s="91">
        <f t="shared" si="23"/>
        <v>289.39999999999998</v>
      </c>
    </row>
    <row r="479" spans="1:11" ht="22.5" customHeight="1" x14ac:dyDescent="0.2">
      <c r="A479" s="58" t="s">
        <v>551</v>
      </c>
      <c r="B479" s="50"/>
      <c r="C479" s="88" t="s">
        <v>28</v>
      </c>
      <c r="D479" s="128">
        <v>1123.3</v>
      </c>
      <c r="E479" s="132">
        <v>0</v>
      </c>
      <c r="F479" s="126">
        <v>0</v>
      </c>
      <c r="G479" s="39"/>
      <c r="H479" s="39"/>
      <c r="I479" s="39"/>
      <c r="J479" s="39"/>
      <c r="K479" s="91">
        <f t="shared" si="23"/>
        <v>1123.3</v>
      </c>
    </row>
    <row r="480" spans="1:11" ht="22.5" customHeight="1" x14ac:dyDescent="0.2">
      <c r="A480" s="58" t="s">
        <v>552</v>
      </c>
      <c r="B480" s="50"/>
      <c r="C480" s="88" t="s">
        <v>28</v>
      </c>
      <c r="D480" s="128">
        <v>1585.6</v>
      </c>
      <c r="E480" s="132">
        <v>0</v>
      </c>
      <c r="F480" s="126">
        <v>0</v>
      </c>
      <c r="G480" s="39"/>
      <c r="H480" s="39"/>
      <c r="I480" s="39"/>
      <c r="J480" s="39"/>
      <c r="K480" s="91">
        <f t="shared" ref="K480:K510" si="24">SUM(D480:J480)</f>
        <v>1585.6</v>
      </c>
    </row>
    <row r="481" spans="1:11" ht="22.5" customHeight="1" x14ac:dyDescent="0.2">
      <c r="A481" s="58" t="s">
        <v>553</v>
      </c>
      <c r="B481" s="50"/>
      <c r="C481" s="88" t="s">
        <v>28</v>
      </c>
      <c r="D481" s="128">
        <v>190</v>
      </c>
      <c r="E481" s="132">
        <v>0</v>
      </c>
      <c r="F481" s="126">
        <v>0</v>
      </c>
      <c r="G481" s="39"/>
      <c r="H481" s="39"/>
      <c r="I481" s="39"/>
      <c r="J481" s="39"/>
      <c r="K481" s="91">
        <f t="shared" si="24"/>
        <v>190</v>
      </c>
    </row>
    <row r="482" spans="1:11" ht="22.5" customHeight="1" x14ac:dyDescent="0.2">
      <c r="A482" s="58" t="s">
        <v>554</v>
      </c>
      <c r="B482" s="50"/>
      <c r="C482" s="88" t="s">
        <v>28</v>
      </c>
      <c r="D482" s="103">
        <v>1099.2</v>
      </c>
      <c r="E482" s="132">
        <v>0</v>
      </c>
      <c r="F482" s="126">
        <v>0</v>
      </c>
      <c r="G482" s="172"/>
      <c r="H482" s="172"/>
      <c r="I482" s="39"/>
      <c r="J482" s="39"/>
      <c r="K482" s="90">
        <f t="shared" si="24"/>
        <v>1099.2</v>
      </c>
    </row>
    <row r="483" spans="1:11" ht="22.5" customHeight="1" x14ac:dyDescent="0.2">
      <c r="A483" s="58" t="s">
        <v>555</v>
      </c>
      <c r="B483" s="50"/>
      <c r="C483" s="88" t="s">
        <v>28</v>
      </c>
      <c r="D483" s="128">
        <v>177.5</v>
      </c>
      <c r="E483" s="132">
        <v>0</v>
      </c>
      <c r="F483" s="126">
        <v>0</v>
      </c>
      <c r="G483" s="39"/>
      <c r="H483" s="39"/>
      <c r="I483" s="39"/>
      <c r="J483" s="39"/>
      <c r="K483" s="91">
        <f t="shared" si="24"/>
        <v>177.5</v>
      </c>
    </row>
    <row r="484" spans="1:11" ht="23.25" customHeight="1" x14ac:dyDescent="0.2">
      <c r="A484" s="58" t="s">
        <v>556</v>
      </c>
      <c r="B484" s="50"/>
      <c r="C484" s="88" t="s">
        <v>28</v>
      </c>
      <c r="D484" s="103">
        <v>6.5</v>
      </c>
      <c r="E484" s="132">
        <v>0</v>
      </c>
      <c r="F484" s="126">
        <v>0</v>
      </c>
      <c r="G484" s="172"/>
      <c r="H484" s="172"/>
      <c r="I484" s="172"/>
      <c r="J484" s="39"/>
      <c r="K484" s="90">
        <f t="shared" si="24"/>
        <v>6.5</v>
      </c>
    </row>
    <row r="485" spans="1:11" ht="22.5" customHeight="1" x14ac:dyDescent="0.2">
      <c r="A485" s="58" t="s">
        <v>557</v>
      </c>
      <c r="B485" s="50"/>
      <c r="C485" s="88" t="s">
        <v>28</v>
      </c>
      <c r="D485" s="103">
        <v>281</v>
      </c>
      <c r="E485" s="132">
        <v>0</v>
      </c>
      <c r="F485" s="126">
        <v>0</v>
      </c>
      <c r="G485" s="172"/>
      <c r="H485" s="172"/>
      <c r="I485" s="172"/>
      <c r="J485" s="39"/>
      <c r="K485" s="90">
        <f t="shared" si="24"/>
        <v>281</v>
      </c>
    </row>
    <row r="486" spans="1:11" ht="22.5" customHeight="1" x14ac:dyDescent="0.2">
      <c r="A486" s="58" t="s">
        <v>558</v>
      </c>
      <c r="B486" s="50"/>
      <c r="C486" s="88" t="s">
        <v>28</v>
      </c>
      <c r="D486" s="128">
        <v>21</v>
      </c>
      <c r="E486" s="132">
        <v>0</v>
      </c>
      <c r="F486" s="126">
        <v>0</v>
      </c>
      <c r="G486" s="39"/>
      <c r="H486" s="39"/>
      <c r="I486" s="39"/>
      <c r="J486" s="39"/>
      <c r="K486" s="91">
        <f t="shared" si="24"/>
        <v>21</v>
      </c>
    </row>
    <row r="487" spans="1:11" ht="22.5" customHeight="1" x14ac:dyDescent="0.2">
      <c r="A487" s="58" t="s">
        <v>559</v>
      </c>
      <c r="B487" s="50"/>
      <c r="C487" s="88" t="s">
        <v>28</v>
      </c>
      <c r="D487" s="128">
        <v>1240.75</v>
      </c>
      <c r="E487" s="132">
        <v>0</v>
      </c>
      <c r="F487" s="126">
        <v>0</v>
      </c>
      <c r="G487" s="39"/>
      <c r="H487" s="39"/>
      <c r="I487" s="39"/>
      <c r="J487" s="39"/>
      <c r="K487" s="91">
        <f t="shared" si="24"/>
        <v>1240.75</v>
      </c>
    </row>
    <row r="488" spans="1:11" ht="22.5" customHeight="1" x14ac:dyDescent="0.2">
      <c r="A488" s="58" t="s">
        <v>560</v>
      </c>
      <c r="B488" s="50"/>
      <c r="C488" s="88" t="s">
        <v>28</v>
      </c>
      <c r="D488" s="128">
        <v>7754.89</v>
      </c>
      <c r="E488" s="132">
        <v>0</v>
      </c>
      <c r="F488" s="126">
        <v>243.5</v>
      </c>
      <c r="G488" s="39"/>
      <c r="H488" s="39"/>
      <c r="I488" s="39"/>
      <c r="J488" s="39"/>
      <c r="K488" s="91">
        <f t="shared" si="24"/>
        <v>7998.39</v>
      </c>
    </row>
    <row r="489" spans="1:11" ht="22.5" customHeight="1" x14ac:dyDescent="0.2">
      <c r="A489" s="58" t="s">
        <v>561</v>
      </c>
      <c r="B489" s="50"/>
      <c r="C489" s="88" t="s">
        <v>28</v>
      </c>
      <c r="D489" s="128">
        <v>3927.7000000000003</v>
      </c>
      <c r="E489" s="132">
        <v>145.80000000000001</v>
      </c>
      <c r="F489" s="126">
        <v>80.7</v>
      </c>
      <c r="G489" s="39"/>
      <c r="H489" s="39"/>
      <c r="I489" s="39"/>
      <c r="J489" s="39"/>
      <c r="K489" s="91">
        <f t="shared" si="24"/>
        <v>4154.2000000000007</v>
      </c>
    </row>
    <row r="490" spans="1:11" ht="22.5" customHeight="1" x14ac:dyDescent="0.2">
      <c r="A490" s="58" t="s">
        <v>562</v>
      </c>
      <c r="B490" s="50"/>
      <c r="C490" s="88" t="s">
        <v>28</v>
      </c>
      <c r="D490" s="103">
        <v>53566.750000000007</v>
      </c>
      <c r="E490" s="257">
        <v>15049.1</v>
      </c>
      <c r="F490" s="171">
        <v>2797.8</v>
      </c>
      <c r="G490" s="172"/>
      <c r="H490" s="172"/>
      <c r="I490" s="172"/>
      <c r="J490" s="172"/>
      <c r="K490" s="90">
        <f t="shared" si="24"/>
        <v>71413.650000000009</v>
      </c>
    </row>
    <row r="491" spans="1:11" ht="22.5" customHeight="1" x14ac:dyDescent="0.2">
      <c r="A491" s="69" t="s">
        <v>563</v>
      </c>
      <c r="B491" s="170"/>
      <c r="C491" s="87" t="s">
        <v>28</v>
      </c>
      <c r="D491" s="128">
        <v>248.38</v>
      </c>
      <c r="E491" s="132">
        <v>0</v>
      </c>
      <c r="F491" s="126">
        <v>0</v>
      </c>
      <c r="G491" s="39"/>
      <c r="H491" s="39"/>
      <c r="I491" s="39"/>
      <c r="J491" s="39"/>
      <c r="K491" s="91">
        <f t="shared" si="24"/>
        <v>248.38</v>
      </c>
    </row>
    <row r="492" spans="1:11" ht="22.5" customHeight="1" x14ac:dyDescent="0.2">
      <c r="A492" s="58" t="s">
        <v>564</v>
      </c>
      <c r="B492" s="50"/>
      <c r="C492" s="88" t="s">
        <v>28</v>
      </c>
      <c r="D492" s="128">
        <v>17.899999999999999</v>
      </c>
      <c r="E492" s="132">
        <v>0</v>
      </c>
      <c r="F492" s="126">
        <v>0</v>
      </c>
      <c r="G492" s="39"/>
      <c r="H492" s="39"/>
      <c r="I492" s="39"/>
      <c r="J492" s="39"/>
      <c r="K492" s="91">
        <f t="shared" si="24"/>
        <v>17.899999999999999</v>
      </c>
    </row>
    <row r="493" spans="1:11" ht="22.5" customHeight="1" x14ac:dyDescent="0.2">
      <c r="A493" s="58" t="s">
        <v>565</v>
      </c>
      <c r="B493" s="50"/>
      <c r="C493" s="88" t="s">
        <v>28</v>
      </c>
      <c r="D493" s="128">
        <v>98.1</v>
      </c>
      <c r="E493" s="132">
        <v>0</v>
      </c>
      <c r="F493" s="126">
        <v>0</v>
      </c>
      <c r="G493" s="39"/>
      <c r="H493" s="39"/>
      <c r="I493" s="39"/>
      <c r="J493" s="39"/>
      <c r="K493" s="91">
        <f t="shared" si="24"/>
        <v>98.1</v>
      </c>
    </row>
    <row r="494" spans="1:11" ht="22.5" customHeight="1" x14ac:dyDescent="0.2">
      <c r="A494" s="58" t="s">
        <v>566</v>
      </c>
      <c r="B494" s="50"/>
      <c r="C494" s="88" t="s">
        <v>28</v>
      </c>
      <c r="D494" s="128">
        <v>191.5</v>
      </c>
      <c r="E494" s="132">
        <v>0</v>
      </c>
      <c r="F494" s="126">
        <v>0</v>
      </c>
      <c r="G494" s="39"/>
      <c r="H494" s="39"/>
      <c r="I494" s="39"/>
      <c r="J494" s="39"/>
      <c r="K494" s="91">
        <f t="shared" si="24"/>
        <v>191.5</v>
      </c>
    </row>
    <row r="495" spans="1:11" ht="22.5" customHeight="1" x14ac:dyDescent="0.2">
      <c r="A495" s="58" t="s">
        <v>567</v>
      </c>
      <c r="B495" s="50"/>
      <c r="C495" s="88" t="s">
        <v>28</v>
      </c>
      <c r="D495" s="128">
        <v>3886.5</v>
      </c>
      <c r="E495" s="132">
        <v>0</v>
      </c>
      <c r="F495" s="126">
        <v>0</v>
      </c>
      <c r="G495" s="39"/>
      <c r="H495" s="39"/>
      <c r="I495" s="39"/>
      <c r="J495" s="39"/>
      <c r="K495" s="91">
        <f t="shared" si="24"/>
        <v>3886.5</v>
      </c>
    </row>
    <row r="496" spans="1:11" ht="22.5" customHeight="1" x14ac:dyDescent="0.2">
      <c r="A496" s="58" t="s">
        <v>568</v>
      </c>
      <c r="B496" s="50"/>
      <c r="C496" s="88" t="s">
        <v>28</v>
      </c>
      <c r="D496" s="128">
        <v>841</v>
      </c>
      <c r="E496" s="132">
        <v>0</v>
      </c>
      <c r="F496" s="126">
        <v>0</v>
      </c>
      <c r="G496" s="39"/>
      <c r="H496" s="39"/>
      <c r="I496" s="39"/>
      <c r="J496" s="39"/>
      <c r="K496" s="91">
        <f t="shared" si="24"/>
        <v>841</v>
      </c>
    </row>
    <row r="497" spans="1:11" ht="22.5" customHeight="1" x14ac:dyDescent="0.2">
      <c r="A497" s="58" t="s">
        <v>569</v>
      </c>
      <c r="B497" s="50"/>
      <c r="C497" s="88" t="s">
        <v>28</v>
      </c>
      <c r="D497" s="103">
        <v>687.9</v>
      </c>
      <c r="E497" s="132">
        <v>0</v>
      </c>
      <c r="F497" s="126">
        <v>0</v>
      </c>
      <c r="G497" s="172"/>
      <c r="H497" s="172"/>
      <c r="I497" s="172"/>
      <c r="J497" s="172"/>
      <c r="K497" s="90">
        <f t="shared" si="24"/>
        <v>687.9</v>
      </c>
    </row>
    <row r="498" spans="1:11" ht="22.5" customHeight="1" x14ac:dyDescent="0.2">
      <c r="A498" s="58" t="s">
        <v>570</v>
      </c>
      <c r="B498" s="50"/>
      <c r="C498" s="88" t="s">
        <v>28</v>
      </c>
      <c r="D498" s="128">
        <v>588.6</v>
      </c>
      <c r="E498" s="132">
        <v>0</v>
      </c>
      <c r="F498" s="126">
        <v>0</v>
      </c>
      <c r="G498" s="39"/>
      <c r="H498" s="39"/>
      <c r="I498" s="39"/>
      <c r="J498" s="39"/>
      <c r="K498" s="91">
        <f t="shared" si="24"/>
        <v>588.6</v>
      </c>
    </row>
    <row r="499" spans="1:11" ht="22.5" customHeight="1" x14ac:dyDescent="0.2">
      <c r="A499" s="58" t="s">
        <v>571</v>
      </c>
      <c r="B499" s="50"/>
      <c r="C499" s="88" t="s">
        <v>28</v>
      </c>
      <c r="D499" s="128">
        <v>539.6</v>
      </c>
      <c r="E499" s="132">
        <v>0</v>
      </c>
      <c r="F499" s="126">
        <v>0</v>
      </c>
      <c r="G499" s="39"/>
      <c r="H499" s="39"/>
      <c r="I499" s="39"/>
      <c r="J499" s="39"/>
      <c r="K499" s="91">
        <f t="shared" si="24"/>
        <v>539.6</v>
      </c>
    </row>
    <row r="500" spans="1:11" ht="22.5" customHeight="1" x14ac:dyDescent="0.2">
      <c r="A500" s="58" t="s">
        <v>572</v>
      </c>
      <c r="B500" s="50"/>
      <c r="C500" s="88" t="s">
        <v>28</v>
      </c>
      <c r="D500" s="128">
        <v>141.19999999999999</v>
      </c>
      <c r="E500" s="132">
        <v>0</v>
      </c>
      <c r="F500" s="126">
        <v>0</v>
      </c>
      <c r="G500" s="39"/>
      <c r="H500" s="39"/>
      <c r="I500" s="39"/>
      <c r="J500" s="39"/>
      <c r="K500" s="91">
        <f t="shared" si="24"/>
        <v>141.19999999999999</v>
      </c>
    </row>
    <row r="501" spans="1:11" ht="22.5" customHeight="1" x14ac:dyDescent="0.2">
      <c r="A501" s="58" t="s">
        <v>573</v>
      </c>
      <c r="B501" s="50"/>
      <c r="C501" s="88" t="s">
        <v>28</v>
      </c>
      <c r="D501" s="128">
        <v>46.9</v>
      </c>
      <c r="E501" s="132">
        <v>0</v>
      </c>
      <c r="F501" s="126">
        <v>0</v>
      </c>
      <c r="G501" s="39"/>
      <c r="H501" s="39"/>
      <c r="I501" s="39"/>
      <c r="J501" s="39"/>
      <c r="K501" s="91">
        <f t="shared" si="24"/>
        <v>46.9</v>
      </c>
    </row>
    <row r="502" spans="1:11" ht="22.5" customHeight="1" x14ac:dyDescent="0.2">
      <c r="A502" s="58" t="s">
        <v>574</v>
      </c>
      <c r="B502" s="50"/>
      <c r="C502" s="88" t="s">
        <v>28</v>
      </c>
      <c r="D502" s="128">
        <v>138.1</v>
      </c>
      <c r="E502" s="132">
        <v>0</v>
      </c>
      <c r="F502" s="126">
        <v>0</v>
      </c>
      <c r="G502" s="39"/>
      <c r="H502" s="39"/>
      <c r="I502" s="39"/>
      <c r="J502" s="39"/>
      <c r="K502" s="91">
        <f t="shared" si="24"/>
        <v>138.1</v>
      </c>
    </row>
    <row r="503" spans="1:11" ht="22.5" customHeight="1" x14ac:dyDescent="0.2">
      <c r="A503" s="58" t="s">
        <v>575</v>
      </c>
      <c r="B503" s="50"/>
      <c r="C503" s="88" t="s">
        <v>28</v>
      </c>
      <c r="D503" s="128">
        <v>517.90000000000009</v>
      </c>
      <c r="E503" s="132">
        <v>0</v>
      </c>
      <c r="F503" s="126">
        <v>0</v>
      </c>
      <c r="G503" s="39"/>
      <c r="H503" s="39"/>
      <c r="I503" s="39"/>
      <c r="J503" s="39"/>
      <c r="K503" s="91">
        <f t="shared" si="24"/>
        <v>517.90000000000009</v>
      </c>
    </row>
    <row r="504" spans="1:11" ht="22.5" customHeight="1" x14ac:dyDescent="0.2">
      <c r="A504" s="58" t="s">
        <v>576</v>
      </c>
      <c r="B504" s="50"/>
      <c r="C504" s="88" t="s">
        <v>28</v>
      </c>
      <c r="D504" s="128">
        <v>163.30000000000001</v>
      </c>
      <c r="E504" s="132">
        <v>0</v>
      </c>
      <c r="F504" s="143">
        <v>82.97</v>
      </c>
      <c r="G504" s="172"/>
      <c r="H504" s="172"/>
      <c r="I504" s="172"/>
      <c r="J504" s="172"/>
      <c r="K504" s="90">
        <f t="shared" si="24"/>
        <v>246.27</v>
      </c>
    </row>
    <row r="505" spans="1:11" ht="22.5" customHeight="1" x14ac:dyDescent="0.2">
      <c r="A505" s="58" t="s">
        <v>577</v>
      </c>
      <c r="B505" s="50"/>
      <c r="C505" s="88" t="s">
        <v>28</v>
      </c>
      <c r="D505" s="103">
        <v>1702.4</v>
      </c>
      <c r="E505" s="132">
        <v>0</v>
      </c>
      <c r="F505" s="143">
        <v>0</v>
      </c>
      <c r="G505" s="172"/>
      <c r="H505" s="172"/>
      <c r="I505" s="172"/>
      <c r="J505" s="172"/>
      <c r="K505" s="90">
        <f t="shared" si="24"/>
        <v>1702.4</v>
      </c>
    </row>
    <row r="506" spans="1:11" ht="22.5" customHeight="1" x14ac:dyDescent="0.2">
      <c r="A506" s="59" t="s">
        <v>578</v>
      </c>
      <c r="B506" s="50"/>
      <c r="C506" s="88" t="s">
        <v>28</v>
      </c>
      <c r="D506" s="128">
        <v>8075.7</v>
      </c>
      <c r="E506" s="132">
        <v>0</v>
      </c>
      <c r="F506" s="126">
        <v>0</v>
      </c>
      <c r="G506" s="39"/>
      <c r="H506" s="39"/>
      <c r="I506" s="39"/>
      <c r="J506" s="39"/>
      <c r="K506" s="91">
        <f t="shared" si="24"/>
        <v>8075.7</v>
      </c>
    </row>
    <row r="507" spans="1:11" ht="22.5" customHeight="1" x14ac:dyDescent="0.2">
      <c r="A507" s="63" t="s">
        <v>579</v>
      </c>
      <c r="B507" s="50"/>
      <c r="C507" s="88" t="s">
        <v>28</v>
      </c>
      <c r="D507" s="128">
        <v>75779.540000000008</v>
      </c>
      <c r="E507" s="132">
        <v>1897.7</v>
      </c>
      <c r="F507" s="126">
        <v>5625.14</v>
      </c>
      <c r="G507" s="39"/>
      <c r="H507" s="39"/>
      <c r="I507" s="39"/>
      <c r="J507" s="39"/>
      <c r="K507" s="91">
        <f t="shared" si="24"/>
        <v>83302.38</v>
      </c>
    </row>
    <row r="508" spans="1:11" ht="22.5" customHeight="1" x14ac:dyDescent="0.2">
      <c r="A508" s="58" t="s">
        <v>580</v>
      </c>
      <c r="B508" s="50"/>
      <c r="C508" s="88" t="s">
        <v>28</v>
      </c>
      <c r="D508" s="128">
        <v>11.5</v>
      </c>
      <c r="E508" s="132">
        <v>0</v>
      </c>
      <c r="F508" s="126">
        <v>0</v>
      </c>
      <c r="G508" s="39"/>
      <c r="H508" s="39"/>
      <c r="I508" s="39"/>
      <c r="J508" s="39"/>
      <c r="K508" s="91">
        <f t="shared" si="24"/>
        <v>11.5</v>
      </c>
    </row>
    <row r="509" spans="1:11" ht="22.5" customHeight="1" x14ac:dyDescent="0.2">
      <c r="A509" s="64" t="s">
        <v>581</v>
      </c>
      <c r="B509" s="55"/>
      <c r="C509" s="88" t="s">
        <v>28</v>
      </c>
      <c r="D509" s="128">
        <v>3793.4999999999995</v>
      </c>
      <c r="E509" s="132">
        <v>0</v>
      </c>
      <c r="F509" s="126">
        <v>0</v>
      </c>
      <c r="G509" s="39"/>
      <c r="H509" s="39"/>
      <c r="I509" s="39"/>
      <c r="J509" s="39"/>
      <c r="K509" s="91">
        <f t="shared" si="24"/>
        <v>3793.4999999999995</v>
      </c>
    </row>
    <row r="510" spans="1:11" ht="22.5" customHeight="1" thickBot="1" x14ac:dyDescent="0.25">
      <c r="A510" s="60" t="s">
        <v>582</v>
      </c>
      <c r="B510" s="51"/>
      <c r="C510" s="88" t="s">
        <v>28</v>
      </c>
      <c r="D510" s="129">
        <v>660</v>
      </c>
      <c r="E510" s="258">
        <v>0</v>
      </c>
      <c r="F510" s="126">
        <v>0</v>
      </c>
      <c r="G510" s="39"/>
      <c r="H510" s="39"/>
      <c r="I510" s="39"/>
      <c r="J510" s="39"/>
      <c r="K510" s="91">
        <f t="shared" si="24"/>
        <v>660</v>
      </c>
    </row>
    <row r="511" spans="1:11" ht="39" customHeight="1" thickTop="1" thickBot="1" x14ac:dyDescent="0.25">
      <c r="A511" s="498" t="s">
        <v>583</v>
      </c>
      <c r="B511" s="499"/>
      <c r="C511" s="40" t="s">
        <v>28</v>
      </c>
      <c r="D511" s="276">
        <v>431325.9</v>
      </c>
      <c r="E511" s="29">
        <f>SUM(E384:E510)</f>
        <v>30517.3</v>
      </c>
      <c r="F511" s="29">
        <f>SUM(F384:F510)</f>
        <v>23747.850000000002</v>
      </c>
      <c r="G511" s="29">
        <f t="shared" ref="G511:J511" si="25">SUM(G384:G510)</f>
        <v>0</v>
      </c>
      <c r="H511" s="29">
        <f t="shared" si="25"/>
        <v>0</v>
      </c>
      <c r="I511" s="29">
        <f>SUM(I384:I510)</f>
        <v>0</v>
      </c>
      <c r="J511" s="29">
        <f t="shared" si="25"/>
        <v>0</v>
      </c>
      <c r="K511" s="30">
        <f>SUM(K384:K510)</f>
        <v>485591.0500000001</v>
      </c>
    </row>
    <row r="512" spans="1:11" ht="32.25" customHeight="1" thickBot="1" x14ac:dyDescent="0.25">
      <c r="A512" s="500" t="s">
        <v>584</v>
      </c>
      <c r="B512" s="501"/>
      <c r="C512" s="37" t="s">
        <v>28</v>
      </c>
      <c r="D512" s="68">
        <f>SUM(D511,D379)</f>
        <v>2033715.4500000002</v>
      </c>
      <c r="E512" s="68">
        <f>SUM(E511,E379)</f>
        <v>139278.69999999998</v>
      </c>
      <c r="F512" s="68">
        <f t="shared" ref="F512:H512" si="26">SUM(F511,F379)</f>
        <v>160132.00000000003</v>
      </c>
      <c r="G512" s="15">
        <f t="shared" si="26"/>
        <v>0</v>
      </c>
      <c r="H512" s="15">
        <f t="shared" si="26"/>
        <v>0</v>
      </c>
      <c r="I512" s="15">
        <f>SUM(I511,I379)</f>
        <v>0</v>
      </c>
      <c r="J512" s="15">
        <f>SUM(J511,J379)</f>
        <v>0</v>
      </c>
      <c r="K512" s="16">
        <f>SUM(K511,K379)</f>
        <v>2333126.1500000004</v>
      </c>
    </row>
    <row r="513" spans="1:12" ht="21.75" customHeight="1" thickTop="1" thickBot="1" x14ac:dyDescent="0.25">
      <c r="A513" s="468" t="s">
        <v>617</v>
      </c>
      <c r="B513" s="469"/>
      <c r="C513" s="469"/>
      <c r="D513" s="469"/>
      <c r="E513" s="469"/>
      <c r="F513" s="469"/>
      <c r="G513" s="469"/>
      <c r="H513" s="469"/>
      <c r="I513" s="469"/>
      <c r="J513" s="469"/>
      <c r="K513" s="470"/>
    </row>
    <row r="514" spans="1:12" ht="24.75" customHeight="1" thickTop="1" thickBot="1" x14ac:dyDescent="0.25">
      <c r="A514" s="428" t="s">
        <v>613</v>
      </c>
      <c r="B514" s="429"/>
      <c r="C514" s="429"/>
      <c r="D514" s="429"/>
      <c r="E514" s="429"/>
      <c r="F514" s="429"/>
      <c r="G514" s="429"/>
      <c r="H514" s="429"/>
      <c r="I514" s="429"/>
      <c r="J514" s="429"/>
      <c r="K514" s="430"/>
    </row>
    <row r="515" spans="1:12" ht="25.5" customHeight="1" thickTop="1" thickBot="1" x14ac:dyDescent="0.25">
      <c r="A515" s="425" t="s">
        <v>585</v>
      </c>
      <c r="B515" s="426"/>
      <c r="C515" s="426"/>
      <c r="D515" s="426"/>
      <c r="E515" s="426"/>
      <c r="F515" s="426"/>
      <c r="G515" s="426"/>
      <c r="H515" s="426"/>
      <c r="I515" s="426"/>
      <c r="J515" s="426"/>
      <c r="K515" s="427"/>
    </row>
    <row r="516" spans="1:12" ht="154.5" customHeight="1" thickTop="1" x14ac:dyDescent="0.2">
      <c r="A516" s="471" t="s">
        <v>775</v>
      </c>
      <c r="B516" s="472"/>
      <c r="C516" s="472"/>
      <c r="D516" s="472"/>
      <c r="E516" s="472"/>
      <c r="F516" s="472"/>
      <c r="G516" s="472"/>
      <c r="H516" s="472"/>
      <c r="I516" s="472"/>
      <c r="J516" s="472"/>
      <c r="K516" s="473"/>
      <c r="L516" s="135"/>
    </row>
    <row r="517" spans="1:12" ht="40.5" customHeight="1" x14ac:dyDescent="0.2">
      <c r="A517" s="455" t="s">
        <v>791</v>
      </c>
      <c r="B517" s="458"/>
      <c r="C517" s="458"/>
      <c r="D517" s="458"/>
      <c r="E517" s="458"/>
      <c r="F517" s="458"/>
      <c r="G517" s="458"/>
      <c r="H517" s="458"/>
      <c r="I517" s="458"/>
      <c r="J517" s="458"/>
      <c r="K517" s="459"/>
    </row>
    <row r="518" spans="1:12" ht="48.75" customHeight="1" x14ac:dyDescent="0.2">
      <c r="A518" s="437" t="s">
        <v>776</v>
      </c>
      <c r="B518" s="438"/>
      <c r="C518" s="438"/>
      <c r="D518" s="438"/>
      <c r="E518" s="438"/>
      <c r="F518" s="438"/>
      <c r="G518" s="438"/>
      <c r="H518" s="438"/>
      <c r="I518" s="438"/>
      <c r="J518" s="438"/>
      <c r="K518" s="439"/>
    </row>
    <row r="519" spans="1:12" ht="45" customHeight="1" x14ac:dyDescent="0.2">
      <c r="A519" s="505" t="s">
        <v>770</v>
      </c>
      <c r="B519" s="506"/>
      <c r="C519" s="506"/>
      <c r="D519" s="506"/>
      <c r="E519" s="506"/>
      <c r="F519" s="506"/>
      <c r="G519" s="506"/>
      <c r="H519" s="506"/>
      <c r="I519" s="506"/>
      <c r="J519" s="506"/>
      <c r="K519" s="507"/>
    </row>
    <row r="520" spans="1:12" ht="30" customHeight="1" x14ac:dyDescent="0.2">
      <c r="A520" s="431" t="s">
        <v>730</v>
      </c>
      <c r="B520" s="432"/>
      <c r="C520" s="432"/>
      <c r="D520" s="432"/>
      <c r="E520" s="432"/>
      <c r="F520" s="432"/>
      <c r="G520" s="432"/>
      <c r="H520" s="432"/>
      <c r="I520" s="432"/>
      <c r="J520" s="432"/>
      <c r="K520" s="433"/>
    </row>
    <row r="521" spans="1:12" ht="122.25" customHeight="1" x14ac:dyDescent="0.2">
      <c r="A521" s="440" t="s">
        <v>777</v>
      </c>
      <c r="B521" s="441"/>
      <c r="C521" s="441"/>
      <c r="D521" s="441"/>
      <c r="E521" s="441"/>
      <c r="F521" s="441"/>
      <c r="G521" s="441"/>
      <c r="H521" s="441"/>
      <c r="I521" s="441"/>
      <c r="J521" s="441"/>
      <c r="K521" s="442"/>
    </row>
    <row r="522" spans="1:12" ht="45" customHeight="1" x14ac:dyDescent="0.2">
      <c r="A522" s="437" t="s">
        <v>778</v>
      </c>
      <c r="B522" s="438"/>
      <c r="C522" s="438"/>
      <c r="D522" s="438"/>
      <c r="E522" s="438"/>
      <c r="F522" s="438"/>
      <c r="G522" s="438"/>
      <c r="H522" s="438"/>
      <c r="I522" s="438"/>
      <c r="J522" s="438"/>
      <c r="K522" s="439"/>
    </row>
    <row r="523" spans="1:12" ht="78.75" customHeight="1" thickBot="1" x14ac:dyDescent="0.25">
      <c r="A523" s="434" t="s">
        <v>779</v>
      </c>
      <c r="B523" s="435"/>
      <c r="C523" s="435"/>
      <c r="D523" s="435"/>
      <c r="E523" s="435"/>
      <c r="F523" s="435"/>
      <c r="G523" s="435"/>
      <c r="H523" s="435"/>
      <c r="I523" s="435"/>
      <c r="J523" s="435"/>
      <c r="K523" s="436"/>
    </row>
    <row r="524" spans="1:12" ht="26.25" customHeight="1" thickTop="1" thickBot="1" x14ac:dyDescent="0.25">
      <c r="A524" s="425" t="s">
        <v>586</v>
      </c>
      <c r="B524" s="426"/>
      <c r="C524" s="426"/>
      <c r="D524" s="426"/>
      <c r="E524" s="426"/>
      <c r="F524" s="426"/>
      <c r="G524" s="426"/>
      <c r="H524" s="426"/>
      <c r="I524" s="426"/>
      <c r="J524" s="426"/>
      <c r="K524" s="427"/>
    </row>
    <row r="525" spans="1:12" ht="43.5" customHeight="1" thickTop="1" x14ac:dyDescent="0.2">
      <c r="A525" s="460" t="s">
        <v>757</v>
      </c>
      <c r="B525" s="461"/>
      <c r="C525" s="461"/>
      <c r="D525" s="461"/>
      <c r="E525" s="461"/>
      <c r="F525" s="461"/>
      <c r="G525" s="461"/>
      <c r="H525" s="461"/>
      <c r="I525" s="461"/>
      <c r="J525" s="461"/>
      <c r="K525" s="462"/>
    </row>
    <row r="526" spans="1:12" ht="98.25" customHeight="1" x14ac:dyDescent="0.2">
      <c r="A526" s="532" t="s">
        <v>758</v>
      </c>
      <c r="B526" s="533"/>
      <c r="C526" s="533"/>
      <c r="D526" s="533"/>
      <c r="E526" s="533"/>
      <c r="F526" s="533"/>
      <c r="G526" s="533"/>
      <c r="H526" s="533"/>
      <c r="I526" s="533"/>
      <c r="J526" s="533"/>
      <c r="K526" s="534"/>
    </row>
    <row r="527" spans="1:12" ht="64.5" customHeight="1" x14ac:dyDescent="0.2">
      <c r="A527" s="437" t="s">
        <v>780</v>
      </c>
      <c r="B527" s="438"/>
      <c r="C527" s="438"/>
      <c r="D527" s="438"/>
      <c r="E527" s="438"/>
      <c r="F527" s="438"/>
      <c r="G527" s="438"/>
      <c r="H527" s="438"/>
      <c r="I527" s="438"/>
      <c r="J527" s="438"/>
      <c r="K527" s="439"/>
    </row>
    <row r="528" spans="1:12" ht="83.25" customHeight="1" x14ac:dyDescent="0.2">
      <c r="A528" s="437" t="s">
        <v>781</v>
      </c>
      <c r="B528" s="438"/>
      <c r="C528" s="438"/>
      <c r="D528" s="438"/>
      <c r="E528" s="438"/>
      <c r="F528" s="438"/>
      <c r="G528" s="438"/>
      <c r="H528" s="438"/>
      <c r="I528" s="438"/>
      <c r="J528" s="438"/>
      <c r="K528" s="439"/>
    </row>
    <row r="529" spans="1:11" ht="216" customHeight="1" x14ac:dyDescent="0.2">
      <c r="A529" s="455" t="s">
        <v>759</v>
      </c>
      <c r="B529" s="456"/>
      <c r="C529" s="456"/>
      <c r="D529" s="456"/>
      <c r="E529" s="456"/>
      <c r="F529" s="456"/>
      <c r="G529" s="456"/>
      <c r="H529" s="456"/>
      <c r="I529" s="456"/>
      <c r="J529" s="456"/>
      <c r="K529" s="457"/>
    </row>
    <row r="530" spans="1:11" ht="103.5" customHeight="1" x14ac:dyDescent="0.2">
      <c r="A530" s="455" t="s">
        <v>782</v>
      </c>
      <c r="B530" s="458"/>
      <c r="C530" s="458"/>
      <c r="D530" s="458"/>
      <c r="E530" s="458"/>
      <c r="F530" s="458"/>
      <c r="G530" s="458"/>
      <c r="H530" s="458"/>
      <c r="I530" s="458"/>
      <c r="J530" s="458"/>
      <c r="K530" s="459"/>
    </row>
    <row r="531" spans="1:11" ht="107.25" customHeight="1" x14ac:dyDescent="0.2">
      <c r="A531" s="455" t="s">
        <v>783</v>
      </c>
      <c r="B531" s="458"/>
      <c r="C531" s="458"/>
      <c r="D531" s="458"/>
      <c r="E531" s="458"/>
      <c r="F531" s="458"/>
      <c r="G531" s="458"/>
      <c r="H531" s="458"/>
      <c r="I531" s="458"/>
      <c r="J531" s="458"/>
      <c r="K531" s="459"/>
    </row>
    <row r="532" spans="1:11" ht="69" customHeight="1" thickBot="1" x14ac:dyDescent="0.25">
      <c r="A532" s="455" t="s">
        <v>764</v>
      </c>
      <c r="B532" s="458"/>
      <c r="C532" s="458"/>
      <c r="D532" s="458"/>
      <c r="E532" s="458"/>
      <c r="F532" s="458"/>
      <c r="G532" s="458"/>
      <c r="H532" s="458"/>
      <c r="I532" s="458"/>
      <c r="J532" s="458"/>
      <c r="K532" s="459"/>
    </row>
    <row r="533" spans="1:11" ht="20.25" customHeight="1" thickTop="1" thickBot="1" x14ac:dyDescent="0.25">
      <c r="A533" s="452" t="s">
        <v>587</v>
      </c>
      <c r="B533" s="453"/>
      <c r="C533" s="453"/>
      <c r="D533" s="453"/>
      <c r="E533" s="453"/>
      <c r="F533" s="453"/>
      <c r="G533" s="453"/>
      <c r="H533" s="453"/>
      <c r="I533" s="453"/>
      <c r="J533" s="453"/>
      <c r="K533" s="454"/>
    </row>
    <row r="534" spans="1:11" ht="24" customHeight="1" thickTop="1" thickBot="1" x14ac:dyDescent="0.25">
      <c r="A534" s="449" t="s">
        <v>766</v>
      </c>
      <c r="B534" s="450"/>
      <c r="C534" s="450"/>
      <c r="D534" s="450"/>
      <c r="E534" s="450"/>
      <c r="F534" s="450"/>
      <c r="G534" s="450"/>
      <c r="H534" s="450"/>
      <c r="I534" s="450"/>
      <c r="J534" s="450"/>
      <c r="K534" s="451"/>
    </row>
    <row r="535" spans="1:11" ht="110.25" customHeight="1" thickTop="1" x14ac:dyDescent="0.3">
      <c r="A535" s="446" t="s">
        <v>621</v>
      </c>
      <c r="B535" s="447"/>
      <c r="C535" s="447"/>
      <c r="D535" s="447"/>
      <c r="E535" s="447"/>
      <c r="F535" s="447"/>
      <c r="G535" s="447"/>
      <c r="H535" s="447"/>
      <c r="I535" s="447"/>
      <c r="J535" s="447"/>
      <c r="K535" s="448"/>
    </row>
    <row r="536" spans="1:11" ht="30.75" customHeight="1" thickBot="1" x14ac:dyDescent="0.25">
      <c r="A536" s="443" t="s">
        <v>727</v>
      </c>
      <c r="B536" s="444"/>
      <c r="C536" s="444"/>
      <c r="D536" s="444"/>
      <c r="E536" s="444"/>
      <c r="F536" s="444"/>
      <c r="G536" s="444"/>
      <c r="H536" s="444"/>
      <c r="I536" s="444"/>
      <c r="J536" s="444"/>
      <c r="K536" s="445"/>
    </row>
  </sheetData>
  <sortState xmlns:xlrd2="http://schemas.microsoft.com/office/spreadsheetml/2017/richdata2" ref="A30:K528">
    <sortCondition ref="B31:B113"/>
  </sortState>
  <mergeCells count="111">
    <mergeCell ref="A184:A187"/>
    <mergeCell ref="A48:A49"/>
    <mergeCell ref="A50:A51"/>
    <mergeCell ref="A54:A56"/>
    <mergeCell ref="A58:A62"/>
    <mergeCell ref="A63:A65"/>
    <mergeCell ref="A33:A35"/>
    <mergeCell ref="A36:A37"/>
    <mergeCell ref="A39:A40"/>
    <mergeCell ref="A42:A43"/>
    <mergeCell ref="A45:A47"/>
    <mergeCell ref="A153:A154"/>
    <mergeCell ref="A157:A158"/>
    <mergeCell ref="A160:A161"/>
    <mergeCell ref="A97:A101"/>
    <mergeCell ref="A106:A107"/>
    <mergeCell ref="A117:A120"/>
    <mergeCell ref="A128:A129"/>
    <mergeCell ref="A140:A141"/>
    <mergeCell ref="A68:A69"/>
    <mergeCell ref="A76:A77"/>
    <mergeCell ref="A82:A83"/>
    <mergeCell ref="A84:A88"/>
    <mergeCell ref="A174:K174"/>
    <mergeCell ref="A26:B26"/>
    <mergeCell ref="A27:B27"/>
    <mergeCell ref="A172:B172"/>
    <mergeCell ref="A173:B173"/>
    <mergeCell ref="B30:C30"/>
    <mergeCell ref="A89:A90"/>
    <mergeCell ref="A147:A148"/>
    <mergeCell ref="A176:A183"/>
    <mergeCell ref="A20:B20"/>
    <mergeCell ref="A112:A113"/>
    <mergeCell ref="A23:K23"/>
    <mergeCell ref="A19:C19"/>
    <mergeCell ref="A526:K526"/>
    <mergeCell ref="A11:B11"/>
    <mergeCell ref="A12:B12"/>
    <mergeCell ref="A21:B21"/>
    <mergeCell ref="A22:B22"/>
    <mergeCell ref="A13:K13"/>
    <mergeCell ref="A14:C14"/>
    <mergeCell ref="A15:B15"/>
    <mergeCell ref="A237:A242"/>
    <mergeCell ref="A245:A246"/>
    <mergeCell ref="A250:A256"/>
    <mergeCell ref="A278:B278"/>
    <mergeCell ref="A379:B379"/>
    <mergeCell ref="A270:A273"/>
    <mergeCell ref="A189:A194"/>
    <mergeCell ref="A195:A226"/>
    <mergeCell ref="A257:A269"/>
    <mergeCell ref="A29:K29"/>
    <mergeCell ref="A24:K24"/>
    <mergeCell ref="B175:C175"/>
    <mergeCell ref="A25:C25"/>
    <mergeCell ref="A28:K28"/>
    <mergeCell ref="A17:B17"/>
    <mergeCell ref="A1:K1"/>
    <mergeCell ref="A3:K3"/>
    <mergeCell ref="A4:K4"/>
    <mergeCell ref="A7:K7"/>
    <mergeCell ref="A8:K8"/>
    <mergeCell ref="A5:K5"/>
    <mergeCell ref="A6:K6"/>
    <mergeCell ref="A2:K2"/>
    <mergeCell ref="A10:C10"/>
    <mergeCell ref="A9:K9"/>
    <mergeCell ref="A16:B16"/>
    <mergeCell ref="A230:A233"/>
    <mergeCell ref="A524:K524"/>
    <mergeCell ref="A513:K513"/>
    <mergeCell ref="A516:K516"/>
    <mergeCell ref="A517:K517"/>
    <mergeCell ref="A279:B279"/>
    <mergeCell ref="A282:K282"/>
    <mergeCell ref="A280:B280"/>
    <mergeCell ref="A274:B274"/>
    <mergeCell ref="A275:B275"/>
    <mergeCell ref="A284:C284"/>
    <mergeCell ref="A276:B277"/>
    <mergeCell ref="A281:K281"/>
    <mergeCell ref="A283:K283"/>
    <mergeCell ref="A380:K380"/>
    <mergeCell ref="A234:A236"/>
    <mergeCell ref="A381:K381"/>
    <mergeCell ref="A511:B511"/>
    <mergeCell ref="A382:K382"/>
    <mergeCell ref="A383:C383"/>
    <mergeCell ref="A512:B512"/>
    <mergeCell ref="A18:K18"/>
    <mergeCell ref="A519:K519"/>
    <mergeCell ref="A515:K515"/>
    <mergeCell ref="A514:K514"/>
    <mergeCell ref="A520:K520"/>
    <mergeCell ref="A523:K523"/>
    <mergeCell ref="A518:K518"/>
    <mergeCell ref="A521:K521"/>
    <mergeCell ref="A536:K536"/>
    <mergeCell ref="A535:K535"/>
    <mergeCell ref="A534:K534"/>
    <mergeCell ref="A533:K533"/>
    <mergeCell ref="A528:K528"/>
    <mergeCell ref="A529:K529"/>
    <mergeCell ref="A532:K532"/>
    <mergeCell ref="A530:K530"/>
    <mergeCell ref="A525:K525"/>
    <mergeCell ref="A527:K527"/>
    <mergeCell ref="A522:K522"/>
    <mergeCell ref="A531:K531"/>
  </mergeCells>
  <printOptions horizontalCentered="1"/>
  <pageMargins left="0.23622047244094491" right="0.23622047244094491" top="0.43307086614173229" bottom="0.47244094488188981" header="0.31496062992125984" footer="0.23622047244094491"/>
  <pageSetup paperSize="9" scale="54" fitToHeight="13" orientation="portrait" r:id="rId1"/>
  <headerFooter>
    <oddFooter>&amp;R&amp;P /&amp;N</oddFooter>
  </headerFooter>
  <rowBreaks count="8" manualBreakCount="8">
    <brk id="163" max="9" man="1"/>
    <brk id="194" max="9" man="1"/>
    <brk id="233" max="9" man="1"/>
    <brk id="269" max="9" man="1"/>
    <brk id="324" max="9" man="1"/>
    <brk id="380" max="9" man="1"/>
    <brk id="504" max="9" man="1"/>
    <brk id="528" max="9" man="1"/>
  </rowBreaks>
  <ignoredErrors>
    <ignoredError sqref="D275"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18"/>
  <sheetViews>
    <sheetView topLeftCell="A34" zoomScaleNormal="100" zoomScaleSheetLayoutView="100" workbookViewId="0">
      <selection sqref="A1:E1"/>
    </sheetView>
  </sheetViews>
  <sheetFormatPr defaultRowHeight="15" x14ac:dyDescent="0.25"/>
  <cols>
    <col min="1" max="1" width="14.42578125" style="92" customWidth="1"/>
    <col min="2" max="2" width="23.140625" style="149" customWidth="1"/>
    <col min="3" max="3" width="20.5703125" customWidth="1"/>
    <col min="4" max="4" width="7" style="150" customWidth="1"/>
    <col min="5" max="5" width="61" style="150" customWidth="1"/>
    <col min="6" max="6" width="23.28515625" customWidth="1"/>
  </cols>
  <sheetData>
    <row r="1" spans="1:6" s="92" customFormat="1" ht="24" customHeight="1" x14ac:dyDescent="0.25">
      <c r="A1" s="585" t="s">
        <v>0</v>
      </c>
      <c r="B1" s="586"/>
      <c r="C1" s="586"/>
      <c r="D1" s="586"/>
      <c r="E1" s="587"/>
    </row>
    <row r="2" spans="1:6" s="92" customFormat="1" ht="24" customHeight="1" x14ac:dyDescent="0.25">
      <c r="A2" s="588" t="s">
        <v>2</v>
      </c>
      <c r="B2" s="589"/>
      <c r="C2" s="589"/>
      <c r="D2" s="589"/>
      <c r="E2" s="590"/>
    </row>
    <row r="3" spans="1:6" ht="42" customHeight="1" thickBot="1" x14ac:dyDescent="0.3">
      <c r="A3" s="588" t="s">
        <v>632</v>
      </c>
      <c r="B3" s="589"/>
      <c r="C3" s="589"/>
      <c r="D3" s="589"/>
      <c r="E3" s="590"/>
    </row>
    <row r="4" spans="1:6" s="92" customFormat="1" ht="16.5" customHeight="1" thickTop="1" thickBot="1" x14ac:dyDescent="0.3">
      <c r="A4" s="591" t="s">
        <v>614</v>
      </c>
      <c r="B4" s="592"/>
      <c r="C4" s="592"/>
      <c r="D4" s="592"/>
      <c r="E4" s="593"/>
    </row>
    <row r="5" spans="1:6" ht="33.75" customHeight="1" thickTop="1" thickBot="1" x14ac:dyDescent="0.3">
      <c r="A5" s="147" t="s">
        <v>628</v>
      </c>
      <c r="B5" s="177" t="s">
        <v>634</v>
      </c>
      <c r="C5" s="177" t="s">
        <v>635</v>
      </c>
      <c r="D5" s="178" t="s">
        <v>633</v>
      </c>
      <c r="E5" s="176" t="s">
        <v>676</v>
      </c>
    </row>
    <row r="6" spans="1:6" ht="18" customHeight="1" thickTop="1" x14ac:dyDescent="0.25">
      <c r="A6" s="594" t="s">
        <v>630</v>
      </c>
      <c r="B6" s="607" t="s">
        <v>674</v>
      </c>
      <c r="C6" s="598" t="s">
        <v>674</v>
      </c>
      <c r="D6" s="601" t="s">
        <v>674</v>
      </c>
      <c r="E6" s="603" t="s">
        <v>674</v>
      </c>
      <c r="F6" s="145"/>
    </row>
    <row r="7" spans="1:6" s="92" customFormat="1" ht="16.5" customHeight="1" x14ac:dyDescent="0.25">
      <c r="A7" s="595"/>
      <c r="B7" s="608"/>
      <c r="C7" s="599"/>
      <c r="D7" s="602"/>
      <c r="E7" s="604"/>
      <c r="F7" s="145"/>
    </row>
    <row r="8" spans="1:6" s="92" customFormat="1" ht="18" hidden="1" customHeight="1" x14ac:dyDescent="0.25">
      <c r="A8" s="596"/>
      <c r="B8" s="609"/>
      <c r="C8" s="600"/>
      <c r="D8" s="173"/>
      <c r="E8" s="174"/>
      <c r="F8" s="145"/>
    </row>
    <row r="9" spans="1:6" ht="31.5" customHeight="1" x14ac:dyDescent="0.25">
      <c r="A9" s="179" t="s">
        <v>631</v>
      </c>
      <c r="B9" s="180" t="s">
        <v>674</v>
      </c>
      <c r="C9" s="146" t="s">
        <v>674</v>
      </c>
      <c r="D9" s="173" t="s">
        <v>674</v>
      </c>
      <c r="E9" s="175" t="s">
        <v>674</v>
      </c>
    </row>
    <row r="10" spans="1:6" ht="15" customHeight="1" x14ac:dyDescent="0.25">
      <c r="A10" s="597" t="s">
        <v>629</v>
      </c>
      <c r="B10" s="180" t="s">
        <v>637</v>
      </c>
      <c r="C10" s="146"/>
      <c r="D10" s="173">
        <v>1</v>
      </c>
      <c r="E10" s="181" t="s">
        <v>636</v>
      </c>
    </row>
    <row r="11" spans="1:6" s="92" customFormat="1" ht="15" customHeight="1" x14ac:dyDescent="0.25">
      <c r="A11" s="595"/>
      <c r="B11" s="180" t="s">
        <v>309</v>
      </c>
      <c r="C11" s="146"/>
      <c r="D11" s="173">
        <v>2</v>
      </c>
      <c r="E11" s="181" t="s">
        <v>671</v>
      </c>
    </row>
    <row r="12" spans="1:6" s="92" customFormat="1" ht="15" customHeight="1" x14ac:dyDescent="0.25">
      <c r="A12" s="595"/>
      <c r="B12" s="605" t="s">
        <v>672</v>
      </c>
      <c r="C12" s="146"/>
      <c r="D12" s="173">
        <v>3</v>
      </c>
      <c r="E12" s="181" t="s">
        <v>673</v>
      </c>
    </row>
    <row r="13" spans="1:6" x14ac:dyDescent="0.25">
      <c r="A13" s="595"/>
      <c r="B13" s="606"/>
      <c r="C13" s="146"/>
      <c r="D13" s="173">
        <v>4</v>
      </c>
      <c r="E13" s="182" t="s">
        <v>638</v>
      </c>
    </row>
    <row r="14" spans="1:6" x14ac:dyDescent="0.25">
      <c r="A14" s="595"/>
      <c r="B14" s="180" t="s">
        <v>640</v>
      </c>
      <c r="C14" s="146"/>
      <c r="D14" s="173">
        <v>5</v>
      </c>
      <c r="E14" s="182" t="s">
        <v>639</v>
      </c>
    </row>
    <row r="15" spans="1:6" x14ac:dyDescent="0.25">
      <c r="A15" s="595"/>
      <c r="B15" s="180" t="s">
        <v>641</v>
      </c>
      <c r="C15" s="146"/>
      <c r="D15" s="173">
        <v>6</v>
      </c>
      <c r="E15" s="181" t="s">
        <v>642</v>
      </c>
    </row>
    <row r="16" spans="1:6" x14ac:dyDescent="0.25">
      <c r="A16" s="595"/>
      <c r="B16" s="180" t="s">
        <v>643</v>
      </c>
      <c r="C16" s="146"/>
      <c r="D16" s="173">
        <v>7</v>
      </c>
      <c r="E16" s="181" t="s">
        <v>675</v>
      </c>
    </row>
    <row r="17" spans="1:5" x14ac:dyDescent="0.25">
      <c r="A17" s="595"/>
      <c r="B17" s="180" t="s">
        <v>645</v>
      </c>
      <c r="C17" s="146"/>
      <c r="D17" s="173">
        <v>8</v>
      </c>
      <c r="E17" s="181" t="s">
        <v>644</v>
      </c>
    </row>
    <row r="18" spans="1:5" x14ac:dyDescent="0.25">
      <c r="A18" s="595"/>
      <c r="B18" s="180" t="s">
        <v>647</v>
      </c>
      <c r="C18" s="146"/>
      <c r="D18" s="173">
        <v>9</v>
      </c>
      <c r="E18" s="181" t="s">
        <v>646</v>
      </c>
    </row>
    <row r="19" spans="1:5" x14ac:dyDescent="0.25">
      <c r="A19" s="595"/>
      <c r="B19" s="180" t="s">
        <v>649</v>
      </c>
      <c r="C19" s="146"/>
      <c r="D19" s="173">
        <v>10</v>
      </c>
      <c r="E19" s="181" t="s">
        <v>648</v>
      </c>
    </row>
    <row r="20" spans="1:5" x14ac:dyDescent="0.25">
      <c r="A20" s="595"/>
      <c r="B20" s="180" t="s">
        <v>651</v>
      </c>
      <c r="C20" s="146"/>
      <c r="D20" s="173">
        <v>11</v>
      </c>
      <c r="E20" s="181" t="s">
        <v>650</v>
      </c>
    </row>
    <row r="21" spans="1:5" x14ac:dyDescent="0.25">
      <c r="A21" s="595"/>
      <c r="B21" s="180" t="s">
        <v>653</v>
      </c>
      <c r="C21" s="146"/>
      <c r="D21" s="173">
        <v>12</v>
      </c>
      <c r="E21" s="181" t="s">
        <v>652</v>
      </c>
    </row>
    <row r="22" spans="1:5" ht="15" customHeight="1" x14ac:dyDescent="0.25">
      <c r="A22" s="595"/>
      <c r="B22" s="183" t="s">
        <v>655</v>
      </c>
      <c r="C22" s="146"/>
      <c r="D22" s="173">
        <v>13</v>
      </c>
      <c r="E22" s="184" t="s">
        <v>654</v>
      </c>
    </row>
    <row r="23" spans="1:5" s="92" customFormat="1" x14ac:dyDescent="0.25">
      <c r="A23" s="595"/>
      <c r="B23" s="185" t="s">
        <v>657</v>
      </c>
      <c r="C23" s="148"/>
      <c r="D23" s="186">
        <v>14</v>
      </c>
      <c r="E23" s="181" t="s">
        <v>656</v>
      </c>
    </row>
    <row r="24" spans="1:5" s="92" customFormat="1" x14ac:dyDescent="0.25">
      <c r="A24" s="595"/>
      <c r="B24" s="185" t="s">
        <v>657</v>
      </c>
      <c r="C24" s="148"/>
      <c r="D24" s="186">
        <v>15</v>
      </c>
      <c r="E24" s="181" t="s">
        <v>658</v>
      </c>
    </row>
    <row r="25" spans="1:5" s="92" customFormat="1" x14ac:dyDescent="0.25">
      <c r="A25" s="595"/>
      <c r="B25" s="185" t="s">
        <v>660</v>
      </c>
      <c r="C25" s="148"/>
      <c r="D25" s="186">
        <v>16</v>
      </c>
      <c r="E25" s="181" t="s">
        <v>659</v>
      </c>
    </row>
    <row r="26" spans="1:5" s="92" customFormat="1" ht="26.25" x14ac:dyDescent="0.25">
      <c r="A26" s="595"/>
      <c r="B26" s="187" t="s">
        <v>662</v>
      </c>
      <c r="C26" s="148"/>
      <c r="D26" s="186">
        <v>17</v>
      </c>
      <c r="E26" s="188" t="s">
        <v>661</v>
      </c>
    </row>
    <row r="27" spans="1:5" s="92" customFormat="1" x14ac:dyDescent="0.25">
      <c r="A27" s="595"/>
      <c r="B27" s="185" t="s">
        <v>337</v>
      </c>
      <c r="C27" s="148"/>
      <c r="D27" s="186">
        <v>18</v>
      </c>
      <c r="E27" s="181" t="s">
        <v>663</v>
      </c>
    </row>
    <row r="28" spans="1:5" s="92" customFormat="1" x14ac:dyDescent="0.25">
      <c r="A28" s="595"/>
      <c r="B28" s="185" t="s">
        <v>345</v>
      </c>
      <c r="C28" s="148"/>
      <c r="D28" s="186">
        <v>19</v>
      </c>
      <c r="E28" s="181" t="s">
        <v>664</v>
      </c>
    </row>
    <row r="29" spans="1:5" s="92" customFormat="1" x14ac:dyDescent="0.25">
      <c r="A29" s="595"/>
      <c r="B29" s="185" t="s">
        <v>666</v>
      </c>
      <c r="C29" s="148"/>
      <c r="D29" s="186">
        <v>20</v>
      </c>
      <c r="E29" s="181" t="s">
        <v>665</v>
      </c>
    </row>
    <row r="30" spans="1:5" s="92" customFormat="1" x14ac:dyDescent="0.25">
      <c r="A30" s="595"/>
      <c r="B30" s="185" t="s">
        <v>668</v>
      </c>
      <c r="C30" s="148"/>
      <c r="D30" s="186">
        <v>21</v>
      </c>
      <c r="E30" s="181" t="s">
        <v>667</v>
      </c>
    </row>
    <row r="31" spans="1:5" s="92" customFormat="1" x14ac:dyDescent="0.25">
      <c r="A31" s="596"/>
      <c r="B31" s="180" t="s">
        <v>670</v>
      </c>
      <c r="C31" s="146"/>
      <c r="D31" s="173">
        <v>22</v>
      </c>
      <c r="E31" s="181" t="s">
        <v>669</v>
      </c>
    </row>
    <row r="32" spans="1:5" s="92" customFormat="1" x14ac:dyDescent="0.25">
      <c r="A32" s="584" t="s">
        <v>684</v>
      </c>
      <c r="B32" s="205" t="s">
        <v>311</v>
      </c>
      <c r="C32" s="206"/>
      <c r="D32" s="173">
        <v>1</v>
      </c>
      <c r="E32" s="181" t="s">
        <v>683</v>
      </c>
    </row>
    <row r="33" spans="1:5" s="92" customFormat="1" x14ac:dyDescent="0.25">
      <c r="A33" s="584"/>
      <c r="B33" s="205" t="s">
        <v>641</v>
      </c>
      <c r="C33" s="206"/>
      <c r="D33" s="173">
        <v>2</v>
      </c>
      <c r="E33" s="181" t="s">
        <v>680</v>
      </c>
    </row>
    <row r="34" spans="1:5" ht="15" customHeight="1" x14ac:dyDescent="0.25">
      <c r="A34" s="584"/>
      <c r="B34" s="207" t="s">
        <v>645</v>
      </c>
      <c r="C34" s="233"/>
      <c r="D34" s="208">
        <v>3</v>
      </c>
      <c r="E34" s="234" t="s">
        <v>644</v>
      </c>
    </row>
    <row r="35" spans="1:5" x14ac:dyDescent="0.25">
      <c r="A35" s="584"/>
      <c r="B35" s="207" t="s">
        <v>681</v>
      </c>
      <c r="C35" s="233"/>
      <c r="D35" s="209">
        <v>4</v>
      </c>
      <c r="E35" s="249" t="s">
        <v>682</v>
      </c>
    </row>
    <row r="36" spans="1:5" x14ac:dyDescent="0.25">
      <c r="A36" s="581" t="s">
        <v>706</v>
      </c>
      <c r="B36" s="240" t="s">
        <v>691</v>
      </c>
      <c r="C36" s="239"/>
      <c r="D36" s="241">
        <v>1</v>
      </c>
      <c r="E36" s="249" t="s">
        <v>693</v>
      </c>
    </row>
    <row r="37" spans="1:5" x14ac:dyDescent="0.25">
      <c r="A37" s="582"/>
      <c r="B37" s="240" t="s">
        <v>641</v>
      </c>
      <c r="C37" s="239"/>
      <c r="D37" s="241">
        <v>2</v>
      </c>
      <c r="E37" s="181" t="s">
        <v>692</v>
      </c>
    </row>
    <row r="38" spans="1:5" x14ac:dyDescent="0.25">
      <c r="A38" s="582"/>
      <c r="B38" s="240" t="s">
        <v>695</v>
      </c>
      <c r="C38" s="239"/>
      <c r="D38" s="241">
        <v>3</v>
      </c>
      <c r="E38" s="181" t="s">
        <v>694</v>
      </c>
    </row>
    <row r="39" spans="1:5" x14ac:dyDescent="0.25">
      <c r="A39" s="582"/>
      <c r="B39" s="240" t="s">
        <v>697</v>
      </c>
      <c r="C39" s="239"/>
      <c r="D39" s="241">
        <v>4</v>
      </c>
      <c r="E39" s="181" t="s">
        <v>696</v>
      </c>
    </row>
    <row r="40" spans="1:5" x14ac:dyDescent="0.25">
      <c r="A40" s="582"/>
      <c r="B40" s="240" t="s">
        <v>316</v>
      </c>
      <c r="C40" s="239"/>
      <c r="D40" s="241">
        <v>5</v>
      </c>
      <c r="E40" s="181" t="s">
        <v>698</v>
      </c>
    </row>
    <row r="41" spans="1:5" x14ac:dyDescent="0.25">
      <c r="A41" s="582"/>
      <c r="B41" s="240" t="s">
        <v>670</v>
      </c>
      <c r="C41" s="239"/>
      <c r="D41" s="241">
        <v>6</v>
      </c>
      <c r="E41" s="181" t="s">
        <v>699</v>
      </c>
    </row>
    <row r="42" spans="1:5" x14ac:dyDescent="0.25">
      <c r="A42" s="582"/>
      <c r="B42" s="240" t="s">
        <v>701</v>
      </c>
      <c r="C42" s="239"/>
      <c r="D42" s="241">
        <v>7</v>
      </c>
      <c r="E42" s="181" t="s">
        <v>700</v>
      </c>
    </row>
    <row r="43" spans="1:5" x14ac:dyDescent="0.25">
      <c r="A43" s="582"/>
      <c r="B43" s="240" t="s">
        <v>702</v>
      </c>
      <c r="C43" s="239"/>
      <c r="D43" s="241">
        <v>8</v>
      </c>
      <c r="E43" s="181" t="s">
        <v>708</v>
      </c>
    </row>
    <row r="44" spans="1:5" x14ac:dyDescent="0.25">
      <c r="A44" s="582"/>
      <c r="B44" s="240" t="s">
        <v>703</v>
      </c>
      <c r="C44" s="239"/>
      <c r="D44" s="241">
        <v>9</v>
      </c>
      <c r="E44" s="181" t="s">
        <v>716</v>
      </c>
    </row>
    <row r="45" spans="1:5" ht="15.75" customHeight="1" x14ac:dyDescent="0.25">
      <c r="A45" s="583"/>
      <c r="B45" s="240" t="s">
        <v>705</v>
      </c>
      <c r="C45" s="239"/>
      <c r="D45" s="241">
        <v>10</v>
      </c>
      <c r="E45" s="250" t="s">
        <v>704</v>
      </c>
    </row>
    <row r="46" spans="1:5" x14ac:dyDescent="0.25">
      <c r="A46" s="578" t="s">
        <v>737</v>
      </c>
      <c r="B46" s="240" t="s">
        <v>738</v>
      </c>
      <c r="C46" s="239"/>
      <c r="D46" s="241">
        <v>1</v>
      </c>
      <c r="E46" s="277" t="s">
        <v>754</v>
      </c>
    </row>
    <row r="47" spans="1:5" x14ac:dyDescent="0.25">
      <c r="A47" s="579"/>
      <c r="B47" s="240" t="s">
        <v>739</v>
      </c>
      <c r="C47" s="239"/>
      <c r="D47" s="241">
        <v>2</v>
      </c>
      <c r="E47" s="277" t="s">
        <v>743</v>
      </c>
    </row>
    <row r="48" spans="1:5" x14ac:dyDescent="0.25">
      <c r="A48" s="579"/>
      <c r="B48" s="240" t="s">
        <v>740</v>
      </c>
      <c r="C48" s="239"/>
      <c r="D48" s="241">
        <v>4</v>
      </c>
      <c r="E48" s="277" t="s">
        <v>744</v>
      </c>
    </row>
    <row r="49" spans="1:5" ht="30" x14ac:dyDescent="0.25">
      <c r="A49" s="579"/>
      <c r="B49" s="278" t="s">
        <v>741</v>
      </c>
      <c r="C49" s="239"/>
      <c r="D49" s="209">
        <v>4</v>
      </c>
      <c r="E49" s="295" t="s">
        <v>755</v>
      </c>
    </row>
    <row r="50" spans="1:5" x14ac:dyDescent="0.25">
      <c r="A50" s="580"/>
      <c r="B50" s="240" t="s">
        <v>756</v>
      </c>
      <c r="C50" s="239"/>
      <c r="D50" s="241">
        <v>5</v>
      </c>
      <c r="E50" s="277" t="s">
        <v>742</v>
      </c>
    </row>
    <row r="507" spans="1:10" ht="354.75" customHeight="1" x14ac:dyDescent="0.25">
      <c r="A507" s="235"/>
      <c r="B507" s="236"/>
      <c r="C507" s="235"/>
      <c r="D507" s="237"/>
      <c r="E507" s="237"/>
      <c r="F507" s="235"/>
      <c r="G507" s="235"/>
      <c r="H507" s="235"/>
      <c r="I507" s="235"/>
      <c r="J507" s="2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mergeCells count="14">
    <mergeCell ref="A46:A50"/>
    <mergeCell ref="A36:A45"/>
    <mergeCell ref="A32:A35"/>
    <mergeCell ref="A1:E1"/>
    <mergeCell ref="A2:E2"/>
    <mergeCell ref="A4:E4"/>
    <mergeCell ref="A3:E3"/>
    <mergeCell ref="A6:A8"/>
    <mergeCell ref="A10:A31"/>
    <mergeCell ref="C6:C8"/>
    <mergeCell ref="D6:D7"/>
    <mergeCell ref="E6:E7"/>
    <mergeCell ref="B12:B13"/>
    <mergeCell ref="B6:B8"/>
  </mergeCells>
  <pageMargins left="0.51181102362204722" right="0.51181102362204722" top="0.78740157480314965" bottom="0.51181102362204722"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49"/>
  <sheetViews>
    <sheetView view="pageBreakPreview" zoomScale="98" zoomScaleNormal="98" zoomScaleSheetLayoutView="98" zoomScalePageLayoutView="51" workbookViewId="0">
      <selection sqref="A1:R1"/>
    </sheetView>
  </sheetViews>
  <sheetFormatPr defaultRowHeight="15" x14ac:dyDescent="0.25"/>
  <cols>
    <col min="1" max="1" width="8.5703125" customWidth="1"/>
    <col min="2" max="2" width="7.85546875" customWidth="1"/>
    <col min="13" max="13" width="10.28515625" customWidth="1"/>
    <col min="15" max="15" width="10.28515625" customWidth="1"/>
    <col min="16" max="16" width="10.85546875" customWidth="1"/>
    <col min="17" max="17" width="10.140625" customWidth="1"/>
    <col min="18" max="18" width="11" customWidth="1"/>
  </cols>
  <sheetData>
    <row r="1" spans="1:18" s="76" customFormat="1" ht="36" customHeight="1" thickTop="1" thickBot="1" x14ac:dyDescent="0.4">
      <c r="A1" s="610" t="s">
        <v>765</v>
      </c>
      <c r="B1" s="611"/>
      <c r="C1" s="611"/>
      <c r="D1" s="611"/>
      <c r="E1" s="611"/>
      <c r="F1" s="611"/>
      <c r="G1" s="611"/>
      <c r="H1" s="611"/>
      <c r="I1" s="611"/>
      <c r="J1" s="611"/>
      <c r="K1" s="611"/>
      <c r="L1" s="611"/>
      <c r="M1" s="611"/>
      <c r="N1" s="611"/>
      <c r="O1" s="611"/>
      <c r="P1" s="611"/>
      <c r="Q1" s="611"/>
      <c r="R1" s="612"/>
    </row>
    <row r="2" spans="1:18" s="76" customFormat="1" ht="36" customHeight="1" thickTop="1" x14ac:dyDescent="0.35">
      <c r="A2" s="286"/>
      <c r="B2" s="286"/>
      <c r="C2" s="286"/>
      <c r="D2" s="286"/>
      <c r="E2" s="286"/>
      <c r="F2" s="286"/>
      <c r="G2" s="286"/>
      <c r="H2" s="286"/>
      <c r="I2" s="286"/>
      <c r="J2" s="286"/>
      <c r="K2" s="286"/>
      <c r="L2" s="286"/>
      <c r="M2" s="286"/>
      <c r="N2" s="286"/>
      <c r="O2" s="286"/>
      <c r="P2" s="286"/>
      <c r="Q2" s="286"/>
      <c r="R2" s="286"/>
    </row>
    <row r="3" spans="1:18" s="76" customFormat="1" ht="36" customHeight="1" x14ac:dyDescent="0.35">
      <c r="A3" s="286"/>
      <c r="B3" s="286"/>
      <c r="C3" s="286"/>
      <c r="D3" s="286"/>
      <c r="E3" s="286"/>
      <c r="F3" s="286"/>
      <c r="G3" s="286"/>
      <c r="H3" s="286"/>
      <c r="I3" s="286"/>
      <c r="J3" s="286"/>
      <c r="K3" s="286"/>
      <c r="L3" s="286"/>
      <c r="M3" s="286"/>
      <c r="N3" s="286"/>
      <c r="O3" s="286"/>
      <c r="P3" s="286"/>
      <c r="Q3" s="286"/>
      <c r="R3" s="286"/>
    </row>
    <row r="4" spans="1:18" s="76" customFormat="1" ht="21" x14ac:dyDescent="0.35">
      <c r="A4" s="75"/>
      <c r="B4" s="75"/>
      <c r="C4" s="75"/>
      <c r="D4" s="75"/>
      <c r="E4" s="75"/>
      <c r="F4" s="75"/>
      <c r="G4" s="75"/>
      <c r="H4" s="75"/>
      <c r="I4" s="75"/>
      <c r="J4" s="75"/>
      <c r="K4" s="75"/>
      <c r="L4" s="75"/>
      <c r="M4" s="75"/>
    </row>
    <row r="5" spans="1:18" s="76" customFormat="1" ht="21" x14ac:dyDescent="0.35">
      <c r="A5" s="75"/>
      <c r="B5" s="75"/>
      <c r="C5" s="75"/>
      <c r="D5" s="75"/>
      <c r="E5" s="75"/>
      <c r="F5" s="75"/>
      <c r="G5" s="75"/>
      <c r="H5" s="75"/>
      <c r="I5" s="75"/>
      <c r="J5" s="75"/>
      <c r="K5" s="75"/>
      <c r="L5" s="75"/>
      <c r="M5" s="75"/>
    </row>
    <row r="10" spans="1:18" s="92" customFormat="1" x14ac:dyDescent="0.25"/>
    <row r="11" spans="1:18" s="92" customFormat="1" x14ac:dyDescent="0.25"/>
    <row r="12" spans="1:18" s="92" customFormat="1" x14ac:dyDescent="0.25"/>
    <row r="13" spans="1:18" s="92" customFormat="1" x14ac:dyDescent="0.25"/>
    <row r="14" spans="1:18" s="92" customFormat="1" x14ac:dyDescent="0.25"/>
    <row r="15" spans="1:18" s="92" customFormat="1" x14ac:dyDescent="0.25"/>
    <row r="16" spans="1:18" s="92" customFormat="1" x14ac:dyDescent="0.25"/>
    <row r="17" spans="1:18" s="92" customFormat="1" x14ac:dyDescent="0.25"/>
    <row r="20" spans="1:18" s="73" customFormat="1" ht="18.75" x14ac:dyDescent="0.3">
      <c r="B20" s="74"/>
      <c r="D20" s="74"/>
      <c r="E20" s="74"/>
      <c r="F20" s="74"/>
      <c r="G20" s="74"/>
      <c r="H20" s="74"/>
      <c r="I20" s="74"/>
      <c r="J20" s="74"/>
      <c r="K20" s="74"/>
      <c r="L20" s="74"/>
      <c r="M20" s="74"/>
    </row>
    <row r="25" spans="1:18" ht="15.75" thickBot="1" x14ac:dyDescent="0.3"/>
    <row r="26" spans="1:18" ht="31.5" customHeight="1" thickTop="1" thickBot="1" x14ac:dyDescent="0.3">
      <c r="A26" s="251"/>
      <c r="B26" s="268"/>
      <c r="C26" s="268"/>
      <c r="D26" s="268"/>
      <c r="E26" s="613" t="s">
        <v>588</v>
      </c>
      <c r="F26" s="614"/>
      <c r="G26" s="614"/>
      <c r="H26" s="614"/>
      <c r="I26" s="614"/>
      <c r="J26" s="614"/>
      <c r="K26" s="614"/>
      <c r="L26" s="614"/>
      <c r="M26" s="614"/>
      <c r="N26" s="615"/>
      <c r="O26" s="268"/>
      <c r="P26" s="268"/>
      <c r="Q26" s="268"/>
      <c r="R26" s="268"/>
    </row>
    <row r="27" spans="1:18" s="92" customFormat="1" ht="31.5" customHeight="1" thickTop="1" x14ac:dyDescent="0.25">
      <c r="A27" s="251"/>
      <c r="B27" s="268"/>
      <c r="C27" s="268"/>
      <c r="D27" s="268"/>
      <c r="E27" s="287"/>
      <c r="F27" s="287"/>
      <c r="G27" s="287"/>
      <c r="H27" s="287"/>
      <c r="I27" s="287"/>
      <c r="J27" s="287"/>
      <c r="K27" s="287"/>
      <c r="L27" s="287"/>
      <c r="M27" s="287"/>
      <c r="N27" s="287"/>
      <c r="O27" s="268"/>
      <c r="P27" s="268"/>
      <c r="Q27" s="268"/>
      <c r="R27" s="268"/>
    </row>
    <row r="28" spans="1:18" ht="38.25" customHeight="1" x14ac:dyDescent="0.25"/>
    <row r="36" s="92" customFormat="1" x14ac:dyDescent="0.25"/>
    <row r="37" s="92" customFormat="1" x14ac:dyDescent="0.25"/>
    <row r="38" s="92" customFormat="1" x14ac:dyDescent="0.25"/>
    <row r="39" s="92" customFormat="1" x14ac:dyDescent="0.25"/>
    <row r="40" s="92" customFormat="1" x14ac:dyDescent="0.25"/>
    <row r="42" s="92" customFormat="1" x14ac:dyDescent="0.25"/>
    <row r="43" s="92" customFormat="1" x14ac:dyDescent="0.25"/>
    <row r="44" s="92" customFormat="1" x14ac:dyDescent="0.25"/>
    <row r="45" s="92" customFormat="1" x14ac:dyDescent="0.25"/>
    <row r="46" s="92" customFormat="1" x14ac:dyDescent="0.25"/>
    <row r="50" spans="1:18" ht="19.5" thickBot="1" x14ac:dyDescent="0.35">
      <c r="A50" s="92"/>
      <c r="B50" s="92"/>
      <c r="C50" s="92"/>
      <c r="D50" s="92"/>
      <c r="E50" s="89"/>
      <c r="F50" s="89"/>
      <c r="G50" s="89"/>
      <c r="H50" s="89"/>
      <c r="I50" s="89"/>
      <c r="J50" s="89"/>
      <c r="K50" s="92"/>
      <c r="L50" s="92"/>
      <c r="M50" s="92"/>
      <c r="N50" s="92"/>
      <c r="O50" s="92"/>
    </row>
    <row r="51" spans="1:18" ht="34.5" customHeight="1" thickTop="1" thickBot="1" x14ac:dyDescent="0.3">
      <c r="A51" s="268"/>
      <c r="B51" s="268"/>
      <c r="C51" s="268"/>
      <c r="D51" s="268"/>
      <c r="E51" s="613" t="s">
        <v>731</v>
      </c>
      <c r="F51" s="614"/>
      <c r="G51" s="614"/>
      <c r="H51" s="614"/>
      <c r="I51" s="614"/>
      <c r="J51" s="614"/>
      <c r="K51" s="614"/>
      <c r="L51" s="614"/>
      <c r="M51" s="614"/>
      <c r="N51" s="615"/>
      <c r="O51" s="268"/>
      <c r="P51" s="268"/>
      <c r="Q51" s="268"/>
      <c r="R51" s="268"/>
    </row>
    <row r="52" spans="1:18" s="92" customFormat="1" ht="19.5" thickTop="1" x14ac:dyDescent="0.25">
      <c r="A52" s="108"/>
      <c r="B52" s="99"/>
      <c r="C52" s="99"/>
      <c r="D52" s="99"/>
      <c r="E52" s="99"/>
      <c r="F52" s="99"/>
      <c r="G52" s="99"/>
      <c r="H52" s="99"/>
      <c r="I52" s="99"/>
      <c r="J52" s="99"/>
      <c r="K52" s="99"/>
      <c r="L52" s="99"/>
      <c r="M52" s="99"/>
      <c r="N52" s="99"/>
      <c r="O52" s="99"/>
    </row>
    <row r="53" spans="1:18" s="92" customFormat="1" ht="18.75" customHeight="1" x14ac:dyDescent="0.25"/>
    <row r="54" spans="1:18" s="92" customFormat="1" x14ac:dyDescent="0.25"/>
    <row r="55" spans="1:18" s="92" customFormat="1" x14ac:dyDescent="0.25"/>
    <row r="56" spans="1:18" s="92" customFormat="1" x14ac:dyDescent="0.25"/>
    <row r="57" spans="1:18" s="92" customFormat="1" x14ac:dyDescent="0.25"/>
    <row r="58" spans="1:18" s="92" customFormat="1" x14ac:dyDescent="0.25"/>
    <row r="59" spans="1:18" s="92" customFormat="1" x14ac:dyDescent="0.25"/>
    <row r="60" spans="1:18" s="92" customFormat="1" x14ac:dyDescent="0.25"/>
    <row r="61" spans="1:18" s="92" customFormat="1" x14ac:dyDescent="0.25"/>
    <row r="62" spans="1:18" s="92" customFormat="1" x14ac:dyDescent="0.25"/>
    <row r="63" spans="1:18" s="92" customFormat="1" x14ac:dyDescent="0.25"/>
    <row r="64" spans="1:18" s="92" customFormat="1" x14ac:dyDescent="0.25"/>
    <row r="65" spans="5:15" s="92" customFormat="1" x14ac:dyDescent="0.25"/>
    <row r="66" spans="5:15" s="92" customFormat="1" x14ac:dyDescent="0.25"/>
    <row r="67" spans="5:15" s="92" customFormat="1" x14ac:dyDescent="0.25"/>
    <row r="68" spans="5:15" s="92" customFormat="1" x14ac:dyDescent="0.25"/>
    <row r="69" spans="5:15" s="92" customFormat="1" x14ac:dyDescent="0.25"/>
    <row r="70" spans="5:15" s="92" customFormat="1" x14ac:dyDescent="0.25"/>
    <row r="71" spans="5:15" s="92" customFormat="1" x14ac:dyDescent="0.25"/>
    <row r="72" spans="5:15" s="92" customFormat="1" ht="21" customHeight="1" thickBot="1" x14ac:dyDescent="0.3"/>
    <row r="73" spans="5:15" s="92" customFormat="1" ht="37.5" customHeight="1" thickTop="1" thickBot="1" x14ac:dyDescent="0.3">
      <c r="E73" s="619" t="s">
        <v>784</v>
      </c>
      <c r="F73" s="620"/>
      <c r="G73" s="620"/>
      <c r="H73" s="620"/>
      <c r="I73" s="620"/>
      <c r="J73" s="620"/>
      <c r="K73" s="620"/>
      <c r="L73" s="620"/>
      <c r="M73" s="620"/>
      <c r="N73" s="620"/>
      <c r="O73" s="621"/>
    </row>
    <row r="74" spans="5:15" s="92" customFormat="1" ht="15.75" thickTop="1" x14ac:dyDescent="0.25"/>
    <row r="75" spans="5:15" s="92" customFormat="1" x14ac:dyDescent="0.25"/>
    <row r="76" spans="5:15" s="92" customFormat="1" x14ac:dyDescent="0.25"/>
    <row r="77" spans="5:15" s="92" customFormat="1" x14ac:dyDescent="0.25"/>
    <row r="78" spans="5:15" s="92" customFormat="1" x14ac:dyDescent="0.25"/>
    <row r="90" s="92" customFormat="1" x14ac:dyDescent="0.25"/>
    <row r="91" s="92" customFormat="1" x14ac:dyDescent="0.25"/>
    <row r="92" s="92" customFormat="1" x14ac:dyDescent="0.25"/>
    <row r="93" s="92" customFormat="1" x14ac:dyDescent="0.25"/>
    <row r="94" s="92" customFormat="1" x14ac:dyDescent="0.25"/>
    <row r="95" s="92" customFormat="1" x14ac:dyDescent="0.25"/>
    <row r="96" s="92" customFormat="1" x14ac:dyDescent="0.25"/>
    <row r="99" spans="5:14" ht="18.75" customHeight="1" x14ac:dyDescent="0.25"/>
    <row r="100" spans="5:14" ht="24" customHeight="1" x14ac:dyDescent="0.25"/>
    <row r="101" spans="5:14" ht="25.5" customHeight="1" x14ac:dyDescent="0.25"/>
    <row r="103" spans="5:14" ht="23.25" customHeight="1" x14ac:dyDescent="0.25"/>
    <row r="104" spans="5:14" ht="20.25" customHeight="1" x14ac:dyDescent="0.25"/>
    <row r="109" spans="5:14" ht="18.75" customHeight="1" x14ac:dyDescent="0.25"/>
    <row r="110" spans="5:14" s="92" customFormat="1" ht="18.75" customHeight="1" thickBot="1" x14ac:dyDescent="0.3"/>
    <row r="111" spans="5:14" ht="37.5" customHeight="1" thickTop="1" thickBot="1" x14ac:dyDescent="0.3">
      <c r="E111" s="616" t="s">
        <v>785</v>
      </c>
      <c r="F111" s="617"/>
      <c r="G111" s="617"/>
      <c r="H111" s="617"/>
      <c r="I111" s="617"/>
      <c r="J111" s="617"/>
      <c r="K111" s="617"/>
      <c r="L111" s="617"/>
      <c r="M111" s="617"/>
      <c r="N111" s="618"/>
    </row>
    <row r="112" spans="5:14" ht="15.75" thickTop="1" x14ac:dyDescent="0.25"/>
    <row r="114" ht="18.75" customHeight="1" x14ac:dyDescent="0.25"/>
    <row r="538" spans="1:9" ht="354.75" customHeight="1" x14ac:dyDescent="0.25">
      <c r="A538" s="235"/>
      <c r="B538" s="235"/>
      <c r="C538" s="235"/>
      <c r="D538" s="235"/>
      <c r="E538" s="235"/>
      <c r="F538" s="235"/>
      <c r="G538" s="235"/>
      <c r="H538" s="235"/>
      <c r="I538" s="235"/>
    </row>
    <row r="539" spans="1:9" ht="42.75" customHeight="1" x14ac:dyDescent="0.25"/>
    <row r="542" spans="1:9" ht="30" customHeight="1" x14ac:dyDescent="0.25"/>
    <row r="543" spans="1:9" ht="29.25" customHeight="1" x14ac:dyDescent="0.25"/>
    <row r="545" ht="62.25" customHeight="1" x14ac:dyDescent="0.25"/>
    <row r="547" ht="61.5" customHeight="1" x14ac:dyDescent="0.25"/>
    <row r="548" ht="77.25" customHeight="1" x14ac:dyDescent="0.25"/>
    <row r="549" ht="237.75" customHeight="1" x14ac:dyDescent="0.25"/>
  </sheetData>
  <mergeCells count="5">
    <mergeCell ref="A1:R1"/>
    <mergeCell ref="E26:N26"/>
    <mergeCell ref="E51:N51"/>
    <mergeCell ref="E111:N111"/>
    <mergeCell ref="E73:O73"/>
  </mergeCells>
  <pageMargins left="0.63" right="0.63" top="0.70866141732283472" bottom="0.47244094488188981" header="0.31496062992125984" footer="0.31496062992125984"/>
  <pageSetup paperSize="9" scale="51" orientation="portrait" r:id="rId1"/>
  <headerFooter>
    <oddFooter>&amp;R&amp;12&amp;P /&amp;N</oddFooter>
  </headerFooter>
  <rowBreaks count="1" manualBreakCount="1">
    <brk id="77" max="1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E045-111F-4D36-848F-2283B4CC8B27}">
  <dimension ref="A1:C81"/>
  <sheetViews>
    <sheetView workbookViewId="0">
      <selection activeCell="J76" sqref="J76"/>
    </sheetView>
  </sheetViews>
  <sheetFormatPr defaultRowHeight="15" x14ac:dyDescent="0.25"/>
  <cols>
    <col min="1" max="1" width="29.5703125" style="306" customWidth="1"/>
    <col min="3" max="3" width="13.140625" customWidth="1"/>
    <col min="5" max="5" width="24.5703125" customWidth="1"/>
  </cols>
  <sheetData>
    <row r="1" spans="1:1" x14ac:dyDescent="0.25">
      <c r="A1" s="302" t="s">
        <v>188</v>
      </c>
    </row>
    <row r="2" spans="1:1" x14ac:dyDescent="0.25">
      <c r="A2" s="300" t="s">
        <v>103</v>
      </c>
    </row>
    <row r="3" spans="1:1" x14ac:dyDescent="0.25">
      <c r="A3" s="300" t="s">
        <v>66</v>
      </c>
    </row>
    <row r="4" spans="1:1" x14ac:dyDescent="0.25">
      <c r="A4" s="302" t="s">
        <v>190</v>
      </c>
    </row>
    <row r="5" spans="1:1" x14ac:dyDescent="0.25">
      <c r="A5" s="304" t="s">
        <v>99</v>
      </c>
    </row>
    <row r="6" spans="1:1" x14ac:dyDescent="0.25">
      <c r="A6" s="300" t="s">
        <v>45</v>
      </c>
    </row>
    <row r="7" spans="1:1" x14ac:dyDescent="0.25">
      <c r="A7" s="302" t="s">
        <v>137</v>
      </c>
    </row>
    <row r="8" spans="1:1" x14ac:dyDescent="0.25">
      <c r="A8" s="300" t="s">
        <v>51</v>
      </c>
    </row>
    <row r="9" spans="1:1" x14ac:dyDescent="0.25">
      <c r="A9" s="302" t="s">
        <v>207</v>
      </c>
    </row>
    <row r="10" spans="1:1" x14ac:dyDescent="0.25">
      <c r="A10" s="304" t="s">
        <v>122</v>
      </c>
    </row>
    <row r="11" spans="1:1" x14ac:dyDescent="0.25">
      <c r="A11" s="300" t="s">
        <v>113</v>
      </c>
    </row>
    <row r="12" spans="1:1" x14ac:dyDescent="0.25">
      <c r="A12" s="300" t="s">
        <v>49</v>
      </c>
    </row>
    <row r="13" spans="1:1" x14ac:dyDescent="0.25">
      <c r="A13" s="304" t="s">
        <v>118</v>
      </c>
    </row>
    <row r="14" spans="1:1" x14ac:dyDescent="0.25">
      <c r="A14" s="304" t="s">
        <v>54</v>
      </c>
    </row>
    <row r="15" spans="1:1" x14ac:dyDescent="0.25">
      <c r="A15" s="300" t="s">
        <v>39</v>
      </c>
    </row>
    <row r="16" spans="1:1" x14ac:dyDescent="0.25">
      <c r="A16" s="304" t="s">
        <v>83</v>
      </c>
    </row>
    <row r="17" spans="1:1" ht="18.75" customHeight="1" x14ac:dyDescent="0.25">
      <c r="A17" s="304" t="s">
        <v>80</v>
      </c>
    </row>
    <row r="18" spans="1:1" ht="18" customHeight="1" x14ac:dyDescent="0.25">
      <c r="A18" s="304" t="s">
        <v>63</v>
      </c>
    </row>
    <row r="19" spans="1:1" x14ac:dyDescent="0.25">
      <c r="A19" s="302" t="s">
        <v>131</v>
      </c>
    </row>
    <row r="20" spans="1:1" x14ac:dyDescent="0.25">
      <c r="A20" s="304" t="s">
        <v>47</v>
      </c>
    </row>
    <row r="21" spans="1:1" x14ac:dyDescent="0.25">
      <c r="A21" s="302" t="s">
        <v>145</v>
      </c>
    </row>
    <row r="22" spans="1:1" x14ac:dyDescent="0.25">
      <c r="A22" s="302" t="s">
        <v>226</v>
      </c>
    </row>
    <row r="23" spans="1:1" x14ac:dyDescent="0.25">
      <c r="A23" s="300" t="s">
        <v>56</v>
      </c>
    </row>
    <row r="24" spans="1:1" x14ac:dyDescent="0.25">
      <c r="A24" s="305" t="s">
        <v>157</v>
      </c>
    </row>
    <row r="25" spans="1:1" x14ac:dyDescent="0.25">
      <c r="A25" s="304" t="s">
        <v>107</v>
      </c>
    </row>
    <row r="26" spans="1:1" ht="18.75" customHeight="1" x14ac:dyDescent="0.25">
      <c r="A26" s="304" t="s">
        <v>78</v>
      </c>
    </row>
    <row r="27" spans="1:1" ht="19.5" customHeight="1" x14ac:dyDescent="0.25">
      <c r="A27" s="304" t="s">
        <v>120</v>
      </c>
    </row>
    <row r="28" spans="1:1" x14ac:dyDescent="0.25">
      <c r="A28" s="304" t="s">
        <v>128</v>
      </c>
    </row>
    <row r="29" spans="1:1" x14ac:dyDescent="0.25">
      <c r="A29" s="300" t="s">
        <v>85</v>
      </c>
    </row>
    <row r="30" spans="1:1" ht="18.75" customHeight="1" x14ac:dyDescent="0.25">
      <c r="A30" s="305" t="s">
        <v>250</v>
      </c>
    </row>
    <row r="31" spans="1:1" x14ac:dyDescent="0.25">
      <c r="A31" s="305" t="s">
        <v>183</v>
      </c>
    </row>
    <row r="32" spans="1:1" x14ac:dyDescent="0.25">
      <c r="A32" s="305" t="s">
        <v>231</v>
      </c>
    </row>
    <row r="33" spans="1:1" ht="27.75" customHeight="1" x14ac:dyDescent="0.25">
      <c r="A33" s="305" t="s">
        <v>204</v>
      </c>
    </row>
    <row r="34" spans="1:1" x14ac:dyDescent="0.25">
      <c r="A34" s="302" t="s">
        <v>135</v>
      </c>
    </row>
    <row r="35" spans="1:1" ht="16.5" customHeight="1" x14ac:dyDescent="0.25">
      <c r="A35" s="304" t="s">
        <v>70</v>
      </c>
    </row>
    <row r="36" spans="1:1" ht="30" x14ac:dyDescent="0.25">
      <c r="A36" s="305" t="s">
        <v>161</v>
      </c>
    </row>
    <row r="37" spans="1:1" ht="30" x14ac:dyDescent="0.25">
      <c r="A37" s="304" t="s">
        <v>43</v>
      </c>
    </row>
    <row r="38" spans="1:1" ht="15.75" thickBot="1" x14ac:dyDescent="0.3">
      <c r="A38" s="302" t="s">
        <v>239</v>
      </c>
    </row>
    <row r="39" spans="1:1" s="92" customFormat="1" ht="15.75" thickTop="1" x14ac:dyDescent="0.25">
      <c r="A39" s="307" t="s">
        <v>35</v>
      </c>
    </row>
    <row r="40" spans="1:1" x14ac:dyDescent="0.25">
      <c r="A40" s="305" t="s">
        <v>143</v>
      </c>
    </row>
    <row r="41" spans="1:1" x14ac:dyDescent="0.25">
      <c r="A41" s="305" t="s">
        <v>133</v>
      </c>
    </row>
    <row r="42" spans="1:1" x14ac:dyDescent="0.25">
      <c r="A42" s="304" t="s">
        <v>60</v>
      </c>
    </row>
    <row r="43" spans="1:1" x14ac:dyDescent="0.25">
      <c r="A43" s="305" t="s">
        <v>229</v>
      </c>
    </row>
    <row r="44" spans="1:1" x14ac:dyDescent="0.25">
      <c r="A44" s="301" t="s">
        <v>65</v>
      </c>
    </row>
    <row r="45" spans="1:1" x14ac:dyDescent="0.25">
      <c r="A45" s="305" t="s">
        <v>172</v>
      </c>
    </row>
    <row r="46" spans="1:1" x14ac:dyDescent="0.25">
      <c r="A46" s="304" t="s">
        <v>94</v>
      </c>
    </row>
    <row r="47" spans="1:1" x14ac:dyDescent="0.25">
      <c r="A47" s="305" t="s">
        <v>217</v>
      </c>
    </row>
    <row r="48" spans="1:1" ht="17.25" customHeight="1" x14ac:dyDescent="0.25">
      <c r="A48" s="300" t="s">
        <v>109</v>
      </c>
    </row>
    <row r="49" spans="1:3" x14ac:dyDescent="0.25">
      <c r="A49" s="305" t="s">
        <v>604</v>
      </c>
    </row>
    <row r="50" spans="1:3" x14ac:dyDescent="0.25">
      <c r="A50" s="304" t="s">
        <v>58</v>
      </c>
    </row>
    <row r="51" spans="1:3" x14ac:dyDescent="0.25">
      <c r="A51" s="305" t="s">
        <v>139</v>
      </c>
    </row>
    <row r="52" spans="1:3" x14ac:dyDescent="0.25">
      <c r="A52" s="300" t="s">
        <v>751</v>
      </c>
    </row>
    <row r="53" spans="1:3" ht="17.25" customHeight="1" x14ac:dyDescent="0.25">
      <c r="A53" s="304" t="s">
        <v>126</v>
      </c>
    </row>
    <row r="54" spans="1:3" x14ac:dyDescent="0.25">
      <c r="A54" s="305" t="s">
        <v>246</v>
      </c>
    </row>
    <row r="55" spans="1:3" x14ac:dyDescent="0.25">
      <c r="A55" s="305" t="s">
        <v>149</v>
      </c>
    </row>
    <row r="56" spans="1:3" x14ac:dyDescent="0.25">
      <c r="A56" s="302" t="s">
        <v>169</v>
      </c>
    </row>
    <row r="57" spans="1:3" x14ac:dyDescent="0.25">
      <c r="A57" s="305" t="s">
        <v>209</v>
      </c>
    </row>
    <row r="58" spans="1:3" x14ac:dyDescent="0.25">
      <c r="A58" s="304" t="s">
        <v>124</v>
      </c>
    </row>
    <row r="59" spans="1:3" x14ac:dyDescent="0.25">
      <c r="A59" s="300" t="s">
        <v>61</v>
      </c>
    </row>
    <row r="60" spans="1:3" ht="15.75" customHeight="1" x14ac:dyDescent="0.25">
      <c r="A60" s="303" t="s">
        <v>201</v>
      </c>
    </row>
    <row r="61" spans="1:3" x14ac:dyDescent="0.25">
      <c r="A61" s="305" t="s">
        <v>214</v>
      </c>
    </row>
    <row r="62" spans="1:3" x14ac:dyDescent="0.25">
      <c r="A62" s="304" t="s">
        <v>101</v>
      </c>
    </row>
    <row r="63" spans="1:3" ht="17.25" customHeight="1" x14ac:dyDescent="0.25">
      <c r="A63" s="305" t="s">
        <v>197</v>
      </c>
      <c r="C63" s="156" t="s">
        <v>768</v>
      </c>
    </row>
    <row r="67" spans="1:3" ht="16.5" thickBot="1" x14ac:dyDescent="0.3">
      <c r="A67" s="312" t="s">
        <v>261</v>
      </c>
    </row>
    <row r="68" spans="1:3" ht="15.75" thickTop="1" x14ac:dyDescent="0.25">
      <c r="A68" s="308" t="s">
        <v>263</v>
      </c>
    </row>
    <row r="69" spans="1:3" x14ac:dyDescent="0.25">
      <c r="A69" s="310" t="s">
        <v>269</v>
      </c>
    </row>
    <row r="70" spans="1:3" x14ac:dyDescent="0.25">
      <c r="A70" s="304" t="s">
        <v>618</v>
      </c>
    </row>
    <row r="71" spans="1:3" ht="21" customHeight="1" x14ac:dyDescent="0.25">
      <c r="A71" s="309" t="s">
        <v>274</v>
      </c>
    </row>
    <row r="72" spans="1:3" x14ac:dyDescent="0.25">
      <c r="A72" s="313" t="s">
        <v>307</v>
      </c>
    </row>
    <row r="73" spans="1:3" x14ac:dyDescent="0.25">
      <c r="A73" s="310" t="s">
        <v>311</v>
      </c>
    </row>
    <row r="74" spans="1:3" x14ac:dyDescent="0.25">
      <c r="A74" s="311" t="s">
        <v>320</v>
      </c>
    </row>
    <row r="75" spans="1:3" x14ac:dyDescent="0.25">
      <c r="A75" s="314" t="s">
        <v>326</v>
      </c>
    </row>
    <row r="76" spans="1:3" x14ac:dyDescent="0.25">
      <c r="A76" s="313" t="s">
        <v>327</v>
      </c>
    </row>
    <row r="77" spans="1:3" x14ac:dyDescent="0.25">
      <c r="A77" s="310" t="s">
        <v>329</v>
      </c>
    </row>
    <row r="78" spans="1:3" x14ac:dyDescent="0.25">
      <c r="A78" s="314" t="s">
        <v>331</v>
      </c>
    </row>
    <row r="79" spans="1:3" x14ac:dyDescent="0.25">
      <c r="A79" s="310" t="s">
        <v>337</v>
      </c>
    </row>
    <row r="80" spans="1:3" ht="18" customHeight="1" x14ac:dyDescent="0.25">
      <c r="A80" s="315" t="s">
        <v>625</v>
      </c>
      <c r="C80" s="156" t="s">
        <v>769</v>
      </c>
    </row>
    <row r="81" ht="15.75" customHeight="1" x14ac:dyDescent="0.25"/>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21" t="s">
        <v>32</v>
      </c>
    </row>
    <row r="2" spans="1:1" ht="15.75" thickTop="1" x14ac:dyDescent="0.25">
      <c r="A2" s="288" t="s">
        <v>188</v>
      </c>
    </row>
    <row r="3" spans="1:1" x14ac:dyDescent="0.25">
      <c r="A3" s="119" t="s">
        <v>103</v>
      </c>
    </row>
    <row r="4" spans="1:1" x14ac:dyDescent="0.25">
      <c r="A4" s="281" t="s">
        <v>66</v>
      </c>
    </row>
    <row r="5" spans="1:1" x14ac:dyDescent="0.25">
      <c r="A5" s="281" t="s">
        <v>37</v>
      </c>
    </row>
    <row r="6" spans="1:1" x14ac:dyDescent="0.25">
      <c r="A6" s="283" t="s">
        <v>190</v>
      </c>
    </row>
    <row r="7" spans="1:1" x14ac:dyDescent="0.25">
      <c r="A7" s="281" t="s">
        <v>99</v>
      </c>
    </row>
    <row r="8" spans="1:1" x14ac:dyDescent="0.25">
      <c r="A8" s="119" t="s">
        <v>45</v>
      </c>
    </row>
    <row r="9" spans="1:1" x14ac:dyDescent="0.25">
      <c r="A9" s="283" t="s">
        <v>137</v>
      </c>
    </row>
    <row r="10" spans="1:1" x14ac:dyDescent="0.25">
      <c r="A10" s="281" t="s">
        <v>51</v>
      </c>
    </row>
    <row r="11" spans="1:1" x14ac:dyDescent="0.25">
      <c r="A11" s="283" t="s">
        <v>207</v>
      </c>
    </row>
    <row r="12" spans="1:1" x14ac:dyDescent="0.25">
      <c r="A12" s="281" t="s">
        <v>122</v>
      </c>
    </row>
    <row r="13" spans="1:1" x14ac:dyDescent="0.25">
      <c r="A13" s="119" t="s">
        <v>111</v>
      </c>
    </row>
    <row r="14" spans="1:1" x14ac:dyDescent="0.25">
      <c r="A14" s="281" t="s">
        <v>113</v>
      </c>
    </row>
    <row r="15" spans="1:1" x14ac:dyDescent="0.25">
      <c r="A15" s="281" t="s">
        <v>49</v>
      </c>
    </row>
    <row r="16" spans="1:1" x14ac:dyDescent="0.25">
      <c r="A16" s="119" t="s">
        <v>118</v>
      </c>
    </row>
    <row r="17" spans="1:1" x14ac:dyDescent="0.25">
      <c r="A17" s="119" t="s">
        <v>54</v>
      </c>
    </row>
    <row r="18" spans="1:1" x14ac:dyDescent="0.25">
      <c r="A18" s="281" t="s">
        <v>39</v>
      </c>
    </row>
    <row r="19" spans="1:1" x14ac:dyDescent="0.25">
      <c r="A19" s="119" t="s">
        <v>83</v>
      </c>
    </row>
    <row r="20" spans="1:1" x14ac:dyDescent="0.25">
      <c r="A20" s="119" t="s">
        <v>80</v>
      </c>
    </row>
    <row r="21" spans="1:1" x14ac:dyDescent="0.25">
      <c r="A21" s="119" t="s">
        <v>63</v>
      </c>
    </row>
    <row r="22" spans="1:1" ht="15" customHeight="1" x14ac:dyDescent="0.25">
      <c r="A22" s="283" t="s">
        <v>131</v>
      </c>
    </row>
    <row r="23" spans="1:1" x14ac:dyDescent="0.25">
      <c r="A23" s="119" t="s">
        <v>47</v>
      </c>
    </row>
    <row r="24" spans="1:1" x14ac:dyDescent="0.25">
      <c r="A24" s="283" t="s">
        <v>226</v>
      </c>
    </row>
    <row r="25" spans="1:1" x14ac:dyDescent="0.25">
      <c r="A25" s="281" t="s">
        <v>56</v>
      </c>
    </row>
    <row r="26" spans="1:1" x14ac:dyDescent="0.25">
      <c r="A26" s="283" t="s">
        <v>157</v>
      </c>
    </row>
    <row r="27" spans="1:1" x14ac:dyDescent="0.25">
      <c r="A27" s="119" t="s">
        <v>107</v>
      </c>
    </row>
    <row r="28" spans="1:1" x14ac:dyDescent="0.25">
      <c r="A28" s="119" t="s">
        <v>78</v>
      </c>
    </row>
    <row r="29" spans="1:1" x14ac:dyDescent="0.25">
      <c r="A29" s="119" t="s">
        <v>120</v>
      </c>
    </row>
    <row r="30" spans="1:1" x14ac:dyDescent="0.25">
      <c r="A30" s="283" t="s">
        <v>128</v>
      </c>
    </row>
    <row r="31" spans="1:1" x14ac:dyDescent="0.25">
      <c r="A31" s="119" t="s">
        <v>85</v>
      </c>
    </row>
    <row r="32" spans="1:1" x14ac:dyDescent="0.25">
      <c r="A32" s="219" t="s">
        <v>250</v>
      </c>
    </row>
    <row r="33" spans="1:1" x14ac:dyDescent="0.25">
      <c r="A33" s="283" t="s">
        <v>183</v>
      </c>
    </row>
    <row r="34" spans="1:1" x14ac:dyDescent="0.25">
      <c r="A34" s="219" t="s">
        <v>231</v>
      </c>
    </row>
    <row r="35" spans="1:1" x14ac:dyDescent="0.25">
      <c r="A35" s="219" t="s">
        <v>204</v>
      </c>
    </row>
    <row r="36" spans="1:1" x14ac:dyDescent="0.25">
      <c r="A36" s="219" t="s">
        <v>135</v>
      </c>
    </row>
    <row r="37" spans="1:1" x14ac:dyDescent="0.25">
      <c r="A37" s="119" t="s">
        <v>70</v>
      </c>
    </row>
    <row r="38" spans="1:1" x14ac:dyDescent="0.25">
      <c r="A38" s="219" t="s">
        <v>161</v>
      </c>
    </row>
    <row r="39" spans="1:1" x14ac:dyDescent="0.25">
      <c r="A39" s="119" t="s">
        <v>43</v>
      </c>
    </row>
    <row r="40" spans="1:1" x14ac:dyDescent="0.25">
      <c r="A40" s="219" t="s">
        <v>239</v>
      </c>
    </row>
    <row r="41" spans="1:1" x14ac:dyDescent="0.25">
      <c r="A41" s="281" t="s">
        <v>35</v>
      </c>
    </row>
    <row r="42" spans="1:1" x14ac:dyDescent="0.25">
      <c r="A42" s="219" t="s">
        <v>143</v>
      </c>
    </row>
    <row r="43" spans="1:1" x14ac:dyDescent="0.25">
      <c r="A43" s="219" t="s">
        <v>133</v>
      </c>
    </row>
    <row r="44" spans="1:1" x14ac:dyDescent="0.25">
      <c r="A44" s="119" t="s">
        <v>60</v>
      </c>
    </row>
    <row r="45" spans="1:1" x14ac:dyDescent="0.25">
      <c r="A45" s="283" t="s">
        <v>229</v>
      </c>
    </row>
    <row r="46" spans="1:1" x14ac:dyDescent="0.25">
      <c r="A46" s="282" t="s">
        <v>65</v>
      </c>
    </row>
    <row r="47" spans="1:1" x14ac:dyDescent="0.25">
      <c r="A47" s="119" t="s">
        <v>94</v>
      </c>
    </row>
    <row r="48" spans="1:1" x14ac:dyDescent="0.25">
      <c r="A48" s="219" t="s">
        <v>217</v>
      </c>
    </row>
    <row r="49" spans="1:1" x14ac:dyDescent="0.25">
      <c r="A49" s="281" t="s">
        <v>109</v>
      </c>
    </row>
    <row r="50" spans="1:1" x14ac:dyDescent="0.25">
      <c r="A50" s="219" t="s">
        <v>604</v>
      </c>
    </row>
    <row r="51" spans="1:1" x14ac:dyDescent="0.25">
      <c r="A51" s="119" t="s">
        <v>58</v>
      </c>
    </row>
    <row r="52" spans="1:1" x14ac:dyDescent="0.25">
      <c r="A52" s="219" t="s">
        <v>139</v>
      </c>
    </row>
    <row r="53" spans="1:1" x14ac:dyDescent="0.25">
      <c r="A53" s="281" t="s">
        <v>116</v>
      </c>
    </row>
    <row r="54" spans="1:1" x14ac:dyDescent="0.25">
      <c r="A54" s="119" t="s">
        <v>126</v>
      </c>
    </row>
    <row r="55" spans="1:1" x14ac:dyDescent="0.25">
      <c r="A55" s="219" t="s">
        <v>149</v>
      </c>
    </row>
    <row r="56" spans="1:1" x14ac:dyDescent="0.25">
      <c r="A56" s="219" t="s">
        <v>169</v>
      </c>
    </row>
    <row r="57" spans="1:1" x14ac:dyDescent="0.25">
      <c r="A57" s="283" t="s">
        <v>209</v>
      </c>
    </row>
    <row r="58" spans="1:1" x14ac:dyDescent="0.25">
      <c r="A58" s="119" t="s">
        <v>124</v>
      </c>
    </row>
    <row r="59" spans="1:1" x14ac:dyDescent="0.25">
      <c r="A59" s="219" t="s">
        <v>153</v>
      </c>
    </row>
    <row r="60" spans="1:1" x14ac:dyDescent="0.25">
      <c r="A60" s="119" t="s">
        <v>61</v>
      </c>
    </row>
    <row r="61" spans="1:1" x14ac:dyDescent="0.25">
      <c r="A61" s="283" t="s">
        <v>201</v>
      </c>
    </row>
    <row r="62" spans="1:1" x14ac:dyDescent="0.25">
      <c r="A62" s="284" t="s">
        <v>214</v>
      </c>
    </row>
    <row r="63" spans="1:1" x14ac:dyDescent="0.25">
      <c r="A63" s="119" t="s">
        <v>101</v>
      </c>
    </row>
    <row r="64" spans="1:1" x14ac:dyDescent="0.25">
      <c r="A64" s="219" t="s">
        <v>219</v>
      </c>
    </row>
    <row r="65" spans="1:3" x14ac:dyDescent="0.25">
      <c r="A65" s="283" t="s">
        <v>197</v>
      </c>
    </row>
    <row r="66" spans="1:3" x14ac:dyDescent="0.25">
      <c r="B66" s="290"/>
      <c r="C66" s="156" t="s">
        <v>747</v>
      </c>
    </row>
    <row r="69" spans="1:3" ht="16.5" thickBot="1" x14ac:dyDescent="0.3">
      <c r="A69" s="21" t="s">
        <v>261</v>
      </c>
    </row>
    <row r="70" spans="1:3" ht="15.75" thickTop="1" x14ac:dyDescent="0.25">
      <c r="A70" s="279" t="s">
        <v>263</v>
      </c>
    </row>
    <row r="71" spans="1:3" x14ac:dyDescent="0.25">
      <c r="A71" s="280" t="s">
        <v>269</v>
      </c>
    </row>
    <row r="72" spans="1:3" x14ac:dyDescent="0.25">
      <c r="A72" s="119" t="s">
        <v>618</v>
      </c>
    </row>
    <row r="73" spans="1:3" x14ac:dyDescent="0.25">
      <c r="A73" s="280" t="s">
        <v>274</v>
      </c>
    </row>
    <row r="74" spans="1:3" x14ac:dyDescent="0.25">
      <c r="A74" s="114" t="s">
        <v>307</v>
      </c>
    </row>
    <row r="75" spans="1:3" x14ac:dyDescent="0.25">
      <c r="A75" s="280" t="s">
        <v>311</v>
      </c>
    </row>
    <row r="76" spans="1:3" x14ac:dyDescent="0.25">
      <c r="A76" s="285" t="s">
        <v>320</v>
      </c>
    </row>
    <row r="77" spans="1:3" x14ac:dyDescent="0.25">
      <c r="A77" s="115" t="s">
        <v>326</v>
      </c>
    </row>
    <row r="78" spans="1:3" x14ac:dyDescent="0.25">
      <c r="A78" s="114" t="s">
        <v>327</v>
      </c>
    </row>
    <row r="79" spans="1:3" x14ac:dyDescent="0.25">
      <c r="A79" s="280" t="s">
        <v>329</v>
      </c>
    </row>
    <row r="80" spans="1:3" x14ac:dyDescent="0.25">
      <c r="A80" s="115" t="s">
        <v>335</v>
      </c>
    </row>
    <row r="81" spans="1:3" x14ac:dyDescent="0.25">
      <c r="A81" s="280" t="s">
        <v>337</v>
      </c>
    </row>
    <row r="82" spans="1:3" ht="22.5" customHeight="1" x14ac:dyDescent="0.25">
      <c r="A82" s="289" t="s">
        <v>745</v>
      </c>
      <c r="C82" s="156" t="s">
        <v>746</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92" customFormat="1" x14ac:dyDescent="0.25">
      <c r="A1" s="92" t="s">
        <v>685</v>
      </c>
    </row>
    <row r="2" spans="1:1" x14ac:dyDescent="0.25">
      <c r="A2" t="s">
        <v>103</v>
      </c>
    </row>
    <row r="3" spans="1:1" x14ac:dyDescent="0.25">
      <c r="A3" t="s">
        <v>66</v>
      </c>
    </row>
    <row r="4" spans="1:1" x14ac:dyDescent="0.25">
      <c r="A4" t="s">
        <v>190</v>
      </c>
    </row>
    <row r="5" spans="1:1" x14ac:dyDescent="0.25">
      <c r="A5" t="s">
        <v>99</v>
      </c>
    </row>
    <row r="6" spans="1:1" x14ac:dyDescent="0.25">
      <c r="A6" t="s">
        <v>45</v>
      </c>
    </row>
    <row r="7" spans="1:1" x14ac:dyDescent="0.25">
      <c r="A7" t="s">
        <v>51</v>
      </c>
    </row>
    <row r="8" spans="1:1" x14ac:dyDescent="0.25">
      <c r="A8" t="s">
        <v>122</v>
      </c>
    </row>
    <row r="9" spans="1:1" x14ac:dyDescent="0.25">
      <c r="A9" t="s">
        <v>111</v>
      </c>
    </row>
    <row r="10" spans="1:1" x14ac:dyDescent="0.25">
      <c r="A10" t="s">
        <v>113</v>
      </c>
    </row>
    <row r="11" spans="1:1" x14ac:dyDescent="0.25">
      <c r="A11" t="s">
        <v>87</v>
      </c>
    </row>
    <row r="12" spans="1:1" x14ac:dyDescent="0.25">
      <c r="A12" t="s">
        <v>49</v>
      </c>
    </row>
    <row r="13" spans="1:1" x14ac:dyDescent="0.25">
      <c r="A13" t="s">
        <v>118</v>
      </c>
    </row>
    <row r="14" spans="1:1" x14ac:dyDescent="0.25">
      <c r="A14" t="s">
        <v>54</v>
      </c>
    </row>
    <row r="15" spans="1:1" x14ac:dyDescent="0.25">
      <c r="A15" t="s">
        <v>72</v>
      </c>
    </row>
    <row r="16" spans="1:1" x14ac:dyDescent="0.25">
      <c r="A16" t="s">
        <v>83</v>
      </c>
    </row>
    <row r="17" spans="1:1" x14ac:dyDescent="0.25">
      <c r="A17" t="s">
        <v>80</v>
      </c>
    </row>
    <row r="18" spans="1:1" x14ac:dyDescent="0.25">
      <c r="A18" t="s">
        <v>63</v>
      </c>
    </row>
    <row r="19" spans="1:1" x14ac:dyDescent="0.25">
      <c r="A19" t="s">
        <v>131</v>
      </c>
    </row>
    <row r="20" spans="1:1" x14ac:dyDescent="0.25">
      <c r="A20" t="s">
        <v>47</v>
      </c>
    </row>
    <row r="21" spans="1:1" x14ac:dyDescent="0.25">
      <c r="A21" t="s">
        <v>235</v>
      </c>
    </row>
    <row r="22" spans="1:1" x14ac:dyDescent="0.25">
      <c r="A22" t="s">
        <v>145</v>
      </c>
    </row>
    <row r="23" spans="1:1" x14ac:dyDescent="0.25">
      <c r="A23" t="s">
        <v>226</v>
      </c>
    </row>
    <row r="24" spans="1:1" x14ac:dyDescent="0.25">
      <c r="A24" t="s">
        <v>56</v>
      </c>
    </row>
    <row r="25" spans="1:1" x14ac:dyDescent="0.25">
      <c r="A25" t="s">
        <v>157</v>
      </c>
    </row>
    <row r="26" spans="1:1" x14ac:dyDescent="0.25">
      <c r="A26" t="s">
        <v>107</v>
      </c>
    </row>
    <row r="27" spans="1:1" x14ac:dyDescent="0.25">
      <c r="A27" t="s">
        <v>78</v>
      </c>
    </row>
    <row r="28" spans="1:1" x14ac:dyDescent="0.25">
      <c r="A28" t="s">
        <v>120</v>
      </c>
    </row>
    <row r="29" spans="1:1" x14ac:dyDescent="0.25">
      <c r="A29" t="s">
        <v>85</v>
      </c>
    </row>
    <row r="30" spans="1:1" x14ac:dyDescent="0.25">
      <c r="A30" t="s">
        <v>250</v>
      </c>
    </row>
    <row r="31" spans="1:1" x14ac:dyDescent="0.25">
      <c r="A31" t="s">
        <v>183</v>
      </c>
    </row>
    <row r="32" spans="1:1" x14ac:dyDescent="0.25">
      <c r="A32" t="s">
        <v>231</v>
      </c>
    </row>
    <row r="33" spans="1:1" x14ac:dyDescent="0.25">
      <c r="A33" t="s">
        <v>204</v>
      </c>
    </row>
    <row r="34" spans="1:1" x14ac:dyDescent="0.25">
      <c r="A34" t="s">
        <v>135</v>
      </c>
    </row>
    <row r="35" spans="1:1" x14ac:dyDescent="0.25">
      <c r="A35" t="s">
        <v>70</v>
      </c>
    </row>
    <row r="36" spans="1:1" x14ac:dyDescent="0.25">
      <c r="A36" t="s">
        <v>161</v>
      </c>
    </row>
    <row r="37" spans="1:1" x14ac:dyDescent="0.25">
      <c r="A37" t="s">
        <v>43</v>
      </c>
    </row>
    <row r="38" spans="1:1" x14ac:dyDescent="0.25">
      <c r="A38" t="s">
        <v>35</v>
      </c>
    </row>
    <row r="39" spans="1:1" x14ac:dyDescent="0.25">
      <c r="A39" t="s">
        <v>143</v>
      </c>
    </row>
    <row r="40" spans="1:1" x14ac:dyDescent="0.25">
      <c r="A40" t="s">
        <v>133</v>
      </c>
    </row>
    <row r="41" spans="1:1" x14ac:dyDescent="0.25">
      <c r="A41" t="s">
        <v>60</v>
      </c>
    </row>
    <row r="42" spans="1:1" x14ac:dyDescent="0.25">
      <c r="A42" t="s">
        <v>229</v>
      </c>
    </row>
    <row r="43" spans="1:1" x14ac:dyDescent="0.25">
      <c r="A43" t="s">
        <v>94</v>
      </c>
    </row>
    <row r="44" spans="1:1" x14ac:dyDescent="0.25">
      <c r="A44" t="s">
        <v>217</v>
      </c>
    </row>
    <row r="45" spans="1:1" x14ac:dyDescent="0.25">
      <c r="A45" t="s">
        <v>109</v>
      </c>
    </row>
    <row r="46" spans="1:1" x14ac:dyDescent="0.25">
      <c r="A46" t="s">
        <v>604</v>
      </c>
    </row>
    <row r="47" spans="1:1" x14ac:dyDescent="0.25">
      <c r="A47" t="s">
        <v>58</v>
      </c>
    </row>
    <row r="48" spans="1:1" x14ac:dyDescent="0.25">
      <c r="A48" t="s">
        <v>139</v>
      </c>
    </row>
    <row r="49" spans="1:1" x14ac:dyDescent="0.25">
      <c r="A49" t="s">
        <v>116</v>
      </c>
    </row>
    <row r="50" spans="1:1" x14ac:dyDescent="0.25">
      <c r="A50" s="229" t="s">
        <v>126</v>
      </c>
    </row>
    <row r="51" spans="1:1" x14ac:dyDescent="0.25">
      <c r="A51" t="s">
        <v>149</v>
      </c>
    </row>
    <row r="52" spans="1:1" x14ac:dyDescent="0.25">
      <c r="A52" t="s">
        <v>181</v>
      </c>
    </row>
    <row r="53" spans="1:1" x14ac:dyDescent="0.25">
      <c r="A53" t="s">
        <v>169</v>
      </c>
    </row>
    <row r="54" spans="1:1" x14ac:dyDescent="0.25">
      <c r="A54" t="s">
        <v>209</v>
      </c>
    </row>
    <row r="55" spans="1:1" x14ac:dyDescent="0.25">
      <c r="A55" t="s">
        <v>124</v>
      </c>
    </row>
    <row r="56" spans="1:1" x14ac:dyDescent="0.25">
      <c r="A56" t="s">
        <v>153</v>
      </c>
    </row>
    <row r="57" spans="1:1" x14ac:dyDescent="0.25">
      <c r="A57" t="s">
        <v>61</v>
      </c>
    </row>
    <row r="58" spans="1:1" x14ac:dyDescent="0.25">
      <c r="A58" t="s">
        <v>214</v>
      </c>
    </row>
    <row r="59" spans="1:1" x14ac:dyDescent="0.25">
      <c r="A59" t="s">
        <v>101</v>
      </c>
    </row>
    <row r="60" spans="1:1" x14ac:dyDescent="0.25">
      <c r="A60" t="s">
        <v>197</v>
      </c>
    </row>
    <row r="62" spans="1:1" x14ac:dyDescent="0.25">
      <c r="A62" s="156" t="s">
        <v>686</v>
      </c>
    </row>
    <row r="65" spans="1:1" ht="15.75" thickBot="1" x14ac:dyDescent="0.3"/>
    <row r="66" spans="1:1" ht="15.75" thickTop="1" x14ac:dyDescent="0.25">
      <c r="A66" s="228" t="s">
        <v>263</v>
      </c>
    </row>
    <row r="67" spans="1:1" x14ac:dyDescent="0.25">
      <c r="A67" s="225" t="s">
        <v>269</v>
      </c>
    </row>
    <row r="68" spans="1:1" ht="30" x14ac:dyDescent="0.25">
      <c r="A68" s="119" t="s">
        <v>618</v>
      </c>
    </row>
    <row r="69" spans="1:1" ht="35.25" customHeight="1" x14ac:dyDescent="0.25">
      <c r="A69" s="225" t="s">
        <v>274</v>
      </c>
    </row>
    <row r="70" spans="1:1" x14ac:dyDescent="0.25">
      <c r="A70" s="114" t="s">
        <v>307</v>
      </c>
    </row>
    <row r="71" spans="1:1" x14ac:dyDescent="0.25">
      <c r="A71" s="226" t="s">
        <v>311</v>
      </c>
    </row>
    <row r="72" spans="1:1" x14ac:dyDescent="0.25">
      <c r="A72" s="227" t="s">
        <v>320</v>
      </c>
    </row>
    <row r="73" spans="1:1" x14ac:dyDescent="0.25">
      <c r="A73" s="115" t="s">
        <v>326</v>
      </c>
    </row>
    <row r="74" spans="1:1" x14ac:dyDescent="0.25">
      <c r="A74" s="114" t="s">
        <v>327</v>
      </c>
    </row>
    <row r="75" spans="1:1" x14ac:dyDescent="0.25">
      <c r="A75" s="225" t="s">
        <v>329</v>
      </c>
    </row>
    <row r="76" spans="1:1" x14ac:dyDescent="0.25">
      <c r="A76" s="225" t="s">
        <v>337</v>
      </c>
    </row>
    <row r="77" spans="1:1" ht="18.75" customHeight="1" x14ac:dyDescent="0.25">
      <c r="A77" s="231" t="s">
        <v>625</v>
      </c>
    </row>
    <row r="80" spans="1:1" x14ac:dyDescent="0.25">
      <c r="A80" s="230" t="s">
        <v>687</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63" t="s">
        <v>263</v>
      </c>
    </row>
    <row r="2" spans="1:1" ht="15.75" customHeight="1" x14ac:dyDescent="0.25">
      <c r="A2" s="162" t="s">
        <v>269</v>
      </c>
    </row>
    <row r="3" spans="1:1" ht="15.75" customHeight="1" x14ac:dyDescent="0.25">
      <c r="A3" s="157" t="s">
        <v>618</v>
      </c>
    </row>
    <row r="4" spans="1:1" x14ac:dyDescent="0.25">
      <c r="A4" s="159" t="s">
        <v>274</v>
      </c>
    </row>
    <row r="5" spans="1:1" ht="16.5" customHeight="1" x14ac:dyDescent="0.25">
      <c r="A5" s="159" t="s">
        <v>307</v>
      </c>
    </row>
    <row r="6" spans="1:1" x14ac:dyDescent="0.25">
      <c r="A6" s="158" t="s">
        <v>311</v>
      </c>
    </row>
    <row r="7" spans="1:1" ht="15.75" customHeight="1" x14ac:dyDescent="0.25">
      <c r="A7" s="154" t="s">
        <v>320</v>
      </c>
    </row>
    <row r="8" spans="1:1" ht="15.75" customHeight="1" x14ac:dyDescent="0.25">
      <c r="A8" s="155" t="s">
        <v>326</v>
      </c>
    </row>
    <row r="9" spans="1:1" ht="15.75" customHeight="1" x14ac:dyDescent="0.25">
      <c r="A9" s="153" t="s">
        <v>327</v>
      </c>
    </row>
    <row r="10" spans="1:1" ht="15.75" customHeight="1" x14ac:dyDescent="0.25">
      <c r="A10" s="162" t="s">
        <v>329</v>
      </c>
    </row>
    <row r="11" spans="1:1" ht="16.5" customHeight="1" x14ac:dyDescent="0.25">
      <c r="A11" s="159" t="s">
        <v>337</v>
      </c>
    </row>
    <row r="12" spans="1:1" x14ac:dyDescent="0.25">
      <c r="A12" s="153" t="s">
        <v>345</v>
      </c>
    </row>
    <row r="14" spans="1:1" x14ac:dyDescent="0.25">
      <c r="A14" s="156">
        <v>12</v>
      </c>
    </row>
    <row r="18" spans="1:1" ht="16.5" thickBot="1" x14ac:dyDescent="0.3">
      <c r="A18" s="21" t="s">
        <v>32</v>
      </c>
    </row>
    <row r="19" spans="1:1" ht="15.75" thickTop="1" x14ac:dyDescent="0.25">
      <c r="A19" s="144" t="s">
        <v>188</v>
      </c>
    </row>
    <row r="20" spans="1:1" x14ac:dyDescent="0.25">
      <c r="A20" s="114" t="s">
        <v>103</v>
      </c>
    </row>
    <row r="21" spans="1:1" x14ac:dyDescent="0.25">
      <c r="A21" s="114" t="s">
        <v>66</v>
      </c>
    </row>
    <row r="22" spans="1:1" x14ac:dyDescent="0.25">
      <c r="A22" s="115" t="s">
        <v>190</v>
      </c>
    </row>
    <row r="23" spans="1:1" x14ac:dyDescent="0.25">
      <c r="A23" s="114" t="s">
        <v>45</v>
      </c>
    </row>
    <row r="24" spans="1:1" x14ac:dyDescent="0.25">
      <c r="A24" s="115" t="s">
        <v>137</v>
      </c>
    </row>
    <row r="25" spans="1:1" x14ac:dyDescent="0.25">
      <c r="A25" s="114" t="s">
        <v>51</v>
      </c>
    </row>
    <row r="26" spans="1:1" x14ac:dyDescent="0.25">
      <c r="A26" s="161" t="s">
        <v>207</v>
      </c>
    </row>
    <row r="27" spans="1:1" x14ac:dyDescent="0.25">
      <c r="A27" s="114" t="s">
        <v>122</v>
      </c>
    </row>
    <row r="28" spans="1:1" x14ac:dyDescent="0.25">
      <c r="A28" s="115" t="s">
        <v>111</v>
      </c>
    </row>
    <row r="29" spans="1:1" x14ac:dyDescent="0.25">
      <c r="A29" s="114" t="s">
        <v>113</v>
      </c>
    </row>
    <row r="30" spans="1:1" x14ac:dyDescent="0.25">
      <c r="A30" s="114" t="s">
        <v>49</v>
      </c>
    </row>
    <row r="31" spans="1:1" x14ac:dyDescent="0.25">
      <c r="A31" s="115" t="s">
        <v>118</v>
      </c>
    </row>
    <row r="32" spans="1:1" x14ac:dyDescent="0.25">
      <c r="A32" s="115" t="s">
        <v>54</v>
      </c>
    </row>
    <row r="33" spans="1:1" x14ac:dyDescent="0.25">
      <c r="A33" s="114" t="s">
        <v>39</v>
      </c>
    </row>
    <row r="34" spans="1:1" x14ac:dyDescent="0.25">
      <c r="A34" s="115" t="s">
        <v>83</v>
      </c>
    </row>
    <row r="35" spans="1:1" x14ac:dyDescent="0.25">
      <c r="A35" s="115" t="s">
        <v>167</v>
      </c>
    </row>
    <row r="36" spans="1:1" x14ac:dyDescent="0.25">
      <c r="A36" s="114" t="s">
        <v>80</v>
      </c>
    </row>
    <row r="37" spans="1:1" x14ac:dyDescent="0.25">
      <c r="A37" s="114" t="s">
        <v>63</v>
      </c>
    </row>
    <row r="38" spans="1:1" x14ac:dyDescent="0.25">
      <c r="A38" s="115" t="s">
        <v>178</v>
      </c>
    </row>
    <row r="39" spans="1:1" x14ac:dyDescent="0.25">
      <c r="A39" s="115" t="s">
        <v>131</v>
      </c>
    </row>
    <row r="40" spans="1:1" x14ac:dyDescent="0.25">
      <c r="A40" s="115" t="s">
        <v>47</v>
      </c>
    </row>
    <row r="41" spans="1:1" x14ac:dyDescent="0.25">
      <c r="A41" s="115" t="s">
        <v>235</v>
      </c>
    </row>
    <row r="42" spans="1:1" x14ac:dyDescent="0.25">
      <c r="A42" s="115" t="s">
        <v>145</v>
      </c>
    </row>
    <row r="43" spans="1:1" x14ac:dyDescent="0.25">
      <c r="A43" s="115" t="s">
        <v>226</v>
      </c>
    </row>
    <row r="44" spans="1:1" x14ac:dyDescent="0.25">
      <c r="A44" s="114" t="s">
        <v>56</v>
      </c>
    </row>
    <row r="45" spans="1:1" x14ac:dyDescent="0.25">
      <c r="A45" s="115" t="s">
        <v>157</v>
      </c>
    </row>
    <row r="46" spans="1:1" x14ac:dyDescent="0.25">
      <c r="A46" s="114" t="s">
        <v>107</v>
      </c>
    </row>
    <row r="47" spans="1:1" x14ac:dyDescent="0.25">
      <c r="A47" s="114" t="s">
        <v>78</v>
      </c>
    </row>
    <row r="48" spans="1:1" x14ac:dyDescent="0.25">
      <c r="A48" s="114" t="s">
        <v>120</v>
      </c>
    </row>
    <row r="49" spans="1:1" x14ac:dyDescent="0.25">
      <c r="A49" s="115" t="s">
        <v>85</v>
      </c>
    </row>
    <row r="50" spans="1:1" x14ac:dyDescent="0.25">
      <c r="A50" s="115" t="s">
        <v>250</v>
      </c>
    </row>
    <row r="51" spans="1:1" x14ac:dyDescent="0.25">
      <c r="A51" s="115" t="s">
        <v>183</v>
      </c>
    </row>
    <row r="52" spans="1:1" x14ac:dyDescent="0.25">
      <c r="A52" s="115" t="s">
        <v>231</v>
      </c>
    </row>
    <row r="53" spans="1:1" ht="30" x14ac:dyDescent="0.25">
      <c r="A53" s="115" t="s">
        <v>204</v>
      </c>
    </row>
    <row r="54" spans="1:1" x14ac:dyDescent="0.25">
      <c r="A54" s="114" t="s">
        <v>96</v>
      </c>
    </row>
    <row r="55" spans="1:1" x14ac:dyDescent="0.25">
      <c r="A55" s="115" t="s">
        <v>135</v>
      </c>
    </row>
    <row r="56" spans="1:1" x14ac:dyDescent="0.25">
      <c r="A56" s="114" t="s">
        <v>70</v>
      </c>
    </row>
    <row r="57" spans="1:1" ht="30" x14ac:dyDescent="0.25">
      <c r="A57" s="161" t="s">
        <v>161</v>
      </c>
    </row>
    <row r="58" spans="1:1" x14ac:dyDescent="0.25">
      <c r="A58" s="164" t="s">
        <v>627</v>
      </c>
    </row>
    <row r="59" spans="1:1" x14ac:dyDescent="0.25">
      <c r="A59" s="114" t="s">
        <v>43</v>
      </c>
    </row>
    <row r="60" spans="1:1" x14ac:dyDescent="0.25">
      <c r="A60" s="114" t="s">
        <v>35</v>
      </c>
    </row>
    <row r="61" spans="1:1" x14ac:dyDescent="0.25">
      <c r="A61" s="115" t="s">
        <v>143</v>
      </c>
    </row>
    <row r="62" spans="1:1" x14ac:dyDescent="0.25">
      <c r="A62" s="152" t="s">
        <v>133</v>
      </c>
    </row>
    <row r="63" spans="1:1" x14ac:dyDescent="0.25">
      <c r="A63" s="114" t="s">
        <v>60</v>
      </c>
    </row>
    <row r="64" spans="1:1" x14ac:dyDescent="0.25">
      <c r="A64" s="115" t="s">
        <v>229</v>
      </c>
    </row>
    <row r="65" spans="1:1" x14ac:dyDescent="0.25">
      <c r="A65" s="114" t="s">
        <v>94</v>
      </c>
    </row>
    <row r="66" spans="1:1" x14ac:dyDescent="0.25">
      <c r="A66" s="115" t="s">
        <v>217</v>
      </c>
    </row>
    <row r="67" spans="1:1" x14ac:dyDescent="0.25">
      <c r="A67" s="114" t="s">
        <v>109</v>
      </c>
    </row>
    <row r="68" spans="1:1" x14ac:dyDescent="0.25">
      <c r="A68" s="115" t="s">
        <v>604</v>
      </c>
    </row>
    <row r="69" spans="1:1" x14ac:dyDescent="0.25">
      <c r="A69" s="115" t="s">
        <v>58</v>
      </c>
    </row>
    <row r="70" spans="1:1" x14ac:dyDescent="0.25">
      <c r="A70" s="115" t="s">
        <v>139</v>
      </c>
    </row>
    <row r="71" spans="1:1" x14ac:dyDescent="0.25">
      <c r="A71" s="114" t="s">
        <v>116</v>
      </c>
    </row>
    <row r="72" spans="1:1" x14ac:dyDescent="0.25">
      <c r="A72" s="114" t="s">
        <v>126</v>
      </c>
    </row>
    <row r="73" spans="1:1" x14ac:dyDescent="0.25">
      <c r="A73" s="152" t="s">
        <v>149</v>
      </c>
    </row>
    <row r="74" spans="1:1" x14ac:dyDescent="0.25">
      <c r="A74" s="115" t="s">
        <v>169</v>
      </c>
    </row>
    <row r="75" spans="1:1" x14ac:dyDescent="0.25">
      <c r="A75" s="152" t="s">
        <v>209</v>
      </c>
    </row>
    <row r="76" spans="1:1" x14ac:dyDescent="0.25">
      <c r="A76" s="151" t="s">
        <v>124</v>
      </c>
    </row>
    <row r="77" spans="1:1" x14ac:dyDescent="0.25">
      <c r="A77" s="115" t="s">
        <v>153</v>
      </c>
    </row>
    <row r="78" spans="1:1" x14ac:dyDescent="0.25">
      <c r="A78" s="114" t="s">
        <v>61</v>
      </c>
    </row>
    <row r="79" spans="1:1" x14ac:dyDescent="0.25">
      <c r="A79" s="115" t="s">
        <v>201</v>
      </c>
    </row>
    <row r="80" spans="1:1" x14ac:dyDescent="0.25">
      <c r="A80" s="115" t="s">
        <v>214</v>
      </c>
    </row>
    <row r="81" spans="1:1" x14ac:dyDescent="0.25">
      <c r="A81" s="115" t="s">
        <v>101</v>
      </c>
    </row>
    <row r="82" spans="1:1" x14ac:dyDescent="0.25">
      <c r="A82" s="115" t="s">
        <v>197</v>
      </c>
    </row>
    <row r="84" spans="1:1" x14ac:dyDescent="0.25">
      <c r="A84" s="156">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4</vt:i4>
      </vt:variant>
    </vt:vector>
  </HeadingPairs>
  <TitlesOfParts>
    <vt:vector size="13" baseType="lpstr">
      <vt:lpstr>Capa</vt:lpstr>
      <vt:lpstr>Relatório Sintético</vt:lpstr>
      <vt:lpstr>Relatório Analítico </vt:lpstr>
      <vt:lpstr>Entidades Cadastradas</vt:lpstr>
      <vt:lpstr>Anexo Fotos</vt:lpstr>
      <vt:lpstr>Planilha4</vt:lpstr>
      <vt:lpstr>Planilha3</vt:lpstr>
      <vt:lpstr>Planilha1</vt:lpstr>
      <vt:lpstr>Planilha2</vt:lpstr>
      <vt:lpstr>'Anexo Fotos'!Area_de_impressao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Murilo Lopes Figueiredo</cp:lastModifiedBy>
  <cp:revision/>
  <cp:lastPrinted>2021-04-23T12:43:10Z</cp:lastPrinted>
  <dcterms:created xsi:type="dcterms:W3CDTF">2019-08-19T14:05:31Z</dcterms:created>
  <dcterms:modified xsi:type="dcterms:W3CDTF">2021-04-26T16:52:35Z</dcterms:modified>
  <cp:category/>
  <cp:contentStatus/>
</cp:coreProperties>
</file>