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08A9B808-F3E0-4946-99E7-6EE8CD0A4B84}" xr6:coauthVersionLast="45" xr6:coauthVersionMax="45" xr10:uidLastSave="{00000000-0000-0000-0000-000000000000}"/>
  <bookViews>
    <workbookView xWindow="-120" yWindow="-120" windowWidth="24240" windowHeight="13140" activeTab="1"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3" sheetId="17" state="hidden" r:id="rId6"/>
    <sheet name="Planilha1" sheetId="16" state="hidden" r:id="rId7"/>
    <sheet name="Planilha2" sheetId="15" state="hidden" r:id="rId8"/>
  </sheets>
  <definedNames>
    <definedName name="__shared_1_0_0">#REF!-#REF!</definedName>
    <definedName name="__shared_2_0_0">#REF!-#REF!</definedName>
    <definedName name="_xlnm._FilterDatabase" localSheetId="2" hidden="1">'Relatório Analítico '!$A$29:$K$29</definedName>
    <definedName name="_xlnm.Print_Area" localSheetId="4">'Anexo Fotos'!$A$1:$R$96</definedName>
    <definedName name="_xlnm.Print_Area" localSheetId="3">'Entidades Cadastradas'!$A$1:$E$53</definedName>
    <definedName name="_xlnm.Print_Area" localSheetId="2">'Relatório Analítico '!$A$1:$K$530</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07" i="3" l="1"/>
  <c r="K508" i="3" s="1"/>
  <c r="E508" i="3"/>
  <c r="D508" i="3"/>
  <c r="K375" i="3"/>
  <c r="E375" i="3"/>
  <c r="K170" i="3"/>
  <c r="E276" i="3"/>
  <c r="E170" i="3"/>
  <c r="E270" i="3"/>
  <c r="K171" i="3"/>
  <c r="D171" i="3"/>
  <c r="D276" i="3" l="1"/>
  <c r="K276" i="3" s="1"/>
  <c r="K30" i="3"/>
  <c r="K17" i="3" l="1"/>
  <c r="K16" i="3"/>
  <c r="K15" i="3"/>
  <c r="K12" i="3"/>
  <c r="E507" i="3" l="1"/>
  <c r="K506" i="3"/>
  <c r="K504" i="3"/>
  <c r="K502" i="3"/>
  <c r="K501" i="3"/>
  <c r="K500" i="3"/>
  <c r="K498" i="3"/>
  <c r="K497" i="3"/>
  <c r="K496" i="3"/>
  <c r="K494" i="3"/>
  <c r="K493" i="3"/>
  <c r="K491"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1" i="3"/>
  <c r="K460" i="3"/>
  <c r="K459" i="3"/>
  <c r="K458" i="3"/>
  <c r="K457" i="3"/>
  <c r="K456" i="3"/>
  <c r="K455" i="3"/>
  <c r="K454" i="3"/>
  <c r="K453" i="3"/>
  <c r="K452" i="3"/>
  <c r="K451" i="3"/>
  <c r="K450" i="3"/>
  <c r="K448" i="3"/>
  <c r="K447" i="3"/>
  <c r="K446" i="3"/>
  <c r="K445" i="3"/>
  <c r="K444" i="3"/>
  <c r="K443" i="3"/>
  <c r="K442" i="3"/>
  <c r="K432" i="3"/>
  <c r="K431" i="3"/>
  <c r="K430" i="3"/>
  <c r="K429" i="3"/>
  <c r="K428" i="3"/>
  <c r="K427" i="3"/>
  <c r="K426" i="3"/>
  <c r="K425" i="3"/>
  <c r="K424" i="3"/>
  <c r="K423" i="3"/>
  <c r="K422" i="3"/>
  <c r="K421" i="3"/>
  <c r="K420" i="3"/>
  <c r="K419" i="3"/>
  <c r="K418" i="3"/>
  <c r="K417" i="3"/>
  <c r="K416" i="3"/>
  <c r="K415" i="3"/>
  <c r="K414" i="3"/>
  <c r="K413" i="3"/>
  <c r="K412" i="3"/>
  <c r="K411" i="3"/>
  <c r="K409" i="3"/>
  <c r="K408" i="3"/>
  <c r="K407" i="3"/>
  <c r="K406" i="3"/>
  <c r="K405" i="3"/>
  <c r="K404" i="3"/>
  <c r="K403" i="3"/>
  <c r="K401" i="3"/>
  <c r="K400" i="3"/>
  <c r="K399" i="3"/>
  <c r="K398" i="3"/>
  <c r="K397" i="3"/>
  <c r="K396" i="3"/>
  <c r="K395" i="3"/>
  <c r="K394" i="3"/>
  <c r="K393" i="3"/>
  <c r="K392" i="3"/>
  <c r="K390" i="3"/>
  <c r="K389" i="3"/>
  <c r="K388" i="3"/>
  <c r="K387" i="3"/>
  <c r="K386" i="3"/>
  <c r="K385" i="3"/>
  <c r="K384" i="3"/>
  <c r="K383" i="3"/>
  <c r="K382" i="3"/>
  <c r="K381" i="3"/>
  <c r="K380" i="3"/>
  <c r="K374" i="3"/>
  <c r="K373" i="3"/>
  <c r="K372" i="3"/>
  <c r="K371" i="3"/>
  <c r="K370" i="3"/>
  <c r="K369" i="3"/>
  <c r="K368" i="3"/>
  <c r="K367" i="3"/>
  <c r="K366" i="3"/>
  <c r="K365" i="3"/>
  <c r="K364" i="3"/>
  <c r="K363" i="3"/>
  <c r="K362" i="3"/>
  <c r="K361" i="3"/>
  <c r="K360" i="3"/>
  <c r="K359" i="3"/>
  <c r="K358" i="3"/>
  <c r="K357" i="3"/>
  <c r="K356" i="3"/>
  <c r="K355" i="3"/>
  <c r="K354" i="3"/>
  <c r="K352" i="3"/>
  <c r="K351" i="3"/>
  <c r="K350" i="3"/>
  <c r="K348" i="3"/>
  <c r="K347" i="3"/>
  <c r="K346" i="3"/>
  <c r="K345" i="3"/>
  <c r="K344" i="3"/>
  <c r="K343" i="3"/>
  <c r="K342" i="3"/>
  <c r="K341" i="3"/>
  <c r="K340" i="3"/>
  <c r="K339" i="3"/>
  <c r="K338" i="3"/>
  <c r="K337" i="3"/>
  <c r="K336" i="3"/>
  <c r="K335" i="3"/>
  <c r="K334" i="3"/>
  <c r="K333" i="3"/>
  <c r="K332" i="3"/>
  <c r="K331" i="3"/>
  <c r="K330" i="3"/>
  <c r="K328" i="3"/>
  <c r="K327" i="3"/>
  <c r="K326" i="3"/>
  <c r="K325" i="3"/>
  <c r="K324" i="3"/>
  <c r="K323" i="3"/>
  <c r="K322" i="3"/>
  <c r="K321" i="3"/>
  <c r="K320"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K288" i="3"/>
  <c r="K287" i="3"/>
  <c r="K286" i="3"/>
  <c r="K285" i="3"/>
  <c r="K284" i="3"/>
  <c r="K283" i="3"/>
  <c r="K282" i="3"/>
  <c r="K281" i="3"/>
  <c r="D271" i="3"/>
  <c r="K275" i="3"/>
  <c r="K273"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7" i="3"/>
  <c r="K236" i="3"/>
  <c r="K235" i="3"/>
  <c r="K234" i="3"/>
  <c r="K233" i="3"/>
  <c r="K232" i="3"/>
  <c r="K231" i="3"/>
  <c r="K230" i="3"/>
  <c r="K229" i="3"/>
  <c r="K228" i="3"/>
  <c r="K227" i="3"/>
  <c r="K226" i="3"/>
  <c r="K225" i="3"/>
  <c r="K224" i="3"/>
  <c r="K223" i="3"/>
  <c r="K222" i="3"/>
  <c r="K221" i="3"/>
  <c r="K220" i="3"/>
  <c r="K219" i="3"/>
  <c r="K218" i="3"/>
  <c r="K217" i="3"/>
  <c r="K216" i="3"/>
  <c r="K215" i="3"/>
  <c r="K214"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K178" i="3"/>
  <c r="K177" i="3"/>
  <c r="K176" i="3"/>
  <c r="K175" i="3"/>
  <c r="K174" i="3"/>
  <c r="E171" i="3"/>
  <c r="E271" i="3"/>
  <c r="K238" i="3"/>
  <c r="K213" i="3"/>
  <c r="K169" i="3"/>
  <c r="K168" i="3"/>
  <c r="K167" i="3"/>
  <c r="K166" i="3"/>
  <c r="K165" i="3"/>
  <c r="K164" i="3"/>
  <c r="K163" i="3"/>
  <c r="K162"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161"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5" i="3"/>
  <c r="K36" i="3"/>
  <c r="K34" i="3"/>
  <c r="K33" i="3"/>
  <c r="K32" i="3"/>
  <c r="K31" i="3"/>
  <c r="K21" i="3"/>
  <c r="E11" i="3" l="1"/>
  <c r="F507" i="3"/>
  <c r="H375" i="3"/>
  <c r="G375" i="3"/>
  <c r="F375" i="3"/>
  <c r="G274" i="3"/>
  <c r="G12" i="3"/>
  <c r="H12" i="3"/>
  <c r="I12" i="3"/>
  <c r="J12" i="3"/>
  <c r="F12" i="3"/>
  <c r="D11" i="3"/>
  <c r="K11" i="3" s="1"/>
  <c r="F171" i="3"/>
  <c r="K26" i="3" l="1"/>
  <c r="K25" i="3"/>
  <c r="F22" i="3"/>
  <c r="G22" i="3" l="1"/>
  <c r="H22" i="3"/>
  <c r="I22" i="3"/>
  <c r="J22" i="3"/>
  <c r="F271" i="3"/>
  <c r="G271" i="3"/>
  <c r="H271" i="3"/>
  <c r="I271" i="3"/>
  <c r="J271" i="3"/>
  <c r="G171" i="3"/>
  <c r="H171" i="3"/>
  <c r="I171" i="3"/>
  <c r="J171" i="3"/>
  <c r="F170" i="3"/>
  <c r="G170" i="3"/>
  <c r="H170" i="3"/>
  <c r="I170" i="3"/>
  <c r="J170" i="3"/>
  <c r="E274" i="3"/>
  <c r="E20" i="3"/>
  <c r="E22" i="3" s="1"/>
  <c r="K22" i="3" s="1"/>
  <c r="K391" i="3"/>
  <c r="K402" i="3"/>
  <c r="K410" i="3"/>
  <c r="K433" i="3"/>
  <c r="K434" i="3"/>
  <c r="K435" i="3"/>
  <c r="K436" i="3"/>
  <c r="K437" i="3"/>
  <c r="K438" i="3"/>
  <c r="K439" i="3"/>
  <c r="K440" i="3"/>
  <c r="K441" i="3"/>
  <c r="K449" i="3"/>
  <c r="K462" i="3"/>
  <c r="K490" i="3"/>
  <c r="K492" i="3"/>
  <c r="K495" i="3"/>
  <c r="K499" i="3"/>
  <c r="K503" i="3"/>
  <c r="K505" i="3"/>
  <c r="K329" i="3"/>
  <c r="K349" i="3"/>
  <c r="K353" i="3"/>
  <c r="J375" i="3"/>
  <c r="I375" i="3"/>
  <c r="F274" i="3"/>
  <c r="F270" i="3"/>
  <c r="G270" i="3"/>
  <c r="H274" i="3"/>
  <c r="H270" i="3"/>
  <c r="I274" i="3"/>
  <c r="I270" i="3"/>
  <c r="J274" i="3"/>
  <c r="J270" i="3"/>
  <c r="G507" i="3"/>
  <c r="G508" i="3" s="1"/>
  <c r="H507" i="3"/>
  <c r="H508" i="3" s="1"/>
  <c r="I507" i="3"/>
  <c r="J507" i="3"/>
  <c r="F508" i="3"/>
  <c r="K270" i="3" l="1"/>
  <c r="K274" i="3"/>
  <c r="K271" i="3"/>
  <c r="K20" i="3"/>
  <c r="H11" i="3"/>
  <c r="H276" i="3"/>
  <c r="J508" i="3"/>
  <c r="F276" i="3"/>
  <c r="G276" i="3"/>
  <c r="J276" i="3"/>
  <c r="I508" i="3"/>
  <c r="G11" i="3"/>
  <c r="I276" i="3"/>
  <c r="F11" i="3"/>
  <c r="J11" i="3"/>
  <c r="I11" i="3"/>
</calcChain>
</file>

<file path=xl/sharedStrings.xml><?xml version="1.0" encoding="utf-8"?>
<sst xmlns="http://schemas.openxmlformats.org/spreadsheetml/2006/main" count="1586" uniqueCount="784">
  <si>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</si>
  <si>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</si>
  <si>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</si>
  <si>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</si>
  <si>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</si>
  <si>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</si>
  <si>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</si>
  <si>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</si>
  <si>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</si>
  <si>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</si>
  <si>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</si>
  <si>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</si>
  <si>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</si>
  <si>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</si>
  <si>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</si>
  <si>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</si>
  <si>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</si>
  <si>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</si>
  <si>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</si>
  <si>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</si>
  <si>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</si>
  <si>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</si>
  <si>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Wellington Matos de Lima</t>
  </si>
  <si>
    <t>Jeane de Cássia Dias Abdala Maia</t>
  </si>
  <si>
    <t>Diretora de Ações Sociais</t>
  </si>
  <si>
    <t>PROTEÇÃO SOCIAL BÁSICA</t>
  </si>
  <si>
    <t xml:space="preserve">OPERACIONALIZAÇÃO DAS AÇÕES DE PROTEÇÃO SOCIAL                      </t>
  </si>
  <si>
    <t>TOTAL SEM REPETIÇÃO</t>
  </si>
  <si>
    <t>RZ</t>
  </si>
  <si>
    <t>TOTAL</t>
  </si>
  <si>
    <t>Quantidade de alimentos descartados (distribuídos a instituições para alimentação animal)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</si>
  <si>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</si>
  <si>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</si>
  <si>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</si>
  <si>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</si>
  <si>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</si>
  <si>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</si>
  <si>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</si>
  <si>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</si>
  <si>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</si>
  <si>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</si>
  <si>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</si>
  <si>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</si>
  <si>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</si>
  <si>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</si>
  <si>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</si>
  <si>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</si>
  <si>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</si>
  <si>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</si>
  <si>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</si>
  <si>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</si>
  <si>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</si>
  <si>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</si>
  <si>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</si>
  <si>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</si>
  <si>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</si>
  <si>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</si>
  <si>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</si>
  <si>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</si>
  <si>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</si>
  <si>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</si>
  <si>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</si>
  <si>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</si>
  <si>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</si>
  <si>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</si>
  <si>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</si>
  <si>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</si>
  <si>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</si>
  <si>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</si>
  <si>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</si>
  <si>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</si>
  <si>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</si>
  <si>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</si>
  <si>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</si>
  <si>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</si>
  <si>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</si>
  <si>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</si>
  <si>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</si>
  <si>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</si>
  <si>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</si>
  <si>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</si>
  <si>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</si>
  <si>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</si>
  <si>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</si>
  <si>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</si>
  <si>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</si>
  <si>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</si>
  <si>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</si>
  <si>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</si>
  <si>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</si>
  <si>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</si>
  <si>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</si>
  <si>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</si>
  <si>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</si>
  <si>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</si>
  <si>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</si>
  <si>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</si>
  <si>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</si>
  <si>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</si>
  <si>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</si>
  <si>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</si>
  <si>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</si>
  <si>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</si>
  <si>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</si>
  <si>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</si>
  <si>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</si>
  <si>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</si>
  <si>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</si>
  <si>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</si>
  <si>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</si>
  <si>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</si>
  <si>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</si>
  <si>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</si>
  <si>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</si>
  <si>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</si>
  <si>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</si>
  <si>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</si>
  <si>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</si>
  <si>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</si>
  <si>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</si>
  <si>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</si>
  <si>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</si>
  <si>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</si>
  <si>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</si>
  <si>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</si>
  <si>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</si>
  <si>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</si>
  <si>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</si>
  <si>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</si>
  <si>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</si>
  <si>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</si>
  <si>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</si>
  <si>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</si>
  <si>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</si>
  <si>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</si>
  <si>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</si>
  <si>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</si>
  <si>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</si>
  <si>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</si>
  <si>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</si>
  <si>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</si>
  <si>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</si>
  <si>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</si>
  <si>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</si>
  <si>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</si>
  <si>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</si>
  <si>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</si>
  <si>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</si>
  <si>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</si>
  <si>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</si>
  <si>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</si>
  <si>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</si>
  <si>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</si>
  <si>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</si>
  <si>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</si>
  <si>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</si>
  <si>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</si>
  <si>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</si>
  <si>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</si>
  <si>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</si>
  <si>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</si>
  <si>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</si>
  <si>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</si>
  <si>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</si>
  <si>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</si>
  <si>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</si>
  <si>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</si>
  <si>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</si>
  <si>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</si>
  <si>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</si>
  <si>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</si>
  <si>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</si>
  <si>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</si>
  <si>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</si>
  <si>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</si>
  <si>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</si>
  <si>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</si>
  <si>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</si>
  <si>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</si>
  <si>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</si>
  <si>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</si>
  <si>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</si>
  <si>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</si>
  <si>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</si>
  <si>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</si>
  <si>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</si>
  <si>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</si>
  <si>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</si>
  <si>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</si>
  <si>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</si>
  <si>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</si>
  <si>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</si>
  <si>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</si>
  <si>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</si>
  <si>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</si>
  <si>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</si>
  <si>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</si>
  <si>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</si>
  <si>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</si>
  <si>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</si>
  <si>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</si>
  <si>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</si>
  <si>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</si>
  <si>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</si>
  <si>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</si>
  <si>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</si>
  <si>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</si>
  <si>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</si>
  <si>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</si>
  <si>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</si>
  <si>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</si>
  <si>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</si>
  <si>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</si>
  <si>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</si>
  <si>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</si>
  <si>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</si>
  <si>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</si>
  <si>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</si>
  <si>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</si>
  <si>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</si>
  <si>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</si>
  <si>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</si>
  <si>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</si>
  <si>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</si>
  <si>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</si>
  <si>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</si>
  <si>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</si>
  <si>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</si>
  <si>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</si>
  <si>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</si>
  <si>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</si>
  <si>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</si>
  <si>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</si>
  <si>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</si>
  <si>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</si>
  <si>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</si>
  <si>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</si>
  <si>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</si>
  <si>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</si>
  <si>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</si>
  <si>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</si>
  <si>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</si>
  <si>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</si>
  <si>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</si>
  <si>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</si>
  <si>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</si>
  <si>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</si>
  <si>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</si>
  <si>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</si>
  <si>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</si>
  <si>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</si>
  <si>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</si>
  <si>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</si>
  <si>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</si>
  <si>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</si>
  <si>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</si>
  <si>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</si>
  <si>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</si>
  <si>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</si>
  <si>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</si>
  <si>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</si>
  <si>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</si>
  <si>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</si>
  <si>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</si>
  <si>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</si>
  <si>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</si>
  <si>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</si>
  <si>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</si>
  <si>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</si>
  <si>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</si>
  <si>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</si>
  <si>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</si>
  <si>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</si>
  <si>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</si>
  <si>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</si>
  <si>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</si>
  <si>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</si>
  <si>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</si>
  <si>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</si>
  <si>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</si>
  <si>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</si>
  <si>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</si>
  <si>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</si>
  <si>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</si>
  <si>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</si>
  <si>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</si>
  <si>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</si>
  <si>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</si>
  <si>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</si>
  <si>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</si>
  <si>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</si>
  <si>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</si>
  <si>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</si>
  <si>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</si>
  <si>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</si>
  <si>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</si>
  <si>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</si>
  <si>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</si>
  <si>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</si>
  <si>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</si>
  <si>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</si>
  <si>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</si>
  <si>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</si>
  <si>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</si>
  <si>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</si>
  <si>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</si>
  <si>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</si>
  <si>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</si>
  <si>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</si>
  <si>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</si>
  <si>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</si>
  <si>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</si>
  <si>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</si>
  <si>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</si>
  <si>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</si>
  <si>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</si>
  <si>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</si>
  <si>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</si>
  <si>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</si>
  <si>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</si>
  <si>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</si>
  <si>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</si>
  <si>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</si>
  <si>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</si>
  <si>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</si>
  <si>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</si>
  <si>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</si>
  <si>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</si>
  <si>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</si>
  <si>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</si>
  <si>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</si>
  <si>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</si>
  <si>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</si>
  <si>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</si>
  <si>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</si>
  <si>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</si>
  <si>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</si>
  <si>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</si>
  <si>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</si>
  <si>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</si>
  <si>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</si>
  <si>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</si>
  <si>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</si>
  <si>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</si>
  <si>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</si>
  <si>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</si>
  <si>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</si>
  <si>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</si>
  <si>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</si>
  <si>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</si>
  <si>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</si>
  <si>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</si>
  <si>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</si>
  <si>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</si>
  <si>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</si>
  <si>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</si>
  <si>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</si>
  <si>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</si>
  <si>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</si>
  <si>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</si>
  <si>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</si>
  <si>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</si>
  <si>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</si>
  <si>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</si>
  <si>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</si>
  <si>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</si>
  <si>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</si>
  <si>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</si>
  <si>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</si>
  <si>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</si>
  <si>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</si>
  <si>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</si>
  <si>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</si>
  <si>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</si>
  <si>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</si>
  <si>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</si>
  <si>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</si>
  <si>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</si>
  <si>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</si>
  <si>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</si>
  <si>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</si>
  <si>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</si>
  <si>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</si>
  <si>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</si>
  <si>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</si>
  <si>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</si>
  <si>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</si>
  <si>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</si>
  <si>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</si>
  <si>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</si>
  <si>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</si>
  <si>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</si>
  <si>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</si>
  <si>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</si>
  <si>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</si>
  <si>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</si>
  <si>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</si>
  <si>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</si>
  <si>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</si>
  <si>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</si>
  <si>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</si>
  <si>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</si>
  <si>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</si>
  <si>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</si>
  <si>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</si>
  <si>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</si>
  <si>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</si>
  <si>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</si>
  <si>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</si>
  <si>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</si>
  <si>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</si>
  <si>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</si>
  <si>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</si>
  <si>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</si>
  <si>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</si>
  <si>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</si>
  <si>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</si>
  <si>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</si>
  <si>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</si>
  <si>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</si>
  <si>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</si>
  <si>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</si>
  <si>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</si>
  <si>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</si>
  <si>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</si>
  <si>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</si>
  <si>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</si>
  <si>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</si>
  <si>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</si>
  <si>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</si>
  <si>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</si>
  <si>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</si>
  <si>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</si>
  <si>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</si>
  <si>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</si>
  <si>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</si>
  <si>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</si>
  <si>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</si>
  <si>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</si>
  <si>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</si>
  <si>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</si>
  <si>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</si>
  <si>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</si>
  <si>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</si>
  <si>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</si>
  <si>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</si>
  <si>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</si>
  <si>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</si>
  <si>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</si>
  <si>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</si>
  <si>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</si>
  <si>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</si>
  <si>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</si>
  <si>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</si>
  <si>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</si>
  <si>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</si>
  <si>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</si>
  <si>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</si>
  <si>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</si>
  <si>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</si>
  <si>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</si>
  <si>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</si>
  <si>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</si>
  <si>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</si>
  <si>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</si>
  <si>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</si>
  <si>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</si>
  <si>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</si>
  <si>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</si>
  <si>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</si>
  <si>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</si>
  <si>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</si>
  <si>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</si>
  <si>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</si>
  <si>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</si>
  <si>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</si>
  <si>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</si>
  <si>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</si>
  <si>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</si>
  <si>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</si>
  <si>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</si>
  <si>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</si>
  <si>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</si>
  <si>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</si>
  <si>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</si>
  <si>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</si>
  <si>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</si>
  <si>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</si>
  <si>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</si>
  <si>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</si>
  <si>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</si>
  <si>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</si>
  <si>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</si>
  <si>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</si>
  <si>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</si>
  <si>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</si>
  <si>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</si>
  <si>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</si>
  <si>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</si>
  <si>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</si>
  <si>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</si>
  <si>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</si>
  <si>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</si>
  <si>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</si>
  <si>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</si>
  <si>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</si>
  <si>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</si>
  <si>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</si>
  <si>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</si>
  <si>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</si>
  <si>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</si>
  <si>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</si>
  <si>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</si>
  <si>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</si>
  <si>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</si>
  <si>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</si>
  <si>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</si>
  <si>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</si>
  <si>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</si>
  <si>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</si>
  <si>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</si>
  <si>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</si>
  <si>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</si>
  <si>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</si>
  <si>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</si>
  <si>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</si>
  <si>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</si>
  <si>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</si>
  <si>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</si>
  <si>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</si>
  <si>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</si>
  <si>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</si>
  <si>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</si>
  <si>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</si>
  <si>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</si>
  <si>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</si>
  <si>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</si>
  <si>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</si>
  <si>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</si>
  <si>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</si>
  <si>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</si>
  <si>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</si>
  <si>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</si>
  <si>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</si>
  <si>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</si>
  <si>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</si>
  <si>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</si>
  <si>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</si>
  <si>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</si>
  <si>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</si>
  <si>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</si>
  <si>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</si>
  <si>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</si>
  <si>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</si>
  <si>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</si>
  <si>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</si>
  <si>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</si>
  <si>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</si>
  <si>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</si>
  <si>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</si>
  <si>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</si>
  <si>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</si>
  <si>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</si>
  <si>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</si>
  <si>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</si>
  <si>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</si>
  <si>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</si>
  <si>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</si>
  <si>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</si>
  <si>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</si>
  <si>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</si>
  <si>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</si>
  <si>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</si>
  <si>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</si>
  <si>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</si>
  <si>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</si>
  <si>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</si>
  <si>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</si>
  <si>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</si>
  <si>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</si>
  <si>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</si>
  <si>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</si>
  <si>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</si>
  <si>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</si>
  <si>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</si>
  <si>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</si>
  <si>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</si>
  <si>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</si>
  <si>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</si>
  <si>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</si>
  <si>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</si>
  <si>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</si>
  <si>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</si>
  <si>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</si>
  <si>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</si>
  <si>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</si>
  <si>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</si>
  <si>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</si>
  <si>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</si>
  <si>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 xml:space="preserve">     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</si>
  <si>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</si>
  <si>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</si>
  <si>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</si>
  <si>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</si>
  <si>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</si>
  <si>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</si>
  <si>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</si>
  <si>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</si>
  <si>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</si>
  <si>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</si>
  <si>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</si>
  <si>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</si>
  <si>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</si>
  <si>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</si>
  <si>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</si>
  <si>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</si>
  <si>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</si>
  <si>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</si>
  <si>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</si>
  <si>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</si>
  <si>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</si>
  <si>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</si>
  <si>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</si>
  <si>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</si>
  <si>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</si>
  <si>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</si>
  <si>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</si>
  <si>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</si>
  <si>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</si>
  <si>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</si>
  <si>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</si>
  <si>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</si>
  <si>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</si>
  <si>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</si>
  <si>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</si>
  <si>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</si>
  <si>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</si>
  <si>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</si>
  <si>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</si>
  <si>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</si>
  <si>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</si>
  <si>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</si>
  <si>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</si>
  <si>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</si>
  <si>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</si>
  <si>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</si>
  <si>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</si>
  <si>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</si>
  <si>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</si>
  <si>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</si>
  <si>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</si>
  <si>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</si>
  <si>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</si>
  <si>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</si>
  <si>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</si>
  <si>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</si>
  <si>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</si>
  <si>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</si>
  <si>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</si>
  <si>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</si>
  <si>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</si>
  <si>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</si>
  <si>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</si>
  <si>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</si>
  <si>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</si>
  <si>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</si>
  <si>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</si>
  <si>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</si>
  <si>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</si>
  <si>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</si>
  <si>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</si>
  <si>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</si>
  <si>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</si>
  <si>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</si>
  <si>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</si>
  <si>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</si>
  <si>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</si>
  <si>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</si>
  <si>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</si>
  <si>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</si>
  <si>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</si>
  <si>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</si>
  <si>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</si>
  <si>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</si>
  <si>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</si>
  <si>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</si>
  <si>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Novembro</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</si>
  <si>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</si>
  <si>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</si>
  <si>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</si>
  <si>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</si>
  <si>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</si>
  <si>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</si>
  <si>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</si>
  <si>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</si>
  <si>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</si>
  <si>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</si>
  <si>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</si>
  <si>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</si>
  <si>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</si>
  <si>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</si>
  <si>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</si>
  <si>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</si>
  <si>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</si>
  <si>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</si>
  <si>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</si>
  <si>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</si>
  <si>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</si>
  <si>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</si>
  <si>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</si>
  <si>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</si>
  <si>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</si>
  <si>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</si>
  <si>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</si>
  <si>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</si>
  <si>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</si>
  <si>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</si>
  <si>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</si>
  <si>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</si>
  <si>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REFERÊNCIA: JANEIRO / 2021</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</si>
  <si>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</si>
  <si>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</si>
  <si>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</si>
  <si>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</si>
  <si>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</si>
  <si>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</si>
  <si>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</si>
  <si>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</si>
  <si>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</si>
  <si>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</si>
  <si>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</si>
  <si>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t>MÊS DE REFERÊNCIA: JANEIRO / 2021</t>
  </si>
  <si>
    <t>FOTOS - JANEIRO 2021</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</si>
  <si>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</si>
  <si>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</si>
  <si>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O Banco de Alimentos deu 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t>
  </si>
  <si>
    <r>
      <t>7.2</t>
    </r>
    <r>
      <rPr>
        <sz val="14"/>
        <color rgb="FF000000"/>
        <rFont val="Arial"/>
        <family val="2"/>
      </rPr>
      <t xml:space="preserve"> Segue o recadastramento das entidades sociais atendidas, por sistema on-line desenvolvido pela Gerência de Tecnologia da Informação da OVG. De acordo com a Resolução OVG n° 002/2019, "as instituições deverão realizar a atualização de cadastro anualmente".                                                                                     </t>
    </r>
  </si>
  <si>
    <r>
      <t>7.3</t>
    </r>
    <r>
      <rPr>
        <sz val="14"/>
        <color rgb="FF000000"/>
        <rFont val="Arial"/>
        <family val="2"/>
      </rPr>
      <t xml:space="preserve"> Continuidade do mapeamento das famílias que estavam coletando alimentos nos containers de lixo no interior da CEASA. </t>
    </r>
  </si>
  <si>
    <r>
      <t>7.4</t>
    </r>
    <r>
      <rPr>
        <sz val="14"/>
        <color rgb="FF000000"/>
        <rFont val="Arial"/>
        <family val="2"/>
      </rPr>
      <t xml:space="preserve"> Busca ativa para cadastramento das entidades aptas para o PAA.</t>
    </r>
  </si>
  <si>
    <r>
      <t xml:space="preserve">7.5 </t>
    </r>
    <r>
      <rPr>
        <sz val="14"/>
        <color rgb="FF000000"/>
        <rFont val="Arial"/>
        <family val="2"/>
      </rPr>
      <t>Participação no Projeto Juventude Criativa com doação de alimentos para 50 alunos matriculados na Rede Estadual de Educação.</t>
    </r>
  </si>
  <si>
    <r>
      <t xml:space="preserve">7.3 </t>
    </r>
    <r>
      <rPr>
        <sz val="14"/>
        <color rgb="FF000000"/>
        <rFont val="Arial"/>
        <family val="2"/>
      </rPr>
      <t>O Banco de Alimentos deu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demandas.</t>
    </r>
  </si>
  <si>
    <r>
      <t xml:space="preserve">7.4 </t>
    </r>
    <r>
      <rPr>
        <sz val="14"/>
        <color rgb="FF000000"/>
        <rFont val="Arial"/>
        <family val="2"/>
      </rPr>
      <t>A busca ativa de entidades sociais para adesão ao PAA objetiva fortalecer uma das principais políticas de apoio e incentivo à agricultura familiar no Brasil, que atende, por meio da doação de alimentos saudáveis em quantidade e qualidade, instituições que atuam em favor dos usuários da Política de Assistência Social. O cadastramento dessas entidades foi feito no sistema do Banco de Alimentos e no SisPAA pelas assistentes sociais responsáveis.</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</si>
  <si>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</si>
  <si>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</si>
  <si>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</si>
  <si>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</si>
  <si>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</si>
  <si>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</si>
  <si>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Janeiro</t>
  </si>
  <si>
    <t>Aurilândia</t>
  </si>
  <si>
    <t>Aragoiânia</t>
  </si>
  <si>
    <t>Uirapuru</t>
  </si>
  <si>
    <t>Santo Antonio do Descoberto</t>
  </si>
  <si>
    <t>Centro Terapêutico Fica Vivo</t>
  </si>
  <si>
    <t>Associação Centro de Referência Raio de Sol</t>
  </si>
  <si>
    <t>Associacão de Pais e Alunos da Escola Família Agrícola de Uirapuru</t>
  </si>
  <si>
    <t>Goiânia, janeiro de 2021.</t>
  </si>
  <si>
    <t xml:space="preserve">                             Trindade</t>
  </si>
  <si>
    <t>13 bairros</t>
  </si>
  <si>
    <t>64 bairros</t>
  </si>
  <si>
    <t>Desde o mês de setembro de 2020 está sendo desenvolvido em Goiás o Programa de Aquisição de Alimentos Estadual (PAA), na modalidade "Compra com Doação Simultânea", que, em conformidade com a Portaria nº 396, de 05/06/2020, do Ministério da Cidadania, permite a aquisição de alimentos in natura ou processados, enriquecendo os cardápios dos beneficiários consumidores. O Banco de Alimentos faz parte da coordenação do Programa. Neste mês, continuamos o cadastramento das entidades aptas, conforme sistema do Ministério da Cidadania, que são aquelas registradas no Conselho de Assistência Social. Por isso, o cadastramento de novas entidades no Banco de Alimentos teve seu aumento direcionado ao PAA. Para os municípios que não possuem entidades aptas, foi decidido pela Comissão que os Centros de Referência de Assistência Social (CRAS) seriam vinculados ao PAA.</t>
  </si>
  <si>
    <t>Demos continuidade ao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</si>
  <si>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Iniciamos o processo de aquisição de fachada para o Programa Banco de Alimentos. Essa aquisição vai ajudar a identificar a unidade dentro das dependências da CEASA.</t>
  </si>
  <si>
    <t xml:space="preserve">A Gerência de Nutrição Social e Sustentável e a Gerência de Voluntariado e Parcerias Sociais se reuniram para consolidar ações que visam o atendimento integrado de entidades sociais e famílias. </t>
  </si>
  <si>
    <t>O Banco de Alimentos, com o objetivo de fortelecer e ampliar as ações da Organização das Voluntárias de Goiás, apresentou o projeto de processamento de alimentos à Diretoria como mais um pilar de atuação no ciclo da sustentabilidade e redução do desperdício de alimentos.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</si>
  <si>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</si>
  <si>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</si>
  <si>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</si>
  <si>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</si>
  <si>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</si>
  <si>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</si>
  <si>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Associação de Apoio à Saúde do Idoso, Pessoa com Deficiência e comunidade carente</t>
  </si>
  <si>
    <t>Silvânia</t>
  </si>
  <si>
    <r>
      <t xml:space="preserve">7.6 </t>
    </r>
    <r>
      <rPr>
        <sz val="14"/>
        <color rgb="FF000000"/>
        <rFont val="Arial"/>
        <family val="2"/>
      </rPr>
      <t>O Serviço Social  realizou neste mês:
- 175 atendimentos / assessoria às entidades cadastradas. Os atendimentos aconteceram de forma presencial e contato telefônico;
- 570 atendimentos de famílias cadastradas para retirarem verduras no Banco de Alimentos de forma presencial e contato telefônico;
- 56 novos cadastros de famílias que vieram por busca espontânea e/ou encaminhados de outras entidades para receberem frutas e verduras;
- 2 encaminhamentos de gestantes para receber o kit enxoval da OVG;
- 1 encaminhamento para inscrição no CadÚnico no CRAS Recanto das Minas Gerais.</t>
    </r>
  </si>
  <si>
    <r>
      <t xml:space="preserve">7.7 </t>
    </r>
    <r>
      <rPr>
        <sz val="14"/>
        <color rgb="FF000000"/>
        <rFont val="Arial"/>
        <family val="2"/>
      </rPr>
      <t xml:space="preserve">O projeto para processamento de alimentos vai aumentar as ações do Banco de Alimentos, em conjunto com o Projeto da Cargill. Ampliar a capacidade de receber doações de alimentos, possibilitar produzir alimentos desidratados, multiprocessados, com densidade nutricional e vida útil aumentados, com qualidade higiênico-sanitária e sensorial, para que possam ser distribuídos para mais famílias e em pontos mais distantes do nosso Estado. </t>
    </r>
  </si>
  <si>
    <r>
      <rPr>
        <b/>
        <sz val="14"/>
        <color rgb="FF000000"/>
        <rFont val="Arial"/>
        <family val="2"/>
      </rPr>
      <t xml:space="preserve">7.1 </t>
    </r>
    <r>
      <rPr>
        <sz val="14"/>
        <color rgb="FF000000"/>
        <rFont val="Arial"/>
        <family val="2"/>
      </rPr>
      <t>Reunião com a equipe da UFG para alinhar as ações que vão ser desenvolvidadas no Banco de Alimentos com o objetivo de atender as famílias, entidades e colaboradores. É importante ressaltar que a parceria UFG-OVG, por meio do Projeto "Fortalecimento do Banco de Alimentos como estratégia contra o desperdício e superação de insegurança alimentar e nutricional em comunidades em situação de vulnerabilidade social", visa discutir em seu plano de ação que todo o processo será permeado pela educação alimentar e nutricional. Com isso, propõe-se capacitações sobre a conservação e aproveitamento integral dos alimentos por meio de oficinas. O estado nutricional dos indivíduos beneficiados também será acompanhado. Visa-se, assim, ampliar a acessibilidade regular à alimentação adequada como forma de reduzir o risco nutricional, assegurar o direito à cidadania e o respeito à dignidade da pessoa humana. Nesse sentido, é importante alinhar ações viáveis com a realidade de nossa sociedade.</t>
    </r>
  </si>
  <si>
    <r>
      <t xml:space="preserve">7.1 </t>
    </r>
    <r>
      <rPr>
        <sz val="14"/>
        <rFont val="Arial"/>
        <family val="2"/>
      </rPr>
      <t>O projeto pretende modificar a realidade das famílias atendidas com o incremento de vitaminas, minerais e fibras alimentares na dieta, provenientes de frutas e hortaliças desidratadas ou, ainda, in natura.</t>
    </r>
  </si>
  <si>
    <r>
      <t xml:space="preserve">7.2 </t>
    </r>
    <r>
      <rPr>
        <sz val="14"/>
        <rFont val="Arial"/>
        <family val="2"/>
      </rPr>
      <t>O recadastramento on-line, com a implementação do sistema de gestão,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 pré-determinado (quartas-feiras).</t>
    </r>
  </si>
  <si>
    <r>
      <t xml:space="preserve">7.5  </t>
    </r>
    <r>
      <rPr>
        <sz val="14"/>
        <color rgb="FF000000"/>
        <rFont val="Arial"/>
        <family val="2"/>
      </rPr>
      <t>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a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</si>
  <si>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r>
      <t xml:space="preserve">7.6 </t>
    </r>
    <r>
      <rPr>
        <sz val="14"/>
        <color rgb="FF000000"/>
        <rFont val="Arial"/>
        <family val="2"/>
      </rPr>
      <t>Por meio do trabalho do Serviço Social na articulação com a rede socioassistencial é possível que as famílias atendidas tenham acesso aos demais serviços setoriais, contribuindo para o usufruto de direitos sociais. O trabalho para diminuir as desigualdades sociais e ajudar as populações vulneráveis a buscarem seus direitos têm sido uma busca constante pela equipe de Assistentes Sociais na Organização.</t>
    </r>
    <r>
      <rPr>
        <b/>
        <sz val="14"/>
        <color rgb="FF000000"/>
        <rFont val="Arial"/>
        <family val="2"/>
      </rPr>
      <t xml:space="preserve"> </t>
    </r>
    <r>
      <rPr>
        <sz val="14"/>
        <color rgb="FF000000"/>
        <rFont val="Arial"/>
        <family val="2"/>
      </rPr>
      <t>O Banco de Alimentos, em conjunto com a Gerência de Voluntariado e Parcerias Sociais, verificou a urgência em manter os dados cadastrais de famílias e entidades em uma única plataforma para que o fluxograma de atendimento seja garantido a todos os usuários.</t>
    </r>
  </si>
  <si>
    <r>
      <t xml:space="preserve">7.7 </t>
    </r>
    <r>
      <rPr>
        <sz val="14"/>
        <color rgb="FF000000"/>
        <rFont val="Arial"/>
        <family val="2"/>
      </rPr>
      <t>Como principais impactos do processamento de alimentos, destacam-se a facilidade de transporte, armazenamento, embalagem, aumento da vida útil e redução de perdas e desperdício de alimentos. Ao ampliar o atendimento, o Banco de Alimentos possibilitará a melhoria no estado nutricional, incremento da renda familiar e, por fim, a melhoria da qualidade de vida das famílias mais vulneráveis.</t>
    </r>
  </si>
  <si>
    <t>Foi realizada reunião on-line com a UFG, via aplicativo Zoom, para alinhar as ações e plano de trabalho do Projeto Cargill.</t>
  </si>
  <si>
    <r>
      <t>Medidas implementadas/a implementar:</t>
    </r>
    <r>
      <rPr>
        <sz val="12"/>
        <rFont val="Calibri"/>
        <family val="2"/>
        <scheme val="minor"/>
      </rPr>
      <t xml:space="preserve"> Demos continuidade ao mapeamento das famílias que estavam coletando alimentos nos containers de lixo no interior da CEASA e realização de cadastramento das entidades aptas para participar do Programa de Aquisição de Alimentos. A equipe de Assistência Social, por meio de diagnóstico técnico, realizou atendimentos e encaminhamentos de famílias e entidades para serviços da rede socioassistencial. </t>
    </r>
  </si>
  <si>
    <t xml:space="preserve">O cadastramento de famílias tem sido realizado de maneira presencial, diariamente, seguindo os protocolos de segurança. O cadastramento e recadastramento das entidades sociais, primeira etapa do processo, é realizada on-line por um sistema desenvolvido pela Gerência de Tecnologia da Informação da OVG e segue acontecendo. A validação desse cadastro das entidades sociais é feito pela equipe de Assistência Social e todas as ações buscam apoiar e fortalecer a rede socioassistencial.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</si>
</sst>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2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style="thin">
        <color auto="1"/>
      </left>
      <right style="medium">
        <color auto="1"/>
      </right>
      <top/>
      <bottom style="thin">
        <color auto="1"/>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s>
  <cellStyleXfs count="4">
    <xf numFmtId="0" fontId="0" fillId="0" borderId="0"/>
    <xf numFmtId="0" fontId="3" fillId="0" borderId="0"/>
    <xf numFmtId="0" fontId="2" fillId="0" borderId="0"/>
    <xf numFmtId="0" fontId="4" fillId="0" borderId="0"/>
  </cellStyleXfs>
  <cellXfs count="597">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6" xfId="0" applyFont="1" applyBorder="1" applyAlignment="1">
      <alignment vertical="center"/>
    </xf>
    <xf numFmtId="0" fontId="12" fillId="0" borderId="11" xfId="0" applyFont="1" applyBorder="1" applyAlignment="1">
      <alignment vertical="center"/>
    </xf>
    <xf numFmtId="0" fontId="12" fillId="0" borderId="11" xfId="0" applyFont="1" applyBorder="1" applyAlignment="1">
      <alignment horizontal="left" vertical="center"/>
    </xf>
    <xf numFmtId="0" fontId="12" fillId="0" borderId="48" xfId="0" applyFont="1" applyBorder="1" applyAlignment="1">
      <alignment vertical="center"/>
    </xf>
    <xf numFmtId="0" fontId="12" fillId="0" borderId="11" xfId="3" applyFont="1" applyBorder="1" applyAlignment="1">
      <alignment horizontal="left" vertical="center"/>
    </xf>
    <xf numFmtId="0" fontId="12" fillId="0" borderId="11" xfId="3" applyFont="1" applyFill="1" applyBorder="1" applyAlignment="1">
      <alignment horizontal="left" vertical="center"/>
    </xf>
    <xf numFmtId="0" fontId="26" fillId="0" borderId="11" xfId="0" applyFont="1" applyBorder="1" applyAlignment="1">
      <alignment horizontal="left" vertical="center"/>
    </xf>
    <xf numFmtId="0" fontId="12" fillId="0" borderId="24" xfId="0" applyFont="1" applyBorder="1" applyAlignment="1">
      <alignmen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46" xfId="0" applyFont="1" applyBorder="1" applyAlignment="1">
      <alignment vertical="center"/>
    </xf>
    <xf numFmtId="0" fontId="12" fillId="0" borderId="90" xfId="3" applyFont="1" applyBorder="1" applyAlignment="1">
      <alignment vertical="center"/>
    </xf>
    <xf numFmtId="0" fontId="16" fillId="0" borderId="11" xfId="0" applyFont="1" applyBorder="1" applyAlignment="1">
      <alignment vertical="center"/>
    </xf>
    <xf numFmtId="0" fontId="12" fillId="0" borderId="11" xfId="0" applyFont="1" applyFill="1" applyBorder="1" applyAlignment="1">
      <alignment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7"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8"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6" fillId="0" borderId="0" xfId="0" applyFont="1" applyAlignment="1"/>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9"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6" fillId="0" borderId="0" xfId="0" applyFont="1" applyAlignment="1">
      <alignment horizontal="center" vertical="center"/>
    </xf>
    <xf numFmtId="4" fontId="13" fillId="17" borderId="17" xfId="3" applyNumberFormat="1" applyFont="1" applyFill="1" applyBorder="1" applyAlignment="1">
      <alignment horizontal="center" vertical="center"/>
    </xf>
    <xf numFmtId="4" fontId="13" fillId="17" borderId="98"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2" fillId="7" borderId="11" xfId="0" applyFont="1" applyFill="1" applyBorder="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99" xfId="0" applyFont="1" applyFill="1" applyBorder="1" applyAlignment="1">
      <alignment horizontal="center" vertical="center" wrapText="1"/>
    </xf>
    <xf numFmtId="0" fontId="12" fillId="0" borderId="98" xfId="0" applyFont="1" applyFill="1" applyBorder="1" applyAlignment="1">
      <alignment horizontal="center" vertical="center" wrapText="1"/>
    </xf>
    <xf numFmtId="0" fontId="16" fillId="0" borderId="98"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4" fontId="15" fillId="7" borderId="105"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40" fillId="0" borderId="0" xfId="3" applyFont="1" applyAlignment="1">
      <alignment wrapText="1"/>
    </xf>
    <xf numFmtId="0" fontId="20" fillId="3" borderId="60" xfId="3" applyFont="1" applyFill="1" applyBorder="1" applyAlignment="1">
      <alignment horizontal="center" vertical="center"/>
    </xf>
    <xf numFmtId="0" fontId="13" fillId="3" borderId="106"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5" fillId="0" borderId="0" xfId="0" applyFont="1" applyAlignment="1">
      <alignment horizontal="center" vertical="center"/>
    </xf>
    <xf numFmtId="0" fontId="25" fillId="0" borderId="16" xfId="3" applyFont="1" applyBorder="1" applyAlignment="1">
      <alignment horizontal="center" vertical="center" wrapText="1"/>
    </xf>
    <xf numFmtId="0" fontId="41" fillId="10" borderId="61" xfId="0" applyFont="1" applyFill="1" applyBorder="1" applyAlignment="1">
      <alignment horizontal="center" vertical="center"/>
    </xf>
    <xf numFmtId="0" fontId="25" fillId="0" borderId="109" xfId="3" applyFont="1" applyBorder="1" applyAlignment="1">
      <alignment horizontal="center" vertical="center" wrapText="1"/>
    </xf>
    <xf numFmtId="0" fontId="35" fillId="0" borderId="0" xfId="0" applyFont="1" applyAlignment="1">
      <alignment horizontal="center"/>
    </xf>
    <xf numFmtId="0" fontId="42"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100"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3" xfId="3" applyNumberFormat="1" applyFont="1" applyFill="1" applyBorder="1" applyAlignment="1">
      <alignment horizontal="center" vertical="center"/>
    </xf>
    <xf numFmtId="4" fontId="15" fillId="7" borderId="114" xfId="3" applyNumberFormat="1" applyFont="1" applyFill="1" applyBorder="1" applyAlignment="1">
      <alignment horizontal="center" vertical="center"/>
    </xf>
    <xf numFmtId="0" fontId="12" fillId="0" borderId="99"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3" fillId="0" borderId="17" xfId="0" applyFont="1" applyBorder="1" applyAlignment="1">
      <alignment horizontal="center" vertical="center" wrapText="1"/>
    </xf>
    <xf numFmtId="0" fontId="43" fillId="0" borderId="108" xfId="0" applyFont="1" applyBorder="1" applyAlignment="1">
      <alignment horizontal="left" vertical="center" wrapText="1"/>
    </xf>
    <xf numFmtId="0" fontId="43" fillId="0" borderId="108" xfId="0" applyFont="1" applyBorder="1" applyAlignment="1">
      <alignment horizontal="center" vertical="center" wrapText="1"/>
    </xf>
    <xf numFmtId="0" fontId="44"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4" fillId="10" borderId="3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16" xfId="0" applyFont="1" applyBorder="1" applyAlignment="1">
      <alignment horizontal="center"/>
    </xf>
    <xf numFmtId="0" fontId="43" fillId="0" borderId="108" xfId="0" applyFont="1" applyBorder="1"/>
    <xf numFmtId="0" fontId="43" fillId="0" borderId="108" xfId="0" applyFont="1" applyBorder="1" applyAlignment="1">
      <alignment wrapText="1"/>
    </xf>
    <xf numFmtId="0" fontId="24" fillId="0" borderId="16" xfId="0" applyFont="1" applyBorder="1" applyAlignment="1">
      <alignment horizontal="center" vertical="center"/>
    </xf>
    <xf numFmtId="0" fontId="43" fillId="0" borderId="108" xfId="0" applyFont="1" applyBorder="1" applyAlignment="1">
      <alignment vertical="center" wrapText="1"/>
    </xf>
    <xf numFmtId="0" fontId="24" fillId="0" borderId="109" xfId="0" applyFont="1" applyBorder="1" applyAlignment="1">
      <alignment horizontal="center"/>
    </xf>
    <xf numFmtId="0" fontId="43" fillId="0" borderId="13" xfId="0" applyFont="1" applyBorder="1" applyAlignment="1">
      <alignment horizontal="center" vertical="center" wrapText="1"/>
    </xf>
    <xf numFmtId="0" fontId="24" fillId="0" borderId="109" xfId="0" applyFont="1" applyBorder="1" applyAlignment="1">
      <alignment horizontal="center" vertical="center"/>
    </xf>
    <xf numFmtId="0" fontId="43" fillId="0" borderId="108" xfId="0" applyFont="1" applyBorder="1" applyAlignment="1">
      <alignment horizontal="justify" wrapText="1"/>
    </xf>
    <xf numFmtId="1" fontId="13" fillId="3" borderId="107" xfId="3" applyNumberFormat="1" applyFont="1" applyFill="1" applyBorder="1" applyAlignment="1">
      <alignment horizontal="center" vertical="center"/>
    </xf>
    <xf numFmtId="1" fontId="13" fillId="3" borderId="115" xfId="3" applyNumberFormat="1" applyFont="1" applyFill="1" applyBorder="1" applyAlignment="1">
      <alignment horizontal="center" vertical="center"/>
    </xf>
    <xf numFmtId="3" fontId="13" fillId="3" borderId="114"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8"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2" xfId="3" applyFont="1" applyBorder="1" applyAlignment="1">
      <alignment vertical="center"/>
    </xf>
    <xf numFmtId="0" fontId="13" fillId="5" borderId="116" xfId="3" applyFont="1" applyFill="1" applyBorder="1" applyAlignment="1">
      <alignment horizontal="center" vertical="center"/>
    </xf>
    <xf numFmtId="4" fontId="27" fillId="0" borderId="109"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7" xfId="0" applyFont="1" applyBorder="1" applyAlignment="1">
      <alignment horizontal="center" vertical="center" wrapText="1"/>
    </xf>
    <xf numFmtId="0" fontId="20" fillId="5" borderId="116" xfId="3" applyFont="1" applyFill="1" applyBorder="1" applyAlignment="1">
      <alignment horizontal="center" vertical="center"/>
    </xf>
    <xf numFmtId="2" fontId="13" fillId="4" borderId="96" xfId="3" applyNumberFormat="1" applyFont="1" applyFill="1" applyBorder="1" applyAlignment="1">
      <alignment horizontal="center" vertical="center"/>
    </xf>
    <xf numFmtId="2" fontId="13" fillId="0" borderId="13" xfId="3" applyNumberFormat="1" applyFont="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3" fillId="0" borderId="17" xfId="0" applyFont="1" applyFill="1" applyBorder="1" applyAlignment="1">
      <alignment horizontal="center" vertical="center" wrapText="1"/>
    </xf>
    <xf numFmtId="0" fontId="42" fillId="0" borderId="17" xfId="0" applyFont="1" applyBorder="1" applyAlignment="1">
      <alignment horizontal="center" vertical="center"/>
    </xf>
    <xf numFmtId="0" fontId="12" fillId="0" borderId="58" xfId="0" applyFont="1" applyFill="1" applyBorder="1" applyAlignment="1">
      <alignment horizontal="center" vertical="center" wrapText="1"/>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93" xfId="3" applyFont="1" applyFill="1" applyBorder="1" applyAlignment="1">
      <alignment horizontal="center" vertical="center" wrapText="1"/>
    </xf>
    <xf numFmtId="0" fontId="16" fillId="0" borderId="30" xfId="3" applyFont="1" applyFill="1" applyBorder="1" applyAlignment="1">
      <alignment horizontal="center" vertical="center" wrapText="1"/>
    </xf>
    <xf numFmtId="4" fontId="15" fillId="0" borderId="47" xfId="3"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0" fontId="12" fillId="0" borderId="11" xfId="0" applyFont="1" applyFill="1" applyBorder="1" applyAlignment="1">
      <alignment horizontal="center" vertical="center" wrapText="1"/>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100"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5" fillId="0" borderId="17" xfId="0" applyFont="1" applyBorder="1"/>
    <xf numFmtId="0" fontId="43" fillId="0" borderId="108" xfId="0" applyFont="1" applyFill="1" applyBorder="1"/>
    <xf numFmtId="0" fontId="0" fillId="0" borderId="0" xfId="0" applyAlignment="1">
      <alignment vertical="top"/>
    </xf>
    <xf numFmtId="0" fontId="35" fillId="0" borderId="0" xfId="0" applyFont="1" applyAlignment="1">
      <alignment horizontal="center" vertical="top"/>
    </xf>
    <xf numFmtId="0" fontId="42"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5" fillId="0" borderId="17" xfId="0" applyFont="1" applyBorder="1" applyAlignment="1">
      <alignment horizontal="center"/>
    </xf>
    <xf numFmtId="0" fontId="42" fillId="0" borderId="17" xfId="0" applyFont="1" applyBorder="1" applyAlignment="1">
      <alignment horizontal="center"/>
    </xf>
    <xf numFmtId="0" fontId="6" fillId="0" borderId="0" xfId="0" applyFont="1" applyAlignment="1" applyProtection="1">
      <protection locked="0"/>
    </xf>
    <xf numFmtId="4" fontId="13" fillId="22" borderId="16" xfId="3" applyNumberFormat="1" applyFont="1" applyFill="1" applyBorder="1" applyAlignment="1">
      <alignment horizontal="center" vertical="center"/>
    </xf>
    <xf numFmtId="4" fontId="13" fillId="22" borderId="20" xfId="3" applyNumberFormat="1" applyFont="1" applyFill="1" applyBorder="1" applyAlignment="1">
      <alignment horizontal="center" vertical="center"/>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8" xfId="3" applyNumberFormat="1" applyFont="1" applyFill="1" applyBorder="1" applyAlignment="1">
      <alignment horizontal="center" vertical="center"/>
    </xf>
    <xf numFmtId="0" fontId="12" fillId="7" borderId="98" xfId="0" applyFont="1" applyFill="1" applyBorder="1" applyAlignment="1">
      <alignment horizontal="center" vertical="center" wrapText="1"/>
    </xf>
    <xf numFmtId="0" fontId="47" fillId="0" borderId="108" xfId="0" applyFont="1" applyBorder="1"/>
    <xf numFmtId="0" fontId="43" fillId="0" borderId="108" xfId="0" applyFont="1" applyBorder="1" applyAlignment="1">
      <alignment vertical="center"/>
    </xf>
    <xf numFmtId="0" fontId="36"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6"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8"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0" fontId="36" fillId="0" borderId="0" xfId="0" applyFont="1" applyAlignment="1">
      <alignment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97" xfId="3" applyNumberFormat="1" applyFont="1" applyFill="1" applyBorder="1" applyAlignment="1">
      <alignment horizontal="center" vertical="center"/>
    </xf>
    <xf numFmtId="3" fontId="13" fillId="3" borderId="126" xfId="3" applyNumberFormat="1" applyFont="1" applyFill="1" applyBorder="1" applyAlignment="1">
      <alignment horizontal="center" vertical="center"/>
    </xf>
    <xf numFmtId="3" fontId="13" fillId="3" borderId="14"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42" fillId="0" borderId="17" xfId="0" applyFont="1" applyBorder="1"/>
    <xf numFmtId="0" fontId="35" fillId="0" borderId="17" xfId="0" applyFont="1" applyBorder="1" applyAlignment="1">
      <alignment horizontal="center" wrapText="1"/>
    </xf>
    <xf numFmtId="0" fontId="12" fillId="0" borderId="100"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6" fillId="0" borderId="0" xfId="0" applyFont="1" applyBorder="1" applyAlignment="1">
      <alignment horizontal="center" vertical="center"/>
    </xf>
    <xf numFmtId="0" fontId="48"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40" fillId="0" borderId="0" xfId="3" applyFont="1" applyFill="1" applyAlignment="1">
      <alignment vertical="center"/>
    </xf>
    <xf numFmtId="0" fontId="16" fillId="0" borderId="98" xfId="0" applyFont="1" applyBorder="1" applyAlignment="1">
      <alignment horizontal="center" vertical="center" wrapText="1"/>
    </xf>
    <xf numFmtId="0" fontId="16" fillId="0" borderId="27" xfId="0" applyFont="1" applyFill="1" applyBorder="1" applyAlignment="1">
      <alignment horizontal="center" vertical="center" wrapText="1"/>
    </xf>
    <xf numFmtId="0" fontId="42" fillId="0" borderId="17" xfId="0" applyFont="1" applyBorder="1" applyAlignment="1">
      <alignment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9" fillId="7" borderId="48" xfId="0" applyFont="1" applyFill="1" applyBorder="1" applyAlignment="1" applyProtection="1">
      <alignment horizontal="left" vertical="center" wrapText="1"/>
      <protection locked="0"/>
    </xf>
    <xf numFmtId="0" fontId="9" fillId="7" borderId="9" xfId="0" applyFont="1" applyFill="1" applyBorder="1" applyAlignment="1" applyProtection="1">
      <alignment horizontal="left" vertical="center" wrapText="1"/>
      <protection locked="0"/>
    </xf>
    <xf numFmtId="0" fontId="9" fillId="7" borderId="49" xfId="0" applyFont="1" applyFill="1" applyBorder="1" applyAlignment="1" applyProtection="1">
      <alignment horizontal="left"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4" fillId="11" borderId="62" xfId="0" quotePrefix="1"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40" xfId="0" quotePrefix="1" applyFont="1" applyFill="1" applyBorder="1" applyAlignment="1" applyProtection="1">
      <alignment horizontal="center"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24" xfId="0" applyFont="1" applyFill="1" applyBorder="1" applyAlignment="1" applyProtection="1">
      <alignment horizontal="justify" vertical="center" wrapText="1"/>
      <protection locked="0"/>
    </xf>
    <xf numFmtId="0" fontId="9" fillId="7" borderId="12" xfId="0" applyFont="1" applyFill="1" applyBorder="1" applyAlignment="1" applyProtection="1">
      <alignment horizontal="justify" vertical="center" wrapText="1"/>
      <protection locked="0"/>
    </xf>
    <xf numFmtId="0" fontId="9" fillId="7" borderId="77"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3" fillId="7" borderId="62" xfId="1" applyFont="1" applyFill="1" applyBorder="1" applyAlignment="1" applyProtection="1">
      <alignment horizontal="left" vertical="center"/>
      <protection locked="0"/>
    </xf>
    <xf numFmtId="0" fontId="33" fillId="7" borderId="10" xfId="1" applyFont="1" applyFill="1" applyBorder="1" applyAlignment="1" applyProtection="1">
      <alignment horizontal="left" vertical="center"/>
      <protection locked="0"/>
    </xf>
    <xf numFmtId="0" fontId="33" fillId="7" borderId="40" xfId="1" applyFont="1" applyFill="1" applyBorder="1" applyAlignment="1" applyProtection="1">
      <alignment horizontal="left" vertical="center"/>
      <protection locked="0"/>
    </xf>
    <xf numFmtId="0" fontId="33" fillId="12" borderId="45" xfId="1" applyFont="1" applyFill="1" applyBorder="1" applyAlignment="1" applyProtection="1">
      <alignment horizontal="center"/>
      <protection locked="0"/>
    </xf>
    <xf numFmtId="0" fontId="33" fillId="12" borderId="28" xfId="1" applyFont="1" applyFill="1" applyBorder="1" applyAlignment="1" applyProtection="1">
      <alignment horizontal="center"/>
      <protection locked="0"/>
    </xf>
    <xf numFmtId="0" fontId="33" fillId="12" borderId="41" xfId="1" applyFont="1" applyFill="1" applyBorder="1" applyAlignment="1" applyProtection="1">
      <alignment horizontal="center"/>
      <protection locked="0"/>
    </xf>
    <xf numFmtId="0" fontId="32" fillId="7" borderId="1" xfId="1" applyFont="1" applyFill="1" applyBorder="1" applyAlignment="1" applyProtection="1">
      <alignment horizontal="center" vertical="center"/>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33" fillId="7" borderId="4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49" xfId="1" applyFont="1" applyFill="1" applyBorder="1" applyAlignment="1" applyProtection="1">
      <alignment horizontal="left"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3" xfId="0" applyFont="1" applyFill="1" applyBorder="1" applyAlignment="1" applyProtection="1">
      <alignment horizontal="center" vertical="center" wrapText="1"/>
      <protection locked="0"/>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22" xfId="0" applyFont="1" applyBorder="1" applyAlignment="1">
      <alignment horizontal="center" vertical="top"/>
    </xf>
    <xf numFmtId="0" fontId="10" fillId="0" borderId="123" xfId="0" applyFont="1" applyBorder="1" applyAlignment="1">
      <alignment horizontal="center" vertical="top"/>
    </xf>
    <xf numFmtId="0" fontId="10" fillId="0" borderId="124"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9" fillId="7" borderId="28" xfId="0" applyFont="1" applyFill="1" applyBorder="1" applyAlignment="1" applyProtection="1">
      <alignment horizontal="justify" vertical="center" wrapText="1"/>
      <protection locked="0"/>
    </xf>
    <xf numFmtId="0" fontId="49" fillId="7" borderId="41"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9" xfId="0" applyFont="1" applyBorder="1" applyAlignment="1">
      <alignment horizontal="center"/>
    </xf>
    <xf numFmtId="0" fontId="11" fillId="0" borderId="120" xfId="0" applyFont="1" applyBorder="1" applyAlignment="1">
      <alignment horizontal="center"/>
    </xf>
    <xf numFmtId="0" fontId="11" fillId="0" borderId="121"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12" fillId="0" borderId="13" xfId="0" applyFont="1" applyBorder="1" applyAlignment="1">
      <alignment horizontal="center" vertical="center"/>
    </xf>
    <xf numFmtId="0" fontId="12" fillId="0" borderId="96" xfId="0" applyFont="1" applyBorder="1" applyAlignment="1">
      <alignment horizontal="center" vertical="center"/>
    </xf>
    <xf numFmtId="0" fontId="12" fillId="0" borderId="22" xfId="0" applyFont="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2" fillId="0" borderId="93" xfId="0" applyFont="1" applyBorder="1" applyAlignment="1">
      <alignment horizontal="center"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5" fillId="0" borderId="24" xfId="3" applyFont="1" applyFill="1" applyBorder="1" applyAlignment="1">
      <alignment horizontal="left" vertical="center" wrapText="1"/>
    </xf>
    <xf numFmtId="0" fontId="5" fillId="0" borderId="12" xfId="3" applyFont="1" applyFill="1" applyBorder="1" applyAlignment="1">
      <alignment horizontal="left" vertical="center" wrapText="1"/>
    </xf>
    <xf numFmtId="0" fontId="5" fillId="0" borderId="77" xfId="3" applyFont="1" applyFill="1" applyBorder="1" applyAlignment="1">
      <alignment horizontal="left" vertical="center" wrapText="1"/>
    </xf>
    <xf numFmtId="0" fontId="5" fillId="0" borderId="24" xfId="3" applyFont="1" applyFill="1" applyBorder="1" applyAlignment="1">
      <alignment horizontal="justify" vertical="center" wrapText="1"/>
    </xf>
    <xf numFmtId="0" fontId="5" fillId="0" borderId="12" xfId="3" applyFont="1" applyFill="1" applyBorder="1" applyAlignment="1">
      <alignment horizontal="justify" vertical="center" wrapText="1"/>
    </xf>
    <xf numFmtId="0" fontId="5" fillId="0" borderId="77" xfId="3" applyFont="1" applyFill="1" applyBorder="1" applyAlignment="1">
      <alignment horizontal="justify" vertical="center" wrapText="1"/>
    </xf>
    <xf numFmtId="0" fontId="5" fillId="0" borderId="11" xfId="3" applyFont="1" applyFill="1" applyBorder="1" applyAlignment="1">
      <alignment horizontal="justify" vertical="center" wrapText="1"/>
    </xf>
    <xf numFmtId="0" fontId="5" fillId="0" borderId="26" xfId="3" applyFont="1" applyFill="1" applyBorder="1" applyAlignment="1">
      <alignment horizontal="justify" vertical="center" wrapText="1"/>
    </xf>
    <xf numFmtId="0" fontId="5" fillId="0" borderId="36" xfId="3" applyFont="1" applyFill="1" applyBorder="1" applyAlignment="1">
      <alignment horizontal="justify" vertical="center" wrapText="1"/>
    </xf>
    <xf numFmtId="0" fontId="5" fillId="0" borderId="11" xfId="3" applyFont="1" applyFill="1" applyBorder="1" applyAlignment="1">
      <alignment horizontal="left" vertical="center" wrapText="1"/>
    </xf>
    <xf numFmtId="0" fontId="5" fillId="0" borderId="26" xfId="3" applyFont="1" applyFill="1" applyBorder="1" applyAlignment="1">
      <alignment horizontal="left" vertical="center" wrapText="1"/>
    </xf>
    <xf numFmtId="0" fontId="5" fillId="0" borderId="36" xfId="3" applyFont="1" applyFill="1" applyBorder="1" applyAlignment="1">
      <alignment horizontal="left" vertical="center" wrapText="1"/>
    </xf>
    <xf numFmtId="0" fontId="31" fillId="0" borderId="37" xfId="3" applyFont="1" applyBorder="1" applyAlignment="1">
      <alignment horizontal="center" vertical="top"/>
    </xf>
    <xf numFmtId="0" fontId="31" fillId="0" borderId="38" xfId="3" applyFont="1" applyBorder="1" applyAlignment="1">
      <alignment horizontal="center" vertical="top"/>
    </xf>
    <xf numFmtId="0" fontId="31" fillId="0" borderId="39" xfId="3" applyFont="1" applyBorder="1" applyAlignment="1">
      <alignment horizontal="center" vertical="top"/>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32" fillId="0" borderId="62" xfId="3" applyFont="1" applyBorder="1" applyAlignment="1">
      <alignment horizontal="justify" vertical="center" wrapText="1"/>
    </xf>
    <xf numFmtId="0" fontId="32" fillId="0" borderId="10" xfId="3" applyFont="1" applyBorder="1" applyAlignment="1">
      <alignment horizontal="justify" vertical="center" wrapText="1"/>
    </xf>
    <xf numFmtId="0" fontId="32"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5" fillId="0" borderId="11" xfId="3" applyFont="1" applyBorder="1" applyAlignment="1">
      <alignment horizontal="justify" vertical="center" wrapText="1"/>
    </xf>
    <xf numFmtId="0" fontId="32" fillId="0" borderId="26" xfId="3" applyFont="1" applyBorder="1" applyAlignment="1">
      <alignment horizontal="justify" vertical="center" wrapText="1"/>
    </xf>
    <xf numFmtId="0" fontId="32" fillId="0" borderId="36" xfId="3" applyFont="1" applyBorder="1" applyAlignment="1">
      <alignment horizontal="justify" vertical="center" wrapText="1"/>
    </xf>
    <xf numFmtId="0" fontId="5" fillId="0" borderId="26" xfId="3" applyFont="1" applyBorder="1" applyAlignment="1">
      <alignment horizontal="justify" vertical="center" wrapText="1"/>
    </xf>
    <xf numFmtId="0" fontId="5" fillId="0" borderId="36" xfId="3" applyFont="1" applyBorder="1" applyAlignment="1">
      <alignment horizontal="justify" vertical="center" wrapText="1"/>
    </xf>
    <xf numFmtId="0" fontId="23" fillId="0" borderId="6" xfId="3" applyFont="1" applyBorder="1" applyAlignment="1">
      <alignment horizontal="justify" vertical="center" wrapText="1"/>
    </xf>
    <xf numFmtId="0" fontId="23" fillId="0" borderId="7" xfId="3" applyFont="1" applyBorder="1" applyAlignment="1">
      <alignment horizontal="justify" vertical="center" wrapText="1"/>
    </xf>
    <xf numFmtId="0" fontId="23" fillId="0" borderId="8" xfId="3" applyFont="1" applyBorder="1" applyAlignment="1">
      <alignment horizontal="justify"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32" fillId="0" borderId="6" xfId="3" applyFont="1" applyBorder="1" applyAlignment="1">
      <alignment horizontal="justify" vertical="center" wrapText="1"/>
    </xf>
    <xf numFmtId="0" fontId="5" fillId="0" borderId="7" xfId="3" applyFont="1" applyBorder="1" applyAlignment="1">
      <alignment horizontal="justify" vertical="center" wrapText="1"/>
    </xf>
    <xf numFmtId="0" fontId="5" fillId="0" borderId="8" xfId="3" applyFont="1" applyBorder="1" applyAlignment="1">
      <alignment horizontal="justify"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40" xfId="3" applyFont="1" applyFill="1" applyBorder="1" applyAlignment="1">
      <alignment horizontal="center" vertical="center"/>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1" xfId="3" applyFont="1" applyFill="1" applyBorder="1" applyAlignment="1">
      <alignment horizontal="center" vertical="center"/>
    </xf>
    <xf numFmtId="0" fontId="27" fillId="18" borderId="102" xfId="3" applyFont="1" applyFill="1" applyBorder="1" applyAlignment="1">
      <alignment horizontal="center" vertical="center"/>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5" fillId="0" borderId="1" xfId="3" applyFont="1" applyFill="1" applyBorder="1" applyAlignment="1">
      <alignment horizontal="justify" vertical="center" wrapText="1"/>
    </xf>
    <xf numFmtId="0" fontId="5" fillId="0" borderId="0" xfId="3" applyFont="1" applyFill="1" applyBorder="1" applyAlignment="1">
      <alignment horizontal="justify" vertical="center" wrapText="1"/>
    </xf>
    <xf numFmtId="0" fontId="5" fillId="0" borderId="2" xfId="3" applyFont="1" applyFill="1" applyBorder="1" applyAlignment="1">
      <alignment horizontal="justify"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5" fillId="7" borderId="24" xfId="3" applyFont="1" applyFill="1" applyBorder="1" applyAlignment="1">
      <alignment horizontal="center" vertical="center" wrapText="1"/>
    </xf>
    <xf numFmtId="0" fontId="15" fillId="7" borderId="112" xfId="3" applyFont="1" applyFill="1" applyBorder="1" applyAlignment="1">
      <alignment horizontal="center" vertical="center" wrapText="1"/>
    </xf>
    <xf numFmtId="0" fontId="16" fillId="0" borderId="94" xfId="3" applyFont="1" applyBorder="1" applyAlignment="1">
      <alignment horizontal="center" vertical="center" wrapText="1"/>
    </xf>
    <xf numFmtId="0" fontId="16" fillId="0" borderId="95" xfId="3" applyFont="1" applyBorder="1" applyAlignment="1">
      <alignment horizontal="center" vertical="center" wrapText="1"/>
    </xf>
    <xf numFmtId="0" fontId="16" fillId="0" borderId="93" xfId="3" applyFont="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50"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100" xfId="0" applyFont="1" applyBorder="1" applyAlignment="1">
      <alignment horizontal="center" vertical="center" wrapText="1"/>
    </xf>
    <xf numFmtId="0" fontId="12" fillId="0" borderId="95" xfId="0" applyFont="1" applyFill="1" applyBorder="1" applyAlignment="1">
      <alignment horizontal="center" vertical="center" wrapText="1"/>
    </xf>
    <xf numFmtId="0" fontId="16" fillId="0" borderId="95" xfId="3" applyFont="1" applyFill="1" applyBorder="1" applyAlignment="1">
      <alignment horizontal="center"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35" fillId="0" borderId="13" xfId="0" applyFont="1" applyBorder="1" applyAlignment="1">
      <alignment horizontal="center" vertical="center"/>
    </xf>
    <xf numFmtId="0" fontId="35" fillId="0" borderId="96" xfId="0" applyFont="1" applyBorder="1" applyAlignment="1">
      <alignment horizontal="center" vertical="center"/>
    </xf>
    <xf numFmtId="0" fontId="35" fillId="0" borderId="22" xfId="0" applyFont="1" applyBorder="1" applyAlignment="1">
      <alignment horizontal="center" vertical="center"/>
    </xf>
    <xf numFmtId="0" fontId="35" fillId="0" borderId="94" xfId="0" applyFont="1" applyBorder="1" applyAlignment="1">
      <alignment horizontal="center" vertical="center"/>
    </xf>
    <xf numFmtId="0" fontId="35" fillId="0" borderId="95" xfId="0" applyFont="1" applyBorder="1" applyAlignment="1">
      <alignment horizontal="center" vertical="center"/>
    </xf>
    <xf numFmtId="0" fontId="35" fillId="0" borderId="93" xfId="0"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24" fillId="0" borderId="100" xfId="0"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94" xfId="0" applyFont="1" applyBorder="1" applyAlignment="1">
      <alignment horizontal="center" vertical="center"/>
    </xf>
    <xf numFmtId="0" fontId="20" fillId="0" borderId="107" xfId="3" applyFont="1" applyBorder="1" applyAlignment="1">
      <alignment horizontal="center" vertical="center" wrapText="1"/>
    </xf>
    <xf numFmtId="0" fontId="20" fillId="0" borderId="96" xfId="3" applyFont="1" applyBorder="1" applyAlignment="1">
      <alignment horizontal="center" vertical="center" wrapText="1"/>
    </xf>
    <xf numFmtId="0" fontId="20" fillId="0" borderId="22" xfId="3" applyFont="1" applyBorder="1" applyAlignment="1">
      <alignment horizontal="center" vertical="center" wrapText="1"/>
    </xf>
    <xf numFmtId="0" fontId="43" fillId="0" borderId="107" xfId="0" applyFont="1" applyBorder="1" applyAlignment="1">
      <alignment horizontal="center" vertical="center"/>
    </xf>
    <xf numFmtId="0" fontId="43" fillId="0" borderId="22" xfId="0" applyFont="1" applyBorder="1" applyAlignment="1">
      <alignment horizontal="center" vertical="center"/>
    </xf>
    <xf numFmtId="0" fontId="43" fillId="0" borderId="110" xfId="0" applyFont="1" applyBorder="1" applyAlignment="1">
      <alignment horizontal="center" vertical="center" wrapText="1"/>
    </xf>
    <xf numFmtId="0" fontId="43" fillId="0" borderId="111" xfId="0" applyFont="1" applyBorder="1" applyAlignment="1">
      <alignment horizontal="center" vertical="center" wrapText="1"/>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20" fillId="0" borderId="107" xfId="3" applyFont="1" applyBorder="1" applyAlignment="1">
      <alignment horizontal="center" wrapText="1"/>
    </xf>
    <xf numFmtId="0" fontId="20" fillId="0" borderId="96" xfId="3" applyFont="1" applyBorder="1" applyAlignment="1">
      <alignment horizontal="center" wrapText="1"/>
    </xf>
    <xf numFmtId="0" fontId="20" fillId="0" borderId="22" xfId="3" applyFont="1" applyBorder="1" applyAlignment="1">
      <alignment horizontal="center" wrapText="1"/>
    </xf>
    <xf numFmtId="0" fontId="46" fillId="0" borderId="125"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xf numFmtId="0" fontId="48" fillId="0" borderId="125" xfId="0" applyFont="1" applyBorder="1" applyAlignment="1">
      <alignment horizontal="center" vertical="center"/>
    </xf>
    <xf numFmtId="0" fontId="48" fillId="0" borderId="10" xfId="0" applyFont="1" applyBorder="1" applyAlignment="1">
      <alignment horizontal="center" vertical="center"/>
    </xf>
    <xf numFmtId="0" fontId="48" fillId="0" borderId="74" xfId="0" applyFont="1" applyBorder="1" applyAlignment="1">
      <alignment horizontal="center" vertical="center"/>
    </xf>
  </cellXfs>
  <cellStyles count="4">
    <cellStyle name="Normal" xfId="0" builtinId="0"/>
    <cellStyle name="Normal 2" xfId="3" xr:uid="{00000000-0005-0000-0000-000001000000}"/>
    <cellStyle name="Normal 4" xfId="2" xr:uid="{00000000-0005-0000-0000-000002000000}"/>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image" Target="../media/image10.jpeg"/><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0</xdr:col>
      <xdr:colOff>68035</xdr:colOff>
      <xdr:row>0</xdr:row>
      <xdr:rowOff>179161</xdr:rowOff>
    </xdr:from>
    <xdr:to>
      <xdr:col>11</xdr:col>
      <xdr:colOff>584329</xdr:colOff>
      <xdr:row>57</xdr:row>
      <xdr:rowOff>179161</xdr:rowOff>
    </xdr:to>
    <xdr:pic>
      <xdr:nvPicPr>
        <xdr:cNvPr id="4" name="Imagem 3">
          <a:extLst>
            <a:ext uri="{FF2B5EF4-FFF2-40B4-BE49-F238E27FC236}">
              <a16:creationId xmlns:a16="http://schemas.microsoft.com/office/drawing/2014/main" id="{5E578FA7-5FA1-4EC6-8258-961B3D16C4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035" y="179161"/>
          <a:ext cx="7251830" cy="10858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367904</xdr:colOff>
      <xdr:row>0</xdr:row>
      <xdr:rowOff>196442</xdr:rowOff>
    </xdr:from>
    <xdr:to>
      <xdr:col>11</xdr:col>
      <xdr:colOff>161926</xdr:colOff>
      <xdr:row>3</xdr:row>
      <xdr:rowOff>9525</xdr:rowOff>
    </xdr:to>
    <xdr:pic>
      <xdr:nvPicPr>
        <xdr:cNvPr id="2" name="Imagem 1">
          <a:extLst>
            <a:ext uri="{FF2B5EF4-FFF2-40B4-BE49-F238E27FC236}">
              <a16:creationId xmlns:a16="http://schemas.microsoft.com/office/drawing/2014/main" id="{0281469C-0E5B-46B2-8E13-9C06EE44D86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40204" y="196442"/>
          <a:ext cx="556022" cy="641758"/>
        </a:xfrm>
        <a:prstGeom prst="rect">
          <a:avLst/>
        </a:prstGeom>
      </xdr:spPr>
    </xdr:pic>
    <xdr:clientData/>
  </xdr:twoCellAnchor>
  <xdr:twoCellAnchor editAs="oneCell">
    <xdr:from>
      <xdr:col>0</xdr:col>
      <xdr:colOff>74614</xdr:colOff>
      <xdr:row>0</xdr:row>
      <xdr:rowOff>219075</xdr:rowOff>
    </xdr:from>
    <xdr:to>
      <xdr:col>1</xdr:col>
      <xdr:colOff>441036</xdr:colOff>
      <xdr:row>3</xdr:row>
      <xdr:rowOff>10654</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74614" y="219075"/>
          <a:ext cx="871247" cy="620254"/>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800100</xdr:colOff>
      <xdr:row>0</xdr:row>
      <xdr:rowOff>95961</xdr:rowOff>
    </xdr:from>
    <xdr:to>
      <xdr:col>10</xdr:col>
      <xdr:colOff>711970</xdr:colOff>
      <xdr:row>3</xdr:row>
      <xdr:rowOff>208643</xdr:rowOff>
    </xdr:to>
    <xdr:pic>
      <xdr:nvPicPr>
        <xdr:cNvPr id="3" name="Imagem 2">
          <a:extLst>
            <a:ext uri="{FF2B5EF4-FFF2-40B4-BE49-F238E27FC236}">
              <a16:creationId xmlns:a16="http://schemas.microsoft.com/office/drawing/2014/main" id="{B54754D8-10A1-4E4C-AEAB-673D0B9AD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020300" y="95961"/>
          <a:ext cx="823095" cy="9508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2600325</xdr:colOff>
      <xdr:row>0</xdr:row>
      <xdr:rowOff>219416</xdr:rowOff>
    </xdr:from>
    <xdr:to>
      <xdr:col>4</xdr:col>
      <xdr:colOff>3199779</xdr:colOff>
      <xdr:row>2</xdr:row>
      <xdr:rowOff>297102</xdr:rowOff>
    </xdr:to>
    <xdr:pic>
      <xdr:nvPicPr>
        <xdr:cNvPr id="9" name="Imagem 8">
          <a:extLst>
            <a:ext uri="{FF2B5EF4-FFF2-40B4-BE49-F238E27FC236}">
              <a16:creationId xmlns:a16="http://schemas.microsoft.com/office/drawing/2014/main" id="{0741C7FF-73FF-4C8F-AC29-9E6CF55881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19900" y="219416"/>
          <a:ext cx="599454" cy="6872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15876</xdr:colOff>
      <xdr:row>4</xdr:row>
      <xdr:rowOff>0</xdr:rowOff>
    </xdr:from>
    <xdr:to>
      <xdr:col>5</xdr:col>
      <xdr:colOff>571500</xdr:colOff>
      <xdr:row>23</xdr:row>
      <xdr:rowOff>177508</xdr:rowOff>
    </xdr:to>
    <xdr:pic>
      <xdr:nvPicPr>
        <xdr:cNvPr id="3" name="Imagem 2">
          <a:extLst>
            <a:ext uri="{FF2B5EF4-FFF2-40B4-BE49-F238E27FC236}">
              <a16:creationId xmlns:a16="http://schemas.microsoft.com/office/drawing/2014/main" id="{D272A4AF-78C7-4879-8E31-50B7681B287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7376" y="730250"/>
          <a:ext cx="2889249" cy="3924008"/>
        </a:xfrm>
        <a:prstGeom prst="rect">
          <a:avLst/>
        </a:prstGeom>
      </xdr:spPr>
    </xdr:pic>
    <xdr:clientData/>
  </xdr:twoCellAnchor>
  <xdr:twoCellAnchor editAs="oneCell">
    <xdr:from>
      <xdr:col>7</xdr:col>
      <xdr:colOff>31751</xdr:colOff>
      <xdr:row>4</xdr:row>
      <xdr:rowOff>31751</xdr:rowOff>
    </xdr:from>
    <xdr:to>
      <xdr:col>11</xdr:col>
      <xdr:colOff>539751</xdr:colOff>
      <xdr:row>23</xdr:row>
      <xdr:rowOff>158751</xdr:rowOff>
    </xdr:to>
    <xdr:pic>
      <xdr:nvPicPr>
        <xdr:cNvPr id="5" name="Imagem 4">
          <a:extLst>
            <a:ext uri="{FF2B5EF4-FFF2-40B4-BE49-F238E27FC236}">
              <a16:creationId xmlns:a16="http://schemas.microsoft.com/office/drawing/2014/main" id="{6D68F4E7-16B0-4CE2-9750-2BFB5B1B606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143376" y="762001"/>
          <a:ext cx="2921000" cy="3873500"/>
        </a:xfrm>
        <a:prstGeom prst="rect">
          <a:avLst/>
        </a:prstGeom>
      </xdr:spPr>
    </xdr:pic>
    <xdr:clientData/>
  </xdr:twoCellAnchor>
  <xdr:twoCellAnchor editAs="oneCell">
    <xdr:from>
      <xdr:col>13</xdr:col>
      <xdr:colOff>63500</xdr:colOff>
      <xdr:row>4</xdr:row>
      <xdr:rowOff>15875</xdr:rowOff>
    </xdr:from>
    <xdr:to>
      <xdr:col>17</xdr:col>
      <xdr:colOff>281782</xdr:colOff>
      <xdr:row>23</xdr:row>
      <xdr:rowOff>158751</xdr:rowOff>
    </xdr:to>
    <xdr:pic>
      <xdr:nvPicPr>
        <xdr:cNvPr id="7" name="Imagem 6">
          <a:extLst>
            <a:ext uri="{FF2B5EF4-FFF2-40B4-BE49-F238E27FC236}">
              <a16:creationId xmlns:a16="http://schemas.microsoft.com/office/drawing/2014/main" id="{8932F415-A4ED-43AF-A0E1-A7512E6B66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969250" y="746125"/>
          <a:ext cx="2917032" cy="3889376"/>
        </a:xfrm>
        <a:prstGeom prst="rect">
          <a:avLst/>
        </a:prstGeom>
      </xdr:spPr>
    </xdr:pic>
    <xdr:clientData/>
  </xdr:twoCellAnchor>
  <xdr:twoCellAnchor editAs="oneCell">
    <xdr:from>
      <xdr:col>1</xdr:col>
      <xdr:colOff>0</xdr:colOff>
      <xdr:row>28</xdr:row>
      <xdr:rowOff>15876</xdr:rowOff>
    </xdr:from>
    <xdr:to>
      <xdr:col>6</xdr:col>
      <xdr:colOff>0</xdr:colOff>
      <xdr:row>49</xdr:row>
      <xdr:rowOff>6350</xdr:rowOff>
    </xdr:to>
    <xdr:pic>
      <xdr:nvPicPr>
        <xdr:cNvPr id="11" name="Imagem 10">
          <a:extLst>
            <a:ext uri="{FF2B5EF4-FFF2-40B4-BE49-F238E27FC236}">
              <a16:creationId xmlns:a16="http://schemas.microsoft.com/office/drawing/2014/main" id="{5D1F0413-E8F7-4C58-B088-64F638BBF2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71500" y="5492751"/>
          <a:ext cx="2936875" cy="3990974"/>
        </a:xfrm>
        <a:prstGeom prst="rect">
          <a:avLst/>
        </a:prstGeom>
      </xdr:spPr>
    </xdr:pic>
    <xdr:clientData/>
  </xdr:twoCellAnchor>
  <xdr:twoCellAnchor editAs="oneCell">
    <xdr:from>
      <xdr:col>7</xdr:col>
      <xdr:colOff>31750</xdr:colOff>
      <xdr:row>28</xdr:row>
      <xdr:rowOff>22224</xdr:rowOff>
    </xdr:from>
    <xdr:to>
      <xdr:col>11</xdr:col>
      <xdr:colOff>587375</xdr:colOff>
      <xdr:row>48</xdr:row>
      <xdr:rowOff>178771</xdr:rowOff>
    </xdr:to>
    <xdr:pic>
      <xdr:nvPicPr>
        <xdr:cNvPr id="13" name="Imagem 12">
          <a:extLst>
            <a:ext uri="{FF2B5EF4-FFF2-40B4-BE49-F238E27FC236}">
              <a16:creationId xmlns:a16="http://schemas.microsoft.com/office/drawing/2014/main" id="{4E889F05-BA75-466C-A813-DCBDCAD787D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143375" y="5499099"/>
          <a:ext cx="2968625" cy="3966547"/>
        </a:xfrm>
        <a:prstGeom prst="rect">
          <a:avLst/>
        </a:prstGeom>
      </xdr:spPr>
    </xdr:pic>
    <xdr:clientData/>
  </xdr:twoCellAnchor>
  <xdr:twoCellAnchor editAs="oneCell">
    <xdr:from>
      <xdr:col>13</xdr:col>
      <xdr:colOff>31750</xdr:colOff>
      <xdr:row>27</xdr:row>
      <xdr:rowOff>476249</xdr:rowOff>
    </xdr:from>
    <xdr:to>
      <xdr:col>17</xdr:col>
      <xdr:colOff>357188</xdr:colOff>
      <xdr:row>49</xdr:row>
      <xdr:rowOff>15875</xdr:rowOff>
    </xdr:to>
    <xdr:pic>
      <xdr:nvPicPr>
        <xdr:cNvPr id="15" name="Imagem 14">
          <a:extLst>
            <a:ext uri="{FF2B5EF4-FFF2-40B4-BE49-F238E27FC236}">
              <a16:creationId xmlns:a16="http://schemas.microsoft.com/office/drawing/2014/main" id="{F1BC7C88-D063-49BF-8EFF-64FF8112CE1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42250" y="6667499"/>
          <a:ext cx="3024188" cy="4032251"/>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13" zoomScale="70" zoomScaleNormal="70" zoomScaleSheetLayoutView="70" zoomScalePageLayoutView="60" workbookViewId="0">
      <selection activeCell="Q65" sqref="Q65"/>
    </sheetView>
  </sheetViews>
  <sheetFormatPr defaultRowHeight="15" x14ac:dyDescent="0.25"/>
  <sheetData>
    <row r="508" spans="1:10" ht="354.75" customHeight="1" x14ac:dyDescent="0.25">
      <c r="A508" s="235"/>
      <c r="B508" s="235"/>
      <c r="C508" s="235"/>
      <c r="D508" s="235"/>
      <c r="E508" s="235"/>
      <c r="F508" s="235"/>
      <c r="G508" s="235"/>
      <c r="H508" s="235"/>
      <c r="I508" s="235"/>
      <c r="J508" s="235"/>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91"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2"/>
  <sheetViews>
    <sheetView tabSelected="1" zoomScaleNormal="100" zoomScaleSheetLayoutView="100" zoomScalePageLayoutView="80" workbookViewId="0">
      <selection activeCell="A33" sqref="A33:L33"/>
    </sheetView>
  </sheetViews>
  <sheetFormatPr defaultColWidth="9.140625" defaultRowHeight="15" x14ac:dyDescent="0.25"/>
  <cols>
    <col min="1" max="1" width="7.5703125" style="1" customWidth="1"/>
    <col min="2" max="2" width="10.140625" style="1" customWidth="1"/>
    <col min="3" max="3" width="6.28515625" style="1" customWidth="1"/>
    <col min="4" max="4" width="4" style="1" customWidth="1"/>
    <col min="5" max="5" width="2.57031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42578125" style="1" customWidth="1"/>
    <col min="12" max="12" width="4.5703125" style="1" customWidth="1"/>
    <col min="13" max="16384" width="9.140625" style="1"/>
  </cols>
  <sheetData>
    <row r="1" spans="1:24" ht="21.95" customHeight="1" x14ac:dyDescent="0.25">
      <c r="A1" s="346" t="s">
        <v>0</v>
      </c>
      <c r="B1" s="347"/>
      <c r="C1" s="347"/>
      <c r="D1" s="347"/>
      <c r="E1" s="347"/>
      <c r="F1" s="347"/>
      <c r="G1" s="347"/>
      <c r="H1" s="347"/>
      <c r="I1" s="347"/>
      <c r="J1" s="347"/>
      <c r="K1" s="347"/>
      <c r="L1" s="348"/>
    </row>
    <row r="2" spans="1:24" ht="21.95" customHeight="1" x14ac:dyDescent="0.25">
      <c r="A2" s="358" t="s">
        <v>599</v>
      </c>
      <c r="B2" s="359"/>
      <c r="C2" s="359"/>
      <c r="D2" s="359"/>
      <c r="E2" s="359"/>
      <c r="F2" s="359"/>
      <c r="G2" s="359"/>
      <c r="H2" s="359"/>
      <c r="I2" s="359"/>
      <c r="J2" s="359"/>
      <c r="K2" s="359"/>
      <c r="L2" s="360"/>
    </row>
    <row r="3" spans="1:24" ht="21.95" customHeight="1" x14ac:dyDescent="0.25">
      <c r="A3" s="349" t="s">
        <v>1</v>
      </c>
      <c r="B3" s="350"/>
      <c r="C3" s="350"/>
      <c r="D3" s="350"/>
      <c r="E3" s="350"/>
      <c r="F3" s="350"/>
      <c r="G3" s="350"/>
      <c r="H3" s="350"/>
      <c r="I3" s="350"/>
      <c r="J3" s="350"/>
      <c r="K3" s="350"/>
      <c r="L3" s="351"/>
    </row>
    <row r="4" spans="1:24" ht="21.95" customHeight="1" thickBot="1" x14ac:dyDescent="0.3">
      <c r="A4" s="349" t="s">
        <v>2</v>
      </c>
      <c r="B4" s="350"/>
      <c r="C4" s="350"/>
      <c r="D4" s="350"/>
      <c r="E4" s="350"/>
      <c r="F4" s="350"/>
      <c r="G4" s="350"/>
      <c r="H4" s="350"/>
      <c r="I4" s="350"/>
      <c r="J4" s="350"/>
      <c r="K4" s="350"/>
      <c r="L4" s="351"/>
    </row>
    <row r="5" spans="1:24" ht="21.75" customHeight="1" thickTop="1" thickBot="1" x14ac:dyDescent="0.3">
      <c r="A5" s="352" t="s">
        <v>715</v>
      </c>
      <c r="B5" s="353"/>
      <c r="C5" s="353"/>
      <c r="D5" s="353"/>
      <c r="E5" s="353"/>
      <c r="F5" s="353"/>
      <c r="G5" s="353"/>
      <c r="H5" s="353"/>
      <c r="I5" s="353"/>
      <c r="J5" s="353"/>
      <c r="K5" s="353"/>
      <c r="L5" s="354"/>
    </row>
    <row r="6" spans="1:24" ht="18" customHeight="1" thickTop="1" thickBot="1" x14ac:dyDescent="0.3">
      <c r="A6" s="361" t="s">
        <v>731</v>
      </c>
      <c r="B6" s="362"/>
      <c r="C6" s="362"/>
      <c r="D6" s="362"/>
      <c r="E6" s="362"/>
      <c r="F6" s="362"/>
      <c r="G6" s="362"/>
      <c r="H6" s="362"/>
      <c r="I6" s="362"/>
      <c r="J6" s="362"/>
      <c r="K6" s="362"/>
      <c r="L6" s="363"/>
    </row>
    <row r="7" spans="1:24" ht="20.100000000000001" customHeight="1" thickTop="1" thickBot="1" x14ac:dyDescent="0.3">
      <c r="A7" s="355" t="s">
        <v>3</v>
      </c>
      <c r="B7" s="356"/>
      <c r="C7" s="356"/>
      <c r="D7" s="356"/>
      <c r="E7" s="356"/>
      <c r="F7" s="356"/>
      <c r="G7" s="356"/>
      <c r="H7" s="356"/>
      <c r="I7" s="356"/>
      <c r="J7" s="356"/>
      <c r="K7" s="356"/>
      <c r="L7" s="357"/>
    </row>
    <row r="8" spans="1:24" ht="18" customHeight="1" thickTop="1" x14ac:dyDescent="0.25">
      <c r="A8" s="367" t="s">
        <v>4</v>
      </c>
      <c r="B8" s="304"/>
      <c r="C8" s="304"/>
      <c r="D8" s="304"/>
      <c r="E8" s="305"/>
      <c r="F8" s="303" t="s">
        <v>5</v>
      </c>
      <c r="G8" s="304"/>
      <c r="H8" s="304"/>
      <c r="I8" s="305"/>
      <c r="J8" s="298" t="s">
        <v>6</v>
      </c>
      <c r="K8" s="298"/>
      <c r="L8" s="299"/>
    </row>
    <row r="9" spans="1:24" ht="17.100000000000001" customHeight="1" x14ac:dyDescent="0.25">
      <c r="A9" s="368"/>
      <c r="B9" s="369"/>
      <c r="C9" s="369"/>
      <c r="D9" s="369"/>
      <c r="E9" s="370"/>
      <c r="F9" s="306"/>
      <c r="G9" s="307"/>
      <c r="H9" s="307"/>
      <c r="I9" s="308"/>
      <c r="J9" s="300" t="s">
        <v>7</v>
      </c>
      <c r="K9" s="301"/>
      <c r="L9" s="302"/>
    </row>
    <row r="10" spans="1:24" ht="24.95" customHeight="1" x14ac:dyDescent="0.25">
      <c r="A10" s="364" t="s">
        <v>2</v>
      </c>
      <c r="B10" s="365"/>
      <c r="C10" s="365"/>
      <c r="D10" s="365"/>
      <c r="E10" s="366"/>
      <c r="F10" s="342" t="s">
        <v>8</v>
      </c>
      <c r="G10" s="342"/>
      <c r="H10" s="342"/>
      <c r="I10" s="342"/>
      <c r="J10" s="339">
        <v>10</v>
      </c>
      <c r="K10" s="340"/>
      <c r="L10" s="341"/>
    </row>
    <row r="11" spans="1:24" ht="24.95" customHeight="1" x14ac:dyDescent="0.25">
      <c r="A11" s="364"/>
      <c r="B11" s="365"/>
      <c r="C11" s="365"/>
      <c r="D11" s="365"/>
      <c r="E11" s="366"/>
      <c r="F11" s="342" t="s">
        <v>9</v>
      </c>
      <c r="G11" s="342"/>
      <c r="H11" s="342"/>
      <c r="I11" s="342"/>
      <c r="J11" s="343">
        <v>56</v>
      </c>
      <c r="K11" s="344"/>
      <c r="L11" s="345"/>
    </row>
    <row r="12" spans="1:24" ht="24.95" customHeight="1" x14ac:dyDescent="0.25">
      <c r="A12" s="364"/>
      <c r="B12" s="365"/>
      <c r="C12" s="365"/>
      <c r="D12" s="365"/>
      <c r="E12" s="366"/>
      <c r="F12" s="342" t="s">
        <v>10</v>
      </c>
      <c r="G12" s="342"/>
      <c r="H12" s="342"/>
      <c r="I12" s="342"/>
      <c r="J12" s="371">
        <v>130</v>
      </c>
      <c r="K12" s="372"/>
      <c r="L12" s="373"/>
      <c r="M12" s="232"/>
      <c r="N12" s="232"/>
      <c r="O12" s="232"/>
      <c r="P12" s="232"/>
      <c r="Q12" s="232"/>
      <c r="R12" s="232"/>
      <c r="S12" s="232"/>
      <c r="T12" s="232"/>
    </row>
    <row r="13" spans="1:24" ht="24.95" customHeight="1" x14ac:dyDescent="0.25">
      <c r="A13" s="364"/>
      <c r="B13" s="365"/>
      <c r="C13" s="365"/>
      <c r="D13" s="365"/>
      <c r="E13" s="366"/>
      <c r="F13" s="342" t="s">
        <v>11</v>
      </c>
      <c r="G13" s="342"/>
      <c r="H13" s="342"/>
      <c r="I13" s="342"/>
      <c r="J13" s="339">
        <v>570</v>
      </c>
      <c r="K13" s="340"/>
      <c r="L13" s="341"/>
    </row>
    <row r="14" spans="1:24" ht="24.95" customHeight="1" x14ac:dyDescent="0.25">
      <c r="A14" s="364"/>
      <c r="B14" s="365"/>
      <c r="C14" s="365"/>
      <c r="D14" s="365"/>
      <c r="E14" s="366"/>
      <c r="F14" s="342" t="s">
        <v>12</v>
      </c>
      <c r="G14" s="342"/>
      <c r="H14" s="342"/>
      <c r="I14" s="342"/>
      <c r="J14" s="378">
        <v>136554.1</v>
      </c>
      <c r="K14" s="379"/>
      <c r="L14" s="380"/>
      <c r="M14" s="242"/>
      <c r="N14" s="242"/>
      <c r="O14" s="242"/>
      <c r="P14" s="242"/>
      <c r="Q14" s="242"/>
      <c r="R14" s="242"/>
      <c r="S14" s="242"/>
      <c r="T14" s="242"/>
      <c r="U14" s="242"/>
      <c r="V14" s="242"/>
      <c r="W14" s="242"/>
      <c r="X14" s="242"/>
    </row>
    <row r="15" spans="1:24" ht="24.95" customHeight="1" x14ac:dyDescent="0.25">
      <c r="A15" s="364"/>
      <c r="B15" s="365"/>
      <c r="C15" s="365"/>
      <c r="D15" s="365"/>
      <c r="E15" s="366"/>
      <c r="F15" s="375" t="s">
        <v>13</v>
      </c>
      <c r="G15" s="376"/>
      <c r="H15" s="376"/>
      <c r="I15" s="377"/>
      <c r="J15" s="339">
        <v>0</v>
      </c>
      <c r="K15" s="340"/>
      <c r="L15" s="341"/>
    </row>
    <row r="16" spans="1:24" ht="24.95" customHeight="1" x14ac:dyDescent="0.25">
      <c r="A16" s="364"/>
      <c r="B16" s="365"/>
      <c r="C16" s="365"/>
      <c r="D16" s="365"/>
      <c r="E16" s="366"/>
      <c r="F16" s="342" t="s">
        <v>14</v>
      </c>
      <c r="G16" s="342"/>
      <c r="H16" s="342"/>
      <c r="I16" s="342"/>
      <c r="J16" s="378">
        <v>139278.70000000001</v>
      </c>
      <c r="K16" s="379"/>
      <c r="L16" s="380"/>
    </row>
    <row r="17" spans="1:19" ht="24.95" customHeight="1" x14ac:dyDescent="0.25">
      <c r="A17" s="364"/>
      <c r="B17" s="365"/>
      <c r="C17" s="365"/>
      <c r="D17" s="365"/>
      <c r="E17" s="366"/>
      <c r="F17" s="374" t="s">
        <v>15</v>
      </c>
      <c r="G17" s="374"/>
      <c r="H17" s="374"/>
      <c r="I17" s="374"/>
      <c r="J17" s="371">
        <v>64</v>
      </c>
      <c r="K17" s="372"/>
      <c r="L17" s="373"/>
      <c r="M17" s="232"/>
      <c r="N17" s="232"/>
      <c r="O17" s="232"/>
      <c r="P17" s="232"/>
      <c r="Q17" s="232"/>
      <c r="R17" s="232"/>
      <c r="S17" s="232"/>
    </row>
    <row r="18" spans="1:19" ht="24.95" customHeight="1" x14ac:dyDescent="0.25">
      <c r="A18" s="364"/>
      <c r="B18" s="365"/>
      <c r="C18" s="365"/>
      <c r="D18" s="365"/>
      <c r="E18" s="366"/>
      <c r="F18" s="342" t="s">
        <v>16</v>
      </c>
      <c r="G18" s="342"/>
      <c r="H18" s="342"/>
      <c r="I18" s="342"/>
      <c r="J18" s="339">
        <v>13</v>
      </c>
      <c r="K18" s="340"/>
      <c r="L18" s="341"/>
    </row>
    <row r="19" spans="1:19" ht="33.75" customHeight="1" thickBot="1" x14ac:dyDescent="0.3">
      <c r="A19" s="364"/>
      <c r="B19" s="365"/>
      <c r="C19" s="365"/>
      <c r="D19" s="365"/>
      <c r="E19" s="366"/>
      <c r="F19" s="381" t="s">
        <v>17</v>
      </c>
      <c r="G19" s="381"/>
      <c r="H19" s="381"/>
      <c r="I19" s="381"/>
      <c r="J19" s="336" t="s">
        <v>18</v>
      </c>
      <c r="K19" s="337"/>
      <c r="L19" s="338"/>
    </row>
    <row r="20" spans="1:19" ht="10.5" customHeight="1" thickTop="1" thickBot="1" x14ac:dyDescent="0.3">
      <c r="A20" s="321"/>
      <c r="B20" s="322"/>
      <c r="C20" s="322"/>
      <c r="D20" s="322"/>
      <c r="E20" s="322"/>
      <c r="F20" s="322"/>
      <c r="G20" s="322"/>
      <c r="H20" s="322"/>
      <c r="I20" s="322"/>
      <c r="J20" s="322"/>
      <c r="K20" s="322"/>
      <c r="L20" s="323"/>
    </row>
    <row r="21" spans="1:19" ht="20.100000000000001" customHeight="1" thickTop="1" thickBot="1" x14ac:dyDescent="0.3">
      <c r="A21" s="324" t="s">
        <v>19</v>
      </c>
      <c r="B21" s="325"/>
      <c r="C21" s="325"/>
      <c r="D21" s="325"/>
      <c r="E21" s="325"/>
      <c r="F21" s="325"/>
      <c r="G21" s="325"/>
      <c r="H21" s="325"/>
      <c r="I21" s="325"/>
      <c r="J21" s="325"/>
      <c r="K21" s="325"/>
      <c r="L21" s="326"/>
    </row>
    <row r="22" spans="1:19" ht="21.75" customHeight="1" thickTop="1" x14ac:dyDescent="0.25">
      <c r="A22" s="312" t="s">
        <v>733</v>
      </c>
      <c r="B22" s="313"/>
      <c r="C22" s="313"/>
      <c r="D22" s="313"/>
      <c r="E22" s="313"/>
      <c r="F22" s="313"/>
      <c r="G22" s="313"/>
      <c r="H22" s="313"/>
      <c r="I22" s="313"/>
      <c r="J22" s="313"/>
      <c r="K22" s="313"/>
      <c r="L22" s="314"/>
    </row>
    <row r="23" spans="1:19" ht="69.75" customHeight="1" x14ac:dyDescent="0.25">
      <c r="A23" s="315" t="s">
        <v>782</v>
      </c>
      <c r="B23" s="316"/>
      <c r="C23" s="316"/>
      <c r="D23" s="316"/>
      <c r="E23" s="316"/>
      <c r="F23" s="316"/>
      <c r="G23" s="316"/>
      <c r="H23" s="316"/>
      <c r="I23" s="316"/>
      <c r="J23" s="316"/>
      <c r="K23" s="316"/>
      <c r="L23" s="317"/>
    </row>
    <row r="24" spans="1:19" ht="21" customHeight="1" thickBot="1" x14ac:dyDescent="0.3">
      <c r="A24" s="318" t="s">
        <v>734</v>
      </c>
      <c r="B24" s="319"/>
      <c r="C24" s="319"/>
      <c r="D24" s="319"/>
      <c r="E24" s="319"/>
      <c r="F24" s="319"/>
      <c r="G24" s="319"/>
      <c r="H24" s="319"/>
      <c r="I24" s="319"/>
      <c r="J24" s="319"/>
      <c r="K24" s="319"/>
      <c r="L24" s="320"/>
    </row>
    <row r="25" spans="1:19" ht="19.5" customHeight="1" thickTop="1" thickBot="1" x14ac:dyDescent="0.3">
      <c r="A25" s="333" t="s">
        <v>20</v>
      </c>
      <c r="B25" s="334"/>
      <c r="C25" s="334"/>
      <c r="D25" s="334"/>
      <c r="E25" s="334"/>
      <c r="F25" s="334"/>
      <c r="G25" s="334"/>
      <c r="H25" s="334"/>
      <c r="I25" s="334"/>
      <c r="J25" s="334"/>
      <c r="K25" s="334"/>
      <c r="L25" s="335"/>
    </row>
    <row r="26" spans="1:19" ht="71.25" customHeight="1" thickTop="1" x14ac:dyDescent="0.25">
      <c r="A26" s="388" t="s">
        <v>783</v>
      </c>
      <c r="B26" s="389"/>
      <c r="C26" s="389"/>
      <c r="D26" s="389"/>
      <c r="E26" s="389"/>
      <c r="F26" s="389"/>
      <c r="G26" s="389"/>
      <c r="H26" s="389"/>
      <c r="I26" s="389"/>
      <c r="J26" s="389"/>
      <c r="K26" s="389"/>
      <c r="L26" s="390"/>
    </row>
    <row r="27" spans="1:19" ht="71.25" customHeight="1" x14ac:dyDescent="0.25">
      <c r="A27" s="327" t="s">
        <v>735</v>
      </c>
      <c r="B27" s="328"/>
      <c r="C27" s="328"/>
      <c r="D27" s="328"/>
      <c r="E27" s="328"/>
      <c r="F27" s="328"/>
      <c r="G27" s="328"/>
      <c r="H27" s="328"/>
      <c r="I27" s="328"/>
      <c r="J27" s="328"/>
      <c r="K27" s="328"/>
      <c r="L27" s="329"/>
    </row>
    <row r="28" spans="1:19" ht="132" customHeight="1" x14ac:dyDescent="0.25">
      <c r="A28" s="327" t="s">
        <v>760</v>
      </c>
      <c r="B28" s="328"/>
      <c r="C28" s="328"/>
      <c r="D28" s="328"/>
      <c r="E28" s="328"/>
      <c r="F28" s="328"/>
      <c r="G28" s="328"/>
      <c r="H28" s="328"/>
      <c r="I28" s="328"/>
      <c r="J28" s="328"/>
      <c r="K28" s="328"/>
      <c r="L28" s="329"/>
      <c r="M28" s="7"/>
    </row>
    <row r="29" spans="1:19" ht="89.25" customHeight="1" x14ac:dyDescent="0.25">
      <c r="A29" s="327" t="s">
        <v>761</v>
      </c>
      <c r="B29" s="316"/>
      <c r="C29" s="316"/>
      <c r="D29" s="316"/>
      <c r="E29" s="316"/>
      <c r="F29" s="316"/>
      <c r="G29" s="316"/>
      <c r="H29" s="316"/>
      <c r="I29" s="316"/>
      <c r="J29" s="316"/>
      <c r="K29" s="316"/>
      <c r="L29" s="317"/>
    </row>
    <row r="30" spans="1:19" ht="39.75" customHeight="1" x14ac:dyDescent="0.25">
      <c r="A30" s="327" t="s">
        <v>762</v>
      </c>
      <c r="B30" s="328"/>
      <c r="C30" s="328"/>
      <c r="D30" s="328"/>
      <c r="E30" s="328"/>
      <c r="F30" s="328"/>
      <c r="G30" s="328"/>
      <c r="H30" s="328"/>
      <c r="I30" s="328"/>
      <c r="J30" s="328"/>
      <c r="K30" s="328"/>
      <c r="L30" s="329"/>
    </row>
    <row r="31" spans="1:19" ht="39.75" customHeight="1" x14ac:dyDescent="0.25">
      <c r="A31" s="327" t="s">
        <v>763</v>
      </c>
      <c r="B31" s="328"/>
      <c r="C31" s="328"/>
      <c r="D31" s="328"/>
      <c r="E31" s="328"/>
      <c r="F31" s="328"/>
      <c r="G31" s="328"/>
      <c r="H31" s="328"/>
      <c r="I31" s="328"/>
      <c r="J31" s="328"/>
      <c r="K31" s="328"/>
      <c r="L31" s="329"/>
    </row>
    <row r="32" spans="1:19" ht="52.5" customHeight="1" x14ac:dyDescent="0.25">
      <c r="A32" s="330" t="s">
        <v>764</v>
      </c>
      <c r="B32" s="331"/>
      <c r="C32" s="331"/>
      <c r="D32" s="331"/>
      <c r="E32" s="331"/>
      <c r="F32" s="331"/>
      <c r="G32" s="331"/>
      <c r="H32" s="331"/>
      <c r="I32" s="331"/>
      <c r="J32" s="331"/>
      <c r="K32" s="331"/>
      <c r="L32" s="332"/>
    </row>
    <row r="33" spans="1:12" ht="20.25" customHeight="1" thickBot="1" x14ac:dyDescent="0.3">
      <c r="A33" s="309" t="s">
        <v>781</v>
      </c>
      <c r="B33" s="310"/>
      <c r="C33" s="310"/>
      <c r="D33" s="310"/>
      <c r="E33" s="310"/>
      <c r="F33" s="310"/>
      <c r="G33" s="310"/>
      <c r="H33" s="310"/>
      <c r="I33" s="310"/>
      <c r="J33" s="310"/>
      <c r="K33" s="310"/>
      <c r="L33" s="311"/>
    </row>
    <row r="34" spans="1:12" ht="12.75" customHeight="1" thickTop="1" thickBot="1" x14ac:dyDescent="0.3">
      <c r="A34" s="295"/>
      <c r="B34" s="296"/>
      <c r="C34" s="296"/>
      <c r="D34" s="296"/>
      <c r="E34" s="296"/>
      <c r="F34" s="296"/>
      <c r="G34" s="296"/>
      <c r="H34" s="296"/>
      <c r="I34" s="296"/>
      <c r="J34" s="296"/>
      <c r="K34" s="296"/>
      <c r="L34" s="297"/>
    </row>
    <row r="35" spans="1:12" ht="23.25" customHeight="1" thickTop="1" thickBot="1" x14ac:dyDescent="0.3">
      <c r="A35" s="391" t="s">
        <v>756</v>
      </c>
      <c r="B35" s="392"/>
      <c r="C35" s="392"/>
      <c r="D35" s="392"/>
      <c r="E35" s="392"/>
      <c r="F35" s="392"/>
      <c r="G35" s="392"/>
      <c r="H35" s="392"/>
      <c r="I35" s="392"/>
      <c r="J35" s="392"/>
      <c r="K35" s="392"/>
      <c r="L35" s="393"/>
    </row>
    <row r="36" spans="1:12" s="92" customFormat="1" ht="78" customHeight="1" thickTop="1" x14ac:dyDescent="0.25">
      <c r="A36" s="394" t="s">
        <v>623</v>
      </c>
      <c r="B36" s="395"/>
      <c r="C36" s="395"/>
      <c r="D36" s="395"/>
      <c r="E36" s="395"/>
      <c r="F36" s="395"/>
      <c r="G36" s="396"/>
      <c r="H36" s="383" t="s">
        <v>716</v>
      </c>
      <c r="I36" s="383"/>
      <c r="J36" s="383"/>
      <c r="K36" s="383"/>
      <c r="L36" s="384"/>
    </row>
    <row r="37" spans="1:12" s="92" customFormat="1" ht="36.75" customHeight="1" x14ac:dyDescent="0.25">
      <c r="A37" s="397" t="s">
        <v>21</v>
      </c>
      <c r="B37" s="398"/>
      <c r="C37" s="398"/>
      <c r="D37" s="398"/>
      <c r="E37" s="398"/>
      <c r="F37" s="398"/>
      <c r="G37" s="398"/>
      <c r="H37" s="399" t="s">
        <v>717</v>
      </c>
      <c r="I37" s="400"/>
      <c r="J37" s="400"/>
      <c r="K37" s="400"/>
      <c r="L37" s="401"/>
    </row>
    <row r="38" spans="1:12" s="92" customFormat="1" ht="69" customHeight="1" x14ac:dyDescent="0.25">
      <c r="A38" s="402" t="s">
        <v>22</v>
      </c>
      <c r="B38" s="403"/>
      <c r="C38" s="403"/>
      <c r="D38" s="403"/>
      <c r="E38" s="403"/>
      <c r="F38" s="403"/>
      <c r="G38" s="403"/>
      <c r="H38" s="404" t="s">
        <v>23</v>
      </c>
      <c r="I38" s="404"/>
      <c r="J38" s="404"/>
      <c r="K38" s="404"/>
      <c r="L38" s="405"/>
    </row>
    <row r="39" spans="1:12" s="92" customFormat="1" ht="16.5" customHeight="1" x14ac:dyDescent="0.25">
      <c r="A39" s="406" t="s">
        <v>690</v>
      </c>
      <c r="B39" s="407"/>
      <c r="C39" s="407"/>
      <c r="D39" s="407"/>
      <c r="E39" s="407"/>
      <c r="F39" s="407"/>
      <c r="G39" s="407"/>
      <c r="H39" s="407" t="s">
        <v>24</v>
      </c>
      <c r="I39" s="407"/>
      <c r="J39" s="407"/>
      <c r="K39" s="407"/>
      <c r="L39" s="408"/>
    </row>
    <row r="40" spans="1:12" s="92" customFormat="1" ht="75.75" customHeight="1" x14ac:dyDescent="0.25">
      <c r="A40" s="382" t="s">
        <v>691</v>
      </c>
      <c r="B40" s="383"/>
      <c r="C40" s="383"/>
      <c r="D40" s="383"/>
      <c r="E40" s="383"/>
      <c r="F40" s="383"/>
      <c r="G40" s="383"/>
      <c r="H40" s="383"/>
      <c r="I40" s="383"/>
      <c r="J40" s="383"/>
      <c r="K40" s="383"/>
      <c r="L40" s="384"/>
    </row>
    <row r="41" spans="1:12" s="92" customFormat="1" ht="18" customHeight="1" thickBot="1" x14ac:dyDescent="0.3">
      <c r="A41" s="385" t="s">
        <v>692</v>
      </c>
      <c r="B41" s="386"/>
      <c r="C41" s="386"/>
      <c r="D41" s="386"/>
      <c r="E41" s="386"/>
      <c r="F41" s="386"/>
      <c r="G41" s="386"/>
      <c r="H41" s="386"/>
      <c r="I41" s="386"/>
      <c r="J41" s="386"/>
      <c r="K41" s="386"/>
      <c r="L41" s="387"/>
    </row>
    <row r="74" ht="4.5" customHeight="1" x14ac:dyDescent="0.25"/>
    <row r="511" spans="1:10" ht="354.75" customHeight="1" x14ac:dyDescent="0.25">
      <c r="A511" s="238"/>
      <c r="B511" s="238"/>
      <c r="C511" s="238"/>
      <c r="D511" s="238"/>
      <c r="E511" s="238"/>
      <c r="F511" s="238"/>
      <c r="G511" s="238"/>
      <c r="H511" s="238"/>
      <c r="I511" s="238"/>
      <c r="J511" s="238"/>
    </row>
    <row r="512" spans="1:10" ht="42.75" customHeight="1" x14ac:dyDescent="0.25"/>
    <row r="515" ht="30" customHeight="1" x14ac:dyDescent="0.25"/>
    <row r="516" ht="29.25" customHeight="1" x14ac:dyDescent="0.25"/>
    <row r="518" ht="62.25" customHeight="1" x14ac:dyDescent="0.25"/>
    <row r="520" ht="61.5" customHeight="1" x14ac:dyDescent="0.25"/>
    <row r="521" ht="77.25" customHeight="1" x14ac:dyDescent="0.25"/>
    <row r="522" ht="237.75" customHeight="1" x14ac:dyDescent="0.25"/>
  </sheetData>
  <mergeCells count="57">
    <mergeCell ref="A40:L40"/>
    <mergeCell ref="A41:L41"/>
    <mergeCell ref="A26:L26"/>
    <mergeCell ref="A27:L27"/>
    <mergeCell ref="A28:L28"/>
    <mergeCell ref="A35:L35"/>
    <mergeCell ref="A36:G36"/>
    <mergeCell ref="H36:L36"/>
    <mergeCell ref="A37:G37"/>
    <mergeCell ref="H37:L37"/>
    <mergeCell ref="A38:G38"/>
    <mergeCell ref="H38:L38"/>
    <mergeCell ref="A39:G39"/>
    <mergeCell ref="H39:L39"/>
    <mergeCell ref="F15:I15"/>
    <mergeCell ref="J14:L14"/>
    <mergeCell ref="F14:I14"/>
    <mergeCell ref="F12:I12"/>
    <mergeCell ref="F19:I19"/>
    <mergeCell ref="J16:L16"/>
    <mergeCell ref="J18:L18"/>
    <mergeCell ref="F13:I13"/>
    <mergeCell ref="F16:I16"/>
    <mergeCell ref="F18:I18"/>
    <mergeCell ref="J17:L17"/>
    <mergeCell ref="F10:I10"/>
    <mergeCell ref="F11:I11"/>
    <mergeCell ref="J10:L10"/>
    <mergeCell ref="J11:L11"/>
    <mergeCell ref="A1:L1"/>
    <mergeCell ref="A3:L3"/>
    <mergeCell ref="A4:L4"/>
    <mergeCell ref="A5:L5"/>
    <mergeCell ref="A7:L7"/>
    <mergeCell ref="A2:L2"/>
    <mergeCell ref="A6:L6"/>
    <mergeCell ref="A10:E19"/>
    <mergeCell ref="A8:E9"/>
    <mergeCell ref="J12:L12"/>
    <mergeCell ref="J15:L15"/>
    <mergeCell ref="F17:I17"/>
    <mergeCell ref="J8:L8"/>
    <mergeCell ref="J9:L9"/>
    <mergeCell ref="F8:I9"/>
    <mergeCell ref="A33:L33"/>
    <mergeCell ref="A22:L22"/>
    <mergeCell ref="A23:L23"/>
    <mergeCell ref="A24:L24"/>
    <mergeCell ref="A20:L20"/>
    <mergeCell ref="A21:L21"/>
    <mergeCell ref="A31:L31"/>
    <mergeCell ref="A32:L32"/>
    <mergeCell ref="A30:L30"/>
    <mergeCell ref="A25:L25"/>
    <mergeCell ref="A29:L29"/>
    <mergeCell ref="J19:L19"/>
    <mergeCell ref="J13:L13"/>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530"/>
  <sheetViews>
    <sheetView view="pageBreakPreview" topLeftCell="A526" zoomScale="75" zoomScaleNormal="75" zoomScaleSheetLayoutView="75" zoomScalePageLayoutView="60" workbookViewId="0">
      <selection activeCell="A524" sqref="A524:K524"/>
    </sheetView>
  </sheetViews>
  <sheetFormatPr defaultColWidth="9.140625" defaultRowHeight="14.25" x14ac:dyDescent="0.2"/>
  <cols>
    <col min="1" max="1" width="25.7109375" style="6"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0" width="13.5703125" style="6" customWidth="1"/>
    <col min="11" max="11" width="15.42578125" style="6" customWidth="1"/>
    <col min="12" max="12" width="11.5703125" style="3" bestFit="1" customWidth="1"/>
    <col min="13" max="13" width="13.28515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495" t="s">
        <v>0</v>
      </c>
      <c r="B1" s="496"/>
      <c r="C1" s="496"/>
      <c r="D1" s="496"/>
      <c r="E1" s="496"/>
      <c r="F1" s="496"/>
      <c r="G1" s="496"/>
      <c r="H1" s="496"/>
      <c r="I1" s="496"/>
      <c r="J1" s="496"/>
      <c r="K1" s="497"/>
    </row>
    <row r="2" spans="1:13" s="2" customFormat="1" ht="21.95" customHeight="1" x14ac:dyDescent="0.2">
      <c r="A2" s="498" t="s">
        <v>598</v>
      </c>
      <c r="B2" s="499"/>
      <c r="C2" s="499"/>
      <c r="D2" s="499"/>
      <c r="E2" s="499"/>
      <c r="F2" s="499"/>
      <c r="G2" s="499"/>
      <c r="H2" s="499"/>
      <c r="I2" s="499"/>
      <c r="J2" s="499"/>
      <c r="K2" s="500"/>
    </row>
    <row r="3" spans="1:13" s="2" customFormat="1" ht="21.95" customHeight="1" x14ac:dyDescent="0.2">
      <c r="A3" s="498" t="s">
        <v>624</v>
      </c>
      <c r="B3" s="499"/>
      <c r="C3" s="499"/>
      <c r="D3" s="499"/>
      <c r="E3" s="499"/>
      <c r="F3" s="499"/>
      <c r="G3" s="499"/>
      <c r="H3" s="499"/>
      <c r="I3" s="499"/>
      <c r="J3" s="499"/>
      <c r="K3" s="500"/>
    </row>
    <row r="4" spans="1:13" s="2" customFormat="1" ht="21.95" customHeight="1" thickBot="1" x14ac:dyDescent="0.25">
      <c r="A4" s="501" t="s">
        <v>2</v>
      </c>
      <c r="B4" s="502"/>
      <c r="C4" s="502"/>
      <c r="D4" s="502"/>
      <c r="E4" s="502"/>
      <c r="F4" s="502"/>
      <c r="G4" s="502"/>
      <c r="H4" s="502"/>
      <c r="I4" s="502"/>
      <c r="J4" s="502"/>
      <c r="K4" s="503"/>
    </row>
    <row r="5" spans="1:13" s="2" customFormat="1" ht="24.95" customHeight="1" thickTop="1" x14ac:dyDescent="0.2">
      <c r="A5" s="510" t="s">
        <v>715</v>
      </c>
      <c r="B5" s="511"/>
      <c r="C5" s="511"/>
      <c r="D5" s="511"/>
      <c r="E5" s="511"/>
      <c r="F5" s="511"/>
      <c r="G5" s="511"/>
      <c r="H5" s="511"/>
      <c r="I5" s="511"/>
      <c r="J5" s="511"/>
      <c r="K5" s="512"/>
    </row>
    <row r="6" spans="1:13" s="2" customFormat="1" ht="24.95" customHeight="1" thickBot="1" x14ac:dyDescent="0.25">
      <c r="A6" s="513" t="s">
        <v>719</v>
      </c>
      <c r="B6" s="514"/>
      <c r="C6" s="514"/>
      <c r="D6" s="514"/>
      <c r="E6" s="514"/>
      <c r="F6" s="514"/>
      <c r="G6" s="514"/>
      <c r="H6" s="514"/>
      <c r="I6" s="514"/>
      <c r="J6" s="514"/>
      <c r="K6" s="515"/>
    </row>
    <row r="7" spans="1:13" s="2" customFormat="1" ht="24.75" customHeight="1" thickTop="1" thickBot="1" x14ac:dyDescent="0.25">
      <c r="A7" s="504" t="s">
        <v>25</v>
      </c>
      <c r="B7" s="505"/>
      <c r="C7" s="505"/>
      <c r="D7" s="505"/>
      <c r="E7" s="505"/>
      <c r="F7" s="505"/>
      <c r="G7" s="505"/>
      <c r="H7" s="505"/>
      <c r="I7" s="505"/>
      <c r="J7" s="505"/>
      <c r="K7" s="506"/>
    </row>
    <row r="8" spans="1:13" s="2" customFormat="1" ht="24.75" customHeight="1" thickTop="1" thickBot="1" x14ac:dyDescent="0.25">
      <c r="A8" s="507" t="s">
        <v>26</v>
      </c>
      <c r="B8" s="508"/>
      <c r="C8" s="508"/>
      <c r="D8" s="508"/>
      <c r="E8" s="508"/>
      <c r="F8" s="508"/>
      <c r="G8" s="508"/>
      <c r="H8" s="508"/>
      <c r="I8" s="508"/>
      <c r="J8" s="508"/>
      <c r="K8" s="509"/>
    </row>
    <row r="9" spans="1:13" ht="24.95" customHeight="1" thickTop="1" x14ac:dyDescent="0.2">
      <c r="A9" s="489" t="s">
        <v>591</v>
      </c>
      <c r="B9" s="490"/>
      <c r="C9" s="490"/>
      <c r="D9" s="490"/>
      <c r="E9" s="490"/>
      <c r="F9" s="490"/>
      <c r="G9" s="490"/>
      <c r="H9" s="490"/>
      <c r="I9" s="490"/>
      <c r="J9" s="490"/>
      <c r="K9" s="491"/>
    </row>
    <row r="10" spans="1:13" ht="33" customHeight="1" thickBot="1" x14ac:dyDescent="0.25">
      <c r="A10" s="516" t="s">
        <v>714</v>
      </c>
      <c r="B10" s="517"/>
      <c r="C10" s="518"/>
      <c r="D10" s="100" t="s">
        <v>726</v>
      </c>
      <c r="E10" s="100" t="s">
        <v>720</v>
      </c>
      <c r="F10" s="45" t="s">
        <v>721</v>
      </c>
      <c r="G10" s="45" t="s">
        <v>722</v>
      </c>
      <c r="H10" s="45" t="s">
        <v>723</v>
      </c>
      <c r="I10" s="45" t="s">
        <v>724</v>
      </c>
      <c r="J10" s="45" t="s">
        <v>725</v>
      </c>
      <c r="K10" s="82" t="s">
        <v>27</v>
      </c>
    </row>
    <row r="11" spans="1:13" ht="42" customHeight="1" thickTop="1" x14ac:dyDescent="0.2">
      <c r="A11" s="453" t="s">
        <v>10</v>
      </c>
      <c r="B11" s="454"/>
      <c r="C11" s="65" t="s">
        <v>28</v>
      </c>
      <c r="D11" s="270">
        <f t="shared" ref="D11:J11" si="0">D171+D271</f>
        <v>231</v>
      </c>
      <c r="E11" s="272">
        <f>E171+E271</f>
        <v>130</v>
      </c>
      <c r="F11" s="272">
        <f t="shared" si="0"/>
        <v>0</v>
      </c>
      <c r="G11" s="272">
        <f t="shared" si="0"/>
        <v>0</v>
      </c>
      <c r="H11" s="273">
        <f t="shared" si="0"/>
        <v>0</v>
      </c>
      <c r="I11" s="272">
        <f t="shared" si="0"/>
        <v>0</v>
      </c>
      <c r="J11" s="271">
        <f t="shared" si="0"/>
        <v>0</v>
      </c>
      <c r="K11" s="111">
        <f>D11+E15+F15+G15+H15+I15+J15</f>
        <v>236</v>
      </c>
    </row>
    <row r="12" spans="1:13" ht="42" customHeight="1" thickBot="1" x14ac:dyDescent="0.25">
      <c r="A12" s="522" t="s">
        <v>11</v>
      </c>
      <c r="B12" s="523"/>
      <c r="C12" s="8" t="s">
        <v>28</v>
      </c>
      <c r="D12" s="270">
        <v>1269</v>
      </c>
      <c r="E12" s="274">
        <v>570</v>
      </c>
      <c r="F12" s="274">
        <f>F275</f>
        <v>0</v>
      </c>
      <c r="G12" s="274">
        <f t="shared" ref="G12:J12" si="1">G275</f>
        <v>0</v>
      </c>
      <c r="H12" s="274">
        <f t="shared" si="1"/>
        <v>0</v>
      </c>
      <c r="I12" s="274">
        <f t="shared" si="1"/>
        <v>0</v>
      </c>
      <c r="J12" s="274">
        <f t="shared" si="1"/>
        <v>0</v>
      </c>
      <c r="K12" s="111">
        <f>D12+E17+F17+G17+H17+I17+J17</f>
        <v>1325</v>
      </c>
      <c r="M12" s="95"/>
    </row>
    <row r="13" spans="1:13" ht="24.95" customHeight="1" thickTop="1" x14ac:dyDescent="0.2">
      <c r="A13" s="489" t="s">
        <v>616</v>
      </c>
      <c r="B13" s="490"/>
      <c r="C13" s="490"/>
      <c r="D13" s="490"/>
      <c r="E13" s="490"/>
      <c r="F13" s="490"/>
      <c r="G13" s="490"/>
      <c r="H13" s="490"/>
      <c r="I13" s="490"/>
      <c r="J13" s="490"/>
      <c r="K13" s="491"/>
    </row>
    <row r="14" spans="1:13" ht="33" customHeight="1" thickBot="1" x14ac:dyDescent="0.25">
      <c r="A14" s="516" t="s">
        <v>713</v>
      </c>
      <c r="B14" s="517"/>
      <c r="C14" s="518"/>
      <c r="D14" s="100" t="s">
        <v>726</v>
      </c>
      <c r="E14" s="100" t="s">
        <v>720</v>
      </c>
      <c r="F14" s="45" t="s">
        <v>721</v>
      </c>
      <c r="G14" s="45" t="s">
        <v>722</v>
      </c>
      <c r="H14" s="45" t="s">
        <v>723</v>
      </c>
      <c r="I14" s="45" t="s">
        <v>724</v>
      </c>
      <c r="J14" s="45" t="s">
        <v>725</v>
      </c>
      <c r="K14" s="82" t="s">
        <v>29</v>
      </c>
    </row>
    <row r="15" spans="1:13" ht="42" customHeight="1" thickTop="1" x14ac:dyDescent="0.2">
      <c r="A15" s="526" t="s">
        <v>680</v>
      </c>
      <c r="B15" s="527"/>
      <c r="C15" s="65" t="s">
        <v>28</v>
      </c>
      <c r="D15" s="189">
        <v>163</v>
      </c>
      <c r="E15" s="189">
        <v>5</v>
      </c>
      <c r="F15" s="189"/>
      <c r="G15" s="189"/>
      <c r="H15" s="189"/>
      <c r="I15" s="189"/>
      <c r="J15" s="190"/>
      <c r="K15" s="191">
        <f>SUM(D15:J15)</f>
        <v>168</v>
      </c>
    </row>
    <row r="16" spans="1:13" ht="42" customHeight="1" x14ac:dyDescent="0.2">
      <c r="A16" s="453" t="s">
        <v>679</v>
      </c>
      <c r="B16" s="454"/>
      <c r="C16" s="65" t="s">
        <v>28</v>
      </c>
      <c r="D16" s="192">
        <v>36</v>
      </c>
      <c r="E16" s="252">
        <v>5</v>
      </c>
      <c r="F16" s="193"/>
      <c r="G16" s="193"/>
      <c r="H16" s="193"/>
      <c r="I16" s="193"/>
      <c r="J16" s="194"/>
      <c r="K16" s="111">
        <f>SUM(D16:J16)</f>
        <v>41</v>
      </c>
    </row>
    <row r="17" spans="1:13" ht="42" customHeight="1" thickBot="1" x14ac:dyDescent="0.25">
      <c r="A17" s="539" t="s">
        <v>617</v>
      </c>
      <c r="B17" s="540"/>
      <c r="C17" s="8" t="s">
        <v>28</v>
      </c>
      <c r="D17" s="107">
        <v>521</v>
      </c>
      <c r="E17" s="253">
        <v>56</v>
      </c>
      <c r="F17" s="106"/>
      <c r="G17" s="106"/>
      <c r="H17" s="106"/>
      <c r="I17" s="106"/>
      <c r="J17" s="106"/>
      <c r="K17" s="258">
        <f>SUM(D17:J17)</f>
        <v>577</v>
      </c>
      <c r="M17" s="95"/>
    </row>
    <row r="18" spans="1:13" ht="24.95" customHeight="1" thickTop="1" x14ac:dyDescent="0.2">
      <c r="A18" s="489" t="s">
        <v>592</v>
      </c>
      <c r="B18" s="490"/>
      <c r="C18" s="490"/>
      <c r="D18" s="490"/>
      <c r="E18" s="490"/>
      <c r="F18" s="490"/>
      <c r="G18" s="490"/>
      <c r="H18" s="490"/>
      <c r="I18" s="490"/>
      <c r="J18" s="490"/>
      <c r="K18" s="491"/>
    </row>
    <row r="19" spans="1:13" ht="30.95" customHeight="1" thickBot="1" x14ac:dyDescent="0.25">
      <c r="A19" s="516" t="s">
        <v>712</v>
      </c>
      <c r="B19" s="517"/>
      <c r="C19" s="518"/>
      <c r="D19" s="100" t="s">
        <v>726</v>
      </c>
      <c r="E19" s="100" t="s">
        <v>720</v>
      </c>
      <c r="F19" s="45" t="s">
        <v>721</v>
      </c>
      <c r="G19" s="45" t="s">
        <v>722</v>
      </c>
      <c r="H19" s="45" t="s">
        <v>723</v>
      </c>
      <c r="I19" s="45" t="s">
        <v>724</v>
      </c>
      <c r="J19" s="45" t="s">
        <v>725</v>
      </c>
      <c r="K19" s="46" t="s">
        <v>29</v>
      </c>
      <c r="M19" s="98"/>
    </row>
    <row r="20" spans="1:13" ht="42" customHeight="1" thickTop="1" x14ac:dyDescent="0.2">
      <c r="A20" s="526" t="s">
        <v>600</v>
      </c>
      <c r="B20" s="527"/>
      <c r="C20" s="44" t="s">
        <v>28</v>
      </c>
      <c r="D20" s="80">
        <v>2033715.45</v>
      </c>
      <c r="E20" s="79">
        <f>E508</f>
        <v>139278.69999999998</v>
      </c>
      <c r="F20" s="79">
        <v>0</v>
      </c>
      <c r="G20" s="79">
        <v>0</v>
      </c>
      <c r="H20" s="79">
        <v>0</v>
      </c>
      <c r="I20" s="79">
        <v>0</v>
      </c>
      <c r="J20" s="79">
        <v>0</v>
      </c>
      <c r="K20" s="22">
        <f>SUM(D20:J20)</f>
        <v>2172994.15</v>
      </c>
      <c r="L20" s="98"/>
      <c r="M20" s="98"/>
    </row>
    <row r="21" spans="1:13" ht="42" customHeight="1" x14ac:dyDescent="0.2">
      <c r="A21" s="524" t="s">
        <v>727</v>
      </c>
      <c r="B21" s="525"/>
      <c r="C21" s="9" t="s">
        <v>28</v>
      </c>
      <c r="D21" s="80">
        <v>2008844.0300000003</v>
      </c>
      <c r="E21" s="80">
        <v>136554.1</v>
      </c>
      <c r="F21" s="80">
        <v>0</v>
      </c>
      <c r="G21" s="80">
        <v>0</v>
      </c>
      <c r="H21" s="80">
        <v>0</v>
      </c>
      <c r="I21" s="80">
        <v>0</v>
      </c>
      <c r="J21" s="243">
        <v>0</v>
      </c>
      <c r="K21" s="22">
        <f>SUM(D21:J21)</f>
        <v>2145398.1300000004</v>
      </c>
      <c r="L21" s="98"/>
      <c r="M21" s="98"/>
    </row>
    <row r="22" spans="1:13" ht="55.5" customHeight="1" thickBot="1" x14ac:dyDescent="0.25">
      <c r="A22" s="522" t="s">
        <v>30</v>
      </c>
      <c r="B22" s="523"/>
      <c r="C22" s="96" t="s">
        <v>28</v>
      </c>
      <c r="D22" s="97">
        <v>49272.800000000003</v>
      </c>
      <c r="E22" s="244">
        <f>(E20-E21)</f>
        <v>2724.5999999999767</v>
      </c>
      <c r="F22" s="244">
        <f>(F20-F21)</f>
        <v>0</v>
      </c>
      <c r="G22" s="244">
        <f t="shared" ref="G22:J22" si="2">(G20-G21)</f>
        <v>0</v>
      </c>
      <c r="H22" s="244">
        <f t="shared" si="2"/>
        <v>0</v>
      </c>
      <c r="I22" s="244">
        <f t="shared" si="2"/>
        <v>0</v>
      </c>
      <c r="J22" s="244">
        <f t="shared" si="2"/>
        <v>0</v>
      </c>
      <c r="K22" s="22">
        <f>SUM(D22:J22)</f>
        <v>51997.39999999998</v>
      </c>
    </row>
    <row r="23" spans="1:13" ht="24.95" customHeight="1" thickTop="1" thickBot="1" x14ac:dyDescent="0.25">
      <c r="A23" s="418" t="s">
        <v>601</v>
      </c>
      <c r="B23" s="419"/>
      <c r="C23" s="419"/>
      <c r="D23" s="419"/>
      <c r="E23" s="419"/>
      <c r="F23" s="419"/>
      <c r="G23" s="419"/>
      <c r="H23" s="419"/>
      <c r="I23" s="419"/>
      <c r="J23" s="419"/>
      <c r="K23" s="420"/>
    </row>
    <row r="24" spans="1:13" ht="30.95" customHeight="1" thickTop="1" thickBot="1" x14ac:dyDescent="0.25">
      <c r="A24" s="476" t="s">
        <v>711</v>
      </c>
      <c r="B24" s="477"/>
      <c r="C24" s="538"/>
      <c r="D24" s="100" t="s">
        <v>726</v>
      </c>
      <c r="E24" s="100" t="s">
        <v>720</v>
      </c>
      <c r="F24" s="45" t="s">
        <v>721</v>
      </c>
      <c r="G24" s="45" t="s">
        <v>722</v>
      </c>
      <c r="H24" s="45" t="s">
        <v>723</v>
      </c>
      <c r="I24" s="45" t="s">
        <v>724</v>
      </c>
      <c r="J24" s="45" t="s">
        <v>725</v>
      </c>
      <c r="K24" s="17" t="s">
        <v>29</v>
      </c>
    </row>
    <row r="25" spans="1:13" ht="42" customHeight="1" thickTop="1" x14ac:dyDescent="0.2">
      <c r="A25" s="541" t="s">
        <v>31</v>
      </c>
      <c r="B25" s="542"/>
      <c r="C25" s="140" t="s">
        <v>28</v>
      </c>
      <c r="D25" s="141">
        <v>350</v>
      </c>
      <c r="E25" s="141">
        <v>0</v>
      </c>
      <c r="F25" s="141"/>
      <c r="G25" s="141"/>
      <c r="H25" s="141"/>
      <c r="I25" s="141"/>
      <c r="J25" s="141"/>
      <c r="K25" s="142">
        <f>SUM(D25:J25)</f>
        <v>350</v>
      </c>
    </row>
    <row r="26" spans="1:13" ht="42" customHeight="1" thickBot="1" x14ac:dyDescent="0.25">
      <c r="A26" s="543" t="s">
        <v>32</v>
      </c>
      <c r="B26" s="544"/>
      <c r="C26" s="136" t="s">
        <v>28</v>
      </c>
      <c r="D26" s="137">
        <v>257</v>
      </c>
      <c r="E26" s="137">
        <v>0</v>
      </c>
      <c r="F26" s="138"/>
      <c r="G26" s="138"/>
      <c r="H26" s="138"/>
      <c r="I26" s="138"/>
      <c r="J26" s="138"/>
      <c r="K26" s="139">
        <f>SUM(D26:J26)</f>
        <v>257</v>
      </c>
    </row>
    <row r="27" spans="1:13" s="4" customFormat="1" ht="30.95" customHeight="1" thickTop="1" thickBot="1" x14ac:dyDescent="0.3">
      <c r="A27" s="476" t="s">
        <v>728</v>
      </c>
      <c r="B27" s="477"/>
      <c r="C27" s="477"/>
      <c r="D27" s="477"/>
      <c r="E27" s="477"/>
      <c r="F27" s="477"/>
      <c r="G27" s="477"/>
      <c r="H27" s="477"/>
      <c r="I27" s="477"/>
      <c r="J27" s="477"/>
      <c r="K27" s="478"/>
    </row>
    <row r="28" spans="1:13" s="5" customFormat="1" ht="24.95" customHeight="1" thickTop="1" x14ac:dyDescent="0.25">
      <c r="A28" s="533" t="s">
        <v>592</v>
      </c>
      <c r="B28" s="534"/>
      <c r="C28" s="534"/>
      <c r="D28" s="534"/>
      <c r="E28" s="534"/>
      <c r="F28" s="534"/>
      <c r="G28" s="534"/>
      <c r="H28" s="534"/>
      <c r="I28" s="534"/>
      <c r="J28" s="534"/>
      <c r="K28" s="535"/>
    </row>
    <row r="29" spans="1:13" s="5" customFormat="1" ht="41.25" customHeight="1" thickBot="1" x14ac:dyDescent="0.3">
      <c r="A29" s="21" t="s">
        <v>33</v>
      </c>
      <c r="B29" s="547" t="s">
        <v>34</v>
      </c>
      <c r="C29" s="548"/>
      <c r="D29" s="118" t="s">
        <v>726</v>
      </c>
      <c r="E29" s="265" t="s">
        <v>720</v>
      </c>
      <c r="F29" s="41" t="s">
        <v>721</v>
      </c>
      <c r="G29" s="41" t="s">
        <v>722</v>
      </c>
      <c r="H29" s="12" t="s">
        <v>723</v>
      </c>
      <c r="I29" s="12" t="s">
        <v>724</v>
      </c>
      <c r="J29" s="41" t="s">
        <v>725</v>
      </c>
      <c r="K29" s="13" t="s">
        <v>29</v>
      </c>
    </row>
    <row r="30" spans="1:13" s="216" customFormat="1" ht="36.75" customHeight="1" thickTop="1" x14ac:dyDescent="0.25">
      <c r="A30" s="211" t="s">
        <v>36</v>
      </c>
      <c r="B30" s="212" t="s">
        <v>37</v>
      </c>
      <c r="C30" s="213" t="s">
        <v>28</v>
      </c>
      <c r="D30" s="222">
        <v>9869.1</v>
      </c>
      <c r="E30" s="262">
        <v>522.1</v>
      </c>
      <c r="F30" s="214"/>
      <c r="G30" s="214"/>
      <c r="H30" s="195"/>
      <c r="I30" s="195"/>
      <c r="J30" s="195"/>
      <c r="K30" s="215">
        <f>SUM(D30:J30)</f>
        <v>10391.200000000001</v>
      </c>
    </row>
    <row r="31" spans="1:13" s="216" customFormat="1" ht="36.75" customHeight="1" x14ac:dyDescent="0.25">
      <c r="A31" s="119" t="s">
        <v>38</v>
      </c>
      <c r="B31" s="120" t="s">
        <v>39</v>
      </c>
      <c r="C31" s="217" t="s">
        <v>28</v>
      </c>
      <c r="D31" s="222">
        <v>14546.96</v>
      </c>
      <c r="E31" s="261">
        <v>287.3</v>
      </c>
      <c r="F31" s="195"/>
      <c r="G31" s="195"/>
      <c r="H31" s="195"/>
      <c r="I31" s="195"/>
      <c r="J31" s="195"/>
      <c r="K31" s="218">
        <f t="shared" ref="K31:K61" si="3">SUM(D31:J31)</f>
        <v>14834.259999999998</v>
      </c>
    </row>
    <row r="32" spans="1:13" s="216" customFormat="1" ht="36.75" customHeight="1" x14ac:dyDescent="0.25">
      <c r="A32" s="549" t="s">
        <v>40</v>
      </c>
      <c r="B32" s="120" t="s">
        <v>41</v>
      </c>
      <c r="C32" s="217" t="s">
        <v>28</v>
      </c>
      <c r="D32" s="222">
        <v>13271.609999999999</v>
      </c>
      <c r="E32" s="262">
        <v>231.3</v>
      </c>
      <c r="F32" s="214"/>
      <c r="G32" s="214"/>
      <c r="H32" s="195"/>
      <c r="I32" s="195"/>
      <c r="J32" s="195"/>
      <c r="K32" s="218">
        <f t="shared" si="3"/>
        <v>13502.909999999998</v>
      </c>
    </row>
    <row r="33" spans="1:11" s="216" customFormat="1" ht="36.75" customHeight="1" x14ac:dyDescent="0.25">
      <c r="A33" s="554"/>
      <c r="B33" s="120" t="s">
        <v>74</v>
      </c>
      <c r="C33" s="217" t="s">
        <v>28</v>
      </c>
      <c r="D33" s="222">
        <v>18304.840000000004</v>
      </c>
      <c r="E33" s="262">
        <v>1758.1</v>
      </c>
      <c r="F33" s="214"/>
      <c r="G33" s="214"/>
      <c r="H33" s="195"/>
      <c r="I33" s="195"/>
      <c r="J33" s="195"/>
      <c r="K33" s="218">
        <f t="shared" si="3"/>
        <v>20062.940000000002</v>
      </c>
    </row>
    <row r="34" spans="1:11" s="216" customFormat="1" ht="36.75" customHeight="1" x14ac:dyDescent="0.25">
      <c r="A34" s="550"/>
      <c r="B34" s="120" t="s">
        <v>211</v>
      </c>
      <c r="C34" s="217" t="s">
        <v>28</v>
      </c>
      <c r="D34" s="222">
        <v>10078.100000000002</v>
      </c>
      <c r="E34" s="262">
        <v>0</v>
      </c>
      <c r="F34" s="214"/>
      <c r="G34" s="214"/>
      <c r="H34" s="195"/>
      <c r="I34" s="195"/>
      <c r="J34" s="195"/>
      <c r="K34" s="218">
        <f t="shared" si="3"/>
        <v>10078.100000000002</v>
      </c>
    </row>
    <row r="35" spans="1:11" s="216" customFormat="1" ht="36.75" customHeight="1" x14ac:dyDescent="0.25">
      <c r="A35" s="549" t="s">
        <v>84</v>
      </c>
      <c r="B35" s="120" t="s">
        <v>85</v>
      </c>
      <c r="C35" s="217" t="s">
        <v>28</v>
      </c>
      <c r="D35" s="222">
        <v>3701.74</v>
      </c>
      <c r="E35" s="262">
        <v>0</v>
      </c>
      <c r="F35" s="214"/>
      <c r="G35" s="214"/>
      <c r="H35" s="195"/>
      <c r="I35" s="195"/>
      <c r="J35" s="195"/>
      <c r="K35" s="218">
        <f t="shared" si="3"/>
        <v>3701.74</v>
      </c>
    </row>
    <row r="36" spans="1:11" s="216" customFormat="1" ht="36.75" customHeight="1" x14ac:dyDescent="0.25">
      <c r="A36" s="550"/>
      <c r="B36" s="120" t="s">
        <v>172</v>
      </c>
      <c r="C36" s="217" t="s">
        <v>28</v>
      </c>
      <c r="D36" s="222">
        <v>3766.83</v>
      </c>
      <c r="E36" s="262">
        <v>101.8</v>
      </c>
      <c r="F36" s="214"/>
      <c r="G36" s="214"/>
      <c r="H36" s="195"/>
      <c r="I36" s="195"/>
      <c r="J36" s="195"/>
      <c r="K36" s="218">
        <f t="shared" si="3"/>
        <v>3868.63</v>
      </c>
    </row>
    <row r="37" spans="1:11" s="216" customFormat="1" ht="36.75" customHeight="1" x14ac:dyDescent="0.25">
      <c r="A37" s="220" t="s">
        <v>168</v>
      </c>
      <c r="B37" s="120" t="s">
        <v>169</v>
      </c>
      <c r="C37" s="217" t="s">
        <v>28</v>
      </c>
      <c r="D37" s="222">
        <v>1539.2000000000003</v>
      </c>
      <c r="E37" s="262">
        <v>0</v>
      </c>
      <c r="F37" s="214"/>
      <c r="G37" s="214"/>
      <c r="H37" s="195"/>
      <c r="I37" s="195"/>
      <c r="J37" s="195"/>
      <c r="K37" s="218">
        <f t="shared" si="3"/>
        <v>1539.2000000000003</v>
      </c>
    </row>
    <row r="38" spans="1:11" s="216" customFormat="1" ht="36.75" customHeight="1" x14ac:dyDescent="0.25">
      <c r="A38" s="549" t="s">
        <v>81</v>
      </c>
      <c r="B38" s="120" t="s">
        <v>82</v>
      </c>
      <c r="C38" s="217" t="s">
        <v>28</v>
      </c>
      <c r="D38" s="222">
        <v>4082.04</v>
      </c>
      <c r="E38" s="262">
        <v>0</v>
      </c>
      <c r="F38" s="214"/>
      <c r="G38" s="214"/>
      <c r="H38" s="195"/>
      <c r="I38" s="195"/>
      <c r="J38" s="195"/>
      <c r="K38" s="218">
        <f t="shared" si="3"/>
        <v>4082.04</v>
      </c>
    </row>
    <row r="39" spans="1:11" s="216" customFormat="1" ht="36.75" customHeight="1" x14ac:dyDescent="0.25">
      <c r="A39" s="550"/>
      <c r="B39" s="120" t="s">
        <v>90</v>
      </c>
      <c r="C39" s="217" t="s">
        <v>28</v>
      </c>
      <c r="D39" s="222">
        <v>18046.829999999998</v>
      </c>
      <c r="E39" s="262">
        <v>950.5</v>
      </c>
      <c r="F39" s="214"/>
      <c r="G39" s="214"/>
      <c r="H39" s="195"/>
      <c r="I39" s="195"/>
      <c r="J39" s="195"/>
      <c r="K39" s="218">
        <f t="shared" si="3"/>
        <v>18997.329999999998</v>
      </c>
    </row>
    <row r="40" spans="1:11" s="216" customFormat="1" ht="36.75" customHeight="1" x14ac:dyDescent="0.25">
      <c r="A40" s="119" t="s">
        <v>42</v>
      </c>
      <c r="B40" s="120" t="s">
        <v>43</v>
      </c>
      <c r="C40" s="217" t="s">
        <v>28</v>
      </c>
      <c r="D40" s="222">
        <v>5269.59</v>
      </c>
      <c r="E40" s="262">
        <v>0</v>
      </c>
      <c r="F40" s="214"/>
      <c r="G40" s="195"/>
      <c r="H40" s="195"/>
      <c r="I40" s="195"/>
      <c r="J40" s="195"/>
      <c r="K40" s="218">
        <f t="shared" si="3"/>
        <v>5269.59</v>
      </c>
    </row>
    <row r="41" spans="1:11" s="216" customFormat="1" ht="36.75" customHeight="1" x14ac:dyDescent="0.25">
      <c r="A41" s="549" t="s">
        <v>44</v>
      </c>
      <c r="B41" s="120" t="s">
        <v>45</v>
      </c>
      <c r="C41" s="217" t="s">
        <v>28</v>
      </c>
      <c r="D41" s="222">
        <v>19721.730000000003</v>
      </c>
      <c r="E41" s="262">
        <v>924.4</v>
      </c>
      <c r="F41" s="214"/>
      <c r="G41" s="195"/>
      <c r="H41" s="195"/>
      <c r="I41" s="195"/>
      <c r="J41" s="195"/>
      <c r="K41" s="218">
        <f t="shared" si="3"/>
        <v>20646.130000000005</v>
      </c>
    </row>
    <row r="42" spans="1:11" s="216" customFormat="1" ht="36.75" customHeight="1" x14ac:dyDescent="0.25">
      <c r="A42" s="550"/>
      <c r="B42" s="120" t="s">
        <v>99</v>
      </c>
      <c r="C42" s="217" t="s">
        <v>28</v>
      </c>
      <c r="D42" s="222">
        <v>12410.74</v>
      </c>
      <c r="E42" s="262">
        <v>0</v>
      </c>
      <c r="F42" s="214"/>
      <c r="G42" s="214"/>
      <c r="H42" s="195"/>
      <c r="I42" s="195"/>
      <c r="J42" s="195"/>
      <c r="K42" s="218">
        <f t="shared" si="3"/>
        <v>12410.74</v>
      </c>
    </row>
    <row r="43" spans="1:11" s="216" customFormat="1" ht="36.75" customHeight="1" x14ac:dyDescent="0.25">
      <c r="A43" s="119" t="s">
        <v>46</v>
      </c>
      <c r="B43" s="120" t="s">
        <v>47</v>
      </c>
      <c r="C43" s="217" t="s">
        <v>28</v>
      </c>
      <c r="D43" s="222">
        <v>31378.320000000003</v>
      </c>
      <c r="E43" s="262">
        <v>2826</v>
      </c>
      <c r="F43" s="214"/>
      <c r="G43" s="214"/>
      <c r="H43" s="195"/>
      <c r="I43" s="195"/>
      <c r="J43" s="195"/>
      <c r="K43" s="218">
        <f t="shared" si="3"/>
        <v>34204.320000000007</v>
      </c>
    </row>
    <row r="44" spans="1:11" s="216" customFormat="1" ht="36.75" customHeight="1" x14ac:dyDescent="0.25">
      <c r="A44" s="549" t="s">
        <v>48</v>
      </c>
      <c r="B44" s="120" t="s">
        <v>49</v>
      </c>
      <c r="C44" s="217" t="s">
        <v>28</v>
      </c>
      <c r="D44" s="222">
        <v>17755.39</v>
      </c>
      <c r="E44" s="262">
        <v>0</v>
      </c>
      <c r="F44" s="214"/>
      <c r="G44" s="214"/>
      <c r="H44" s="195"/>
      <c r="I44" s="195"/>
      <c r="J44" s="195"/>
      <c r="K44" s="218">
        <f t="shared" si="3"/>
        <v>17755.39</v>
      </c>
    </row>
    <row r="45" spans="1:11" s="216" customFormat="1" ht="36.75" customHeight="1" x14ac:dyDescent="0.25">
      <c r="A45" s="554"/>
      <c r="B45" s="120" t="s">
        <v>222</v>
      </c>
      <c r="C45" s="217" t="s">
        <v>28</v>
      </c>
      <c r="D45" s="222">
        <v>616.29999999999995</v>
      </c>
      <c r="E45" s="262">
        <v>0</v>
      </c>
      <c r="F45" s="214"/>
      <c r="G45" s="214"/>
      <c r="H45" s="195"/>
      <c r="I45" s="195"/>
      <c r="J45" s="195"/>
      <c r="K45" s="218">
        <f t="shared" si="3"/>
        <v>616.29999999999995</v>
      </c>
    </row>
    <row r="46" spans="1:11" s="216" customFormat="1" ht="36.75" customHeight="1" x14ac:dyDescent="0.25">
      <c r="A46" s="550"/>
      <c r="B46" s="120" t="s">
        <v>257</v>
      </c>
      <c r="C46" s="217" t="s">
        <v>28</v>
      </c>
      <c r="D46" s="222">
        <v>2306.3000000000002</v>
      </c>
      <c r="E46" s="262">
        <v>160.4</v>
      </c>
      <c r="F46" s="214"/>
      <c r="G46" s="214"/>
      <c r="H46" s="195"/>
      <c r="I46" s="195"/>
      <c r="J46" s="195"/>
      <c r="K46" s="218">
        <f t="shared" si="3"/>
        <v>2466.7000000000003</v>
      </c>
    </row>
    <row r="47" spans="1:11" s="216" customFormat="1" ht="48" customHeight="1" x14ac:dyDescent="0.25">
      <c r="A47" s="549" t="s">
        <v>50</v>
      </c>
      <c r="B47" s="120" t="s">
        <v>51</v>
      </c>
      <c r="C47" s="217" t="s">
        <v>28</v>
      </c>
      <c r="D47" s="222">
        <v>11644.96</v>
      </c>
      <c r="E47" s="261">
        <v>1109.4000000000001</v>
      </c>
      <c r="F47" s="195"/>
      <c r="G47" s="195"/>
      <c r="H47" s="195"/>
      <c r="I47" s="195"/>
      <c r="J47" s="195"/>
      <c r="K47" s="218">
        <f t="shared" si="3"/>
        <v>12754.359999999999</v>
      </c>
    </row>
    <row r="48" spans="1:11" s="216" customFormat="1" ht="48" customHeight="1" x14ac:dyDescent="0.25">
      <c r="A48" s="550"/>
      <c r="B48" s="120" t="s">
        <v>83</v>
      </c>
      <c r="C48" s="217" t="s">
        <v>28</v>
      </c>
      <c r="D48" s="222">
        <v>2390.64</v>
      </c>
      <c r="E48" s="261">
        <v>0</v>
      </c>
      <c r="F48" s="195"/>
      <c r="G48" s="195"/>
      <c r="H48" s="195"/>
      <c r="I48" s="195"/>
      <c r="J48" s="195"/>
      <c r="K48" s="218">
        <f t="shared" si="3"/>
        <v>2390.64</v>
      </c>
    </row>
    <row r="49" spans="1:11" s="216" customFormat="1" ht="36.75" customHeight="1" x14ac:dyDescent="0.25">
      <c r="A49" s="549" t="s">
        <v>52</v>
      </c>
      <c r="B49" s="120" t="s">
        <v>53</v>
      </c>
      <c r="C49" s="217" t="s">
        <v>28</v>
      </c>
      <c r="D49" s="222">
        <v>28143.32</v>
      </c>
      <c r="E49" s="261">
        <v>623.9</v>
      </c>
      <c r="F49" s="195"/>
      <c r="G49" s="195"/>
      <c r="H49" s="195"/>
      <c r="I49" s="195"/>
      <c r="J49" s="195"/>
      <c r="K49" s="218">
        <f t="shared" si="3"/>
        <v>28767.22</v>
      </c>
    </row>
    <row r="50" spans="1:11" s="216" customFormat="1" ht="36.75" customHeight="1" x14ac:dyDescent="0.25">
      <c r="A50" s="550"/>
      <c r="B50" s="120" t="s">
        <v>254</v>
      </c>
      <c r="C50" s="217" t="s">
        <v>28</v>
      </c>
      <c r="D50" s="222">
        <v>7177.1</v>
      </c>
      <c r="E50" s="261">
        <v>888.5</v>
      </c>
      <c r="F50" s="195"/>
      <c r="G50" s="195"/>
      <c r="H50" s="195"/>
      <c r="I50" s="195"/>
      <c r="J50" s="195"/>
      <c r="K50" s="218">
        <f t="shared" si="3"/>
        <v>8065.6</v>
      </c>
    </row>
    <row r="51" spans="1:11" s="216" customFormat="1" ht="36.75" customHeight="1" x14ac:dyDescent="0.25">
      <c r="A51" s="119" t="s">
        <v>69</v>
      </c>
      <c r="B51" s="120" t="s">
        <v>70</v>
      </c>
      <c r="C51" s="217" t="s">
        <v>28</v>
      </c>
      <c r="D51" s="222">
        <v>7992.44</v>
      </c>
      <c r="E51" s="261">
        <v>0</v>
      </c>
      <c r="F51" s="195"/>
      <c r="G51" s="195"/>
      <c r="H51" s="195"/>
      <c r="I51" s="195"/>
      <c r="J51" s="195"/>
      <c r="K51" s="218">
        <f t="shared" si="3"/>
        <v>7992.44</v>
      </c>
    </row>
    <row r="52" spans="1:11" s="216" customFormat="1" ht="36.75" customHeight="1" x14ac:dyDescent="0.25">
      <c r="A52" s="119" t="s">
        <v>595</v>
      </c>
      <c r="B52" s="120" t="s">
        <v>54</v>
      </c>
      <c r="C52" s="217" t="s">
        <v>28</v>
      </c>
      <c r="D52" s="259">
        <v>2628.3400000000006</v>
      </c>
      <c r="E52" s="263">
        <v>0</v>
      </c>
      <c r="F52" s="195"/>
      <c r="G52" s="195"/>
      <c r="H52" s="195"/>
      <c r="I52" s="195"/>
      <c r="J52" s="195"/>
      <c r="K52" s="218">
        <f t="shared" si="3"/>
        <v>2628.3400000000006</v>
      </c>
    </row>
    <row r="53" spans="1:11" s="216" customFormat="1" ht="36.75" customHeight="1" x14ac:dyDescent="0.25">
      <c r="A53" s="549" t="s">
        <v>55</v>
      </c>
      <c r="B53" s="120" t="s">
        <v>56</v>
      </c>
      <c r="C53" s="217" t="s">
        <v>28</v>
      </c>
      <c r="D53" s="222">
        <v>19676.739999999998</v>
      </c>
      <c r="E53" s="262">
        <v>1292.4000000000001</v>
      </c>
      <c r="F53" s="214"/>
      <c r="G53" s="195"/>
      <c r="H53" s="195"/>
      <c r="I53" s="195"/>
      <c r="J53" s="195"/>
      <c r="K53" s="218">
        <f t="shared" si="3"/>
        <v>20969.14</v>
      </c>
    </row>
    <row r="54" spans="1:11" s="216" customFormat="1" ht="36.75" customHeight="1" x14ac:dyDescent="0.25">
      <c r="A54" s="554"/>
      <c r="B54" s="120" t="s">
        <v>142</v>
      </c>
      <c r="C54" s="217" t="s">
        <v>28</v>
      </c>
      <c r="D54" s="222">
        <v>38682.06</v>
      </c>
      <c r="E54" s="262">
        <v>3648.36</v>
      </c>
      <c r="F54" s="214"/>
      <c r="G54" s="195"/>
      <c r="H54" s="195"/>
      <c r="I54" s="195"/>
      <c r="J54" s="195"/>
      <c r="K54" s="218">
        <f t="shared" si="3"/>
        <v>42330.42</v>
      </c>
    </row>
    <row r="55" spans="1:11" s="216" customFormat="1" ht="36.75" customHeight="1" x14ac:dyDescent="0.25">
      <c r="A55" s="550"/>
      <c r="B55" s="120" t="s">
        <v>212</v>
      </c>
      <c r="C55" s="217" t="s">
        <v>28</v>
      </c>
      <c r="D55" s="222">
        <v>6448.3399999999983</v>
      </c>
      <c r="E55" s="262">
        <v>439</v>
      </c>
      <c r="F55" s="214"/>
      <c r="G55" s="195"/>
      <c r="H55" s="195"/>
      <c r="I55" s="195"/>
      <c r="J55" s="195"/>
      <c r="K55" s="218">
        <f t="shared" si="3"/>
        <v>6887.3399999999983</v>
      </c>
    </row>
    <row r="56" spans="1:11" s="216" customFormat="1" ht="36.75" customHeight="1" x14ac:dyDescent="0.25">
      <c r="A56" s="119" t="s">
        <v>57</v>
      </c>
      <c r="B56" s="120" t="s">
        <v>58</v>
      </c>
      <c r="C56" s="217" t="s">
        <v>28</v>
      </c>
      <c r="D56" s="222">
        <v>5280.2</v>
      </c>
      <c r="E56" s="262">
        <v>326.2</v>
      </c>
      <c r="F56" s="214"/>
      <c r="G56" s="195"/>
      <c r="H56" s="195"/>
      <c r="I56" s="195"/>
      <c r="J56" s="195"/>
      <c r="K56" s="218">
        <f t="shared" si="3"/>
        <v>5606.4</v>
      </c>
    </row>
    <row r="57" spans="1:11" s="216" customFormat="1" ht="36.75" customHeight="1" x14ac:dyDescent="0.25">
      <c r="A57" s="549" t="s">
        <v>59</v>
      </c>
      <c r="B57" s="120" t="s">
        <v>60</v>
      </c>
      <c r="C57" s="217" t="s">
        <v>28</v>
      </c>
      <c r="D57" s="222">
        <v>686.8</v>
      </c>
      <c r="E57" s="262">
        <v>0</v>
      </c>
      <c r="F57" s="214"/>
      <c r="G57" s="195"/>
      <c r="H57" s="195"/>
      <c r="I57" s="195"/>
      <c r="J57" s="195"/>
      <c r="K57" s="218">
        <f t="shared" si="3"/>
        <v>686.8</v>
      </c>
    </row>
    <row r="58" spans="1:11" s="216" customFormat="1" ht="36.75" customHeight="1" x14ac:dyDescent="0.25">
      <c r="A58" s="554"/>
      <c r="B58" s="120" t="s">
        <v>181</v>
      </c>
      <c r="C58" s="217" t="s">
        <v>28</v>
      </c>
      <c r="D58" s="222">
        <v>165.8</v>
      </c>
      <c r="E58" s="262">
        <v>0</v>
      </c>
      <c r="F58" s="214"/>
      <c r="G58" s="195"/>
      <c r="H58" s="195"/>
      <c r="I58" s="195"/>
      <c r="J58" s="195"/>
      <c r="K58" s="218">
        <f t="shared" si="3"/>
        <v>165.8</v>
      </c>
    </row>
    <row r="59" spans="1:11" s="216" customFormat="1" ht="36.75" customHeight="1" x14ac:dyDescent="0.25">
      <c r="A59" s="554"/>
      <c r="B59" s="120" t="s">
        <v>608</v>
      </c>
      <c r="C59" s="217" t="s">
        <v>28</v>
      </c>
      <c r="D59" s="222">
        <v>2584.12</v>
      </c>
      <c r="E59" s="262">
        <v>0</v>
      </c>
      <c r="F59" s="214"/>
      <c r="G59" s="195"/>
      <c r="H59" s="195"/>
      <c r="I59" s="195"/>
      <c r="J59" s="195"/>
      <c r="K59" s="218">
        <f t="shared" si="3"/>
        <v>2584.12</v>
      </c>
    </row>
    <row r="60" spans="1:11" s="216" customFormat="1" ht="36.75" customHeight="1" x14ac:dyDescent="0.25">
      <c r="A60" s="554"/>
      <c r="B60" s="120" t="s">
        <v>217</v>
      </c>
      <c r="C60" s="217" t="s">
        <v>28</v>
      </c>
      <c r="D60" s="222">
        <v>922.2</v>
      </c>
      <c r="E60" s="262">
        <v>0</v>
      </c>
      <c r="F60" s="214"/>
      <c r="G60" s="195"/>
      <c r="H60" s="195"/>
      <c r="I60" s="195"/>
      <c r="J60" s="195"/>
      <c r="K60" s="218">
        <f t="shared" si="3"/>
        <v>922.2</v>
      </c>
    </row>
    <row r="61" spans="1:11" s="216" customFormat="1" ht="36.75" customHeight="1" x14ac:dyDescent="0.25">
      <c r="A61" s="550"/>
      <c r="B61" s="120" t="s">
        <v>250</v>
      </c>
      <c r="C61" s="217" t="s">
        <v>28</v>
      </c>
      <c r="D61" s="222">
        <v>389.2</v>
      </c>
      <c r="E61" s="262">
        <v>95.4</v>
      </c>
      <c r="F61" s="214"/>
      <c r="G61" s="195"/>
      <c r="H61" s="195"/>
      <c r="I61" s="195"/>
      <c r="J61" s="195"/>
      <c r="K61" s="218">
        <f t="shared" si="3"/>
        <v>484.6</v>
      </c>
    </row>
    <row r="62" spans="1:11" s="216" customFormat="1" ht="36.75" customHeight="1" x14ac:dyDescent="0.25">
      <c r="A62" s="549" t="s">
        <v>61</v>
      </c>
      <c r="B62" s="120" t="s">
        <v>765</v>
      </c>
      <c r="C62" s="217" t="s">
        <v>28</v>
      </c>
      <c r="D62" s="222">
        <v>16180.259999999998</v>
      </c>
      <c r="E62" s="262">
        <v>852.4</v>
      </c>
      <c r="F62" s="214"/>
      <c r="G62" s="195"/>
      <c r="H62" s="195"/>
      <c r="I62" s="195"/>
      <c r="J62" s="195"/>
      <c r="K62" s="218">
        <f t="shared" ref="K62:K93" si="4">SUM(D62:J62)</f>
        <v>17032.66</v>
      </c>
    </row>
    <row r="63" spans="1:11" s="216" customFormat="1" ht="36.75" customHeight="1" x14ac:dyDescent="0.25">
      <c r="A63" s="554"/>
      <c r="B63" s="120" t="s">
        <v>201</v>
      </c>
      <c r="C63" s="217" t="s">
        <v>28</v>
      </c>
      <c r="D63" s="222">
        <v>5594.94</v>
      </c>
      <c r="E63" s="262">
        <v>1777.7</v>
      </c>
      <c r="F63" s="214"/>
      <c r="G63" s="195"/>
      <c r="H63" s="195"/>
      <c r="I63" s="195"/>
      <c r="J63" s="195"/>
      <c r="K63" s="218">
        <f t="shared" si="4"/>
        <v>7372.6399999999994</v>
      </c>
    </row>
    <row r="64" spans="1:11" s="216" customFormat="1" ht="36.75" customHeight="1" x14ac:dyDescent="0.25">
      <c r="A64" s="550"/>
      <c r="B64" s="120" t="s">
        <v>245</v>
      </c>
      <c r="C64" s="217" t="s">
        <v>28</v>
      </c>
      <c r="D64" s="222">
        <v>11836.07</v>
      </c>
      <c r="E64" s="262">
        <v>1015.8</v>
      </c>
      <c r="F64" s="214"/>
      <c r="G64" s="195"/>
      <c r="H64" s="195"/>
      <c r="I64" s="195"/>
      <c r="J64" s="195"/>
      <c r="K64" s="218">
        <f t="shared" si="4"/>
        <v>12851.869999999999</v>
      </c>
    </row>
    <row r="65" spans="1:11" s="216" customFormat="1" ht="36.75" customHeight="1" x14ac:dyDescent="0.25">
      <c r="A65" s="119" t="s">
        <v>62</v>
      </c>
      <c r="B65" s="120" t="s">
        <v>63</v>
      </c>
      <c r="C65" s="217" t="s">
        <v>28</v>
      </c>
      <c r="D65" s="222">
        <v>17783.53</v>
      </c>
      <c r="E65" s="262">
        <v>1023.16</v>
      </c>
      <c r="F65" s="214"/>
      <c r="G65" s="195"/>
      <c r="H65" s="195"/>
      <c r="I65" s="195"/>
      <c r="J65" s="195"/>
      <c r="K65" s="218">
        <f t="shared" si="4"/>
        <v>18806.689999999999</v>
      </c>
    </row>
    <row r="66" spans="1:11" s="216" customFormat="1" ht="36.75" customHeight="1" x14ac:dyDescent="0.25">
      <c r="A66" s="119" t="s">
        <v>64</v>
      </c>
      <c r="B66" s="120" t="s">
        <v>65</v>
      </c>
      <c r="C66" s="217" t="s">
        <v>28</v>
      </c>
      <c r="D66" s="222">
        <v>17490.53</v>
      </c>
      <c r="E66" s="262">
        <v>1320.8</v>
      </c>
      <c r="F66" s="214"/>
      <c r="G66" s="195"/>
      <c r="H66" s="195"/>
      <c r="I66" s="195"/>
      <c r="J66" s="195"/>
      <c r="K66" s="218">
        <f t="shared" si="4"/>
        <v>18811.329999999998</v>
      </c>
    </row>
    <row r="67" spans="1:11" s="216" customFormat="1" ht="33.75" customHeight="1" x14ac:dyDescent="0.25">
      <c r="A67" s="549" t="s">
        <v>66</v>
      </c>
      <c r="B67" s="120" t="s">
        <v>766</v>
      </c>
      <c r="C67" s="217" t="s">
        <v>28</v>
      </c>
      <c r="D67" s="222">
        <v>4024.4</v>
      </c>
      <c r="E67" s="262">
        <v>0</v>
      </c>
      <c r="F67" s="214"/>
      <c r="G67" s="195"/>
      <c r="H67" s="195"/>
      <c r="I67" s="195"/>
      <c r="J67" s="195"/>
      <c r="K67" s="218">
        <f t="shared" si="4"/>
        <v>4024.4</v>
      </c>
    </row>
    <row r="68" spans="1:11" s="216" customFormat="1" ht="33.75" customHeight="1" x14ac:dyDescent="0.25">
      <c r="A68" s="550"/>
      <c r="B68" s="120" t="s">
        <v>237</v>
      </c>
      <c r="C68" s="217" t="s">
        <v>28</v>
      </c>
      <c r="D68" s="222">
        <v>4359.04</v>
      </c>
      <c r="E68" s="262">
        <v>937.3</v>
      </c>
      <c r="F68" s="214"/>
      <c r="G68" s="195"/>
      <c r="H68" s="195"/>
      <c r="I68" s="195"/>
      <c r="J68" s="195"/>
      <c r="K68" s="218">
        <f t="shared" si="4"/>
        <v>5296.34</v>
      </c>
    </row>
    <row r="69" spans="1:11" s="216" customFormat="1" ht="36.75" customHeight="1" x14ac:dyDescent="0.25">
      <c r="A69" s="119" t="s">
        <v>67</v>
      </c>
      <c r="B69" s="120" t="s">
        <v>68</v>
      </c>
      <c r="C69" s="217" t="s">
        <v>28</v>
      </c>
      <c r="D69" s="222">
        <v>12655.47</v>
      </c>
      <c r="E69" s="262">
        <v>456.5</v>
      </c>
      <c r="F69" s="214"/>
      <c r="G69" s="195"/>
      <c r="H69" s="195"/>
      <c r="I69" s="195"/>
      <c r="J69" s="195"/>
      <c r="K69" s="218">
        <f t="shared" si="4"/>
        <v>13111.97</v>
      </c>
    </row>
    <row r="70" spans="1:11" s="216" customFormat="1" ht="36.75" customHeight="1" x14ac:dyDescent="0.25">
      <c r="A70" s="119" t="s">
        <v>597</v>
      </c>
      <c r="B70" s="120" t="s">
        <v>602</v>
      </c>
      <c r="C70" s="217" t="s">
        <v>28</v>
      </c>
      <c r="D70" s="259">
        <v>168.4</v>
      </c>
      <c r="E70" s="264">
        <v>0</v>
      </c>
      <c r="F70" s="214"/>
      <c r="G70" s="195"/>
      <c r="H70" s="195"/>
      <c r="I70" s="195"/>
      <c r="J70" s="195"/>
      <c r="K70" s="218">
        <f t="shared" si="4"/>
        <v>168.4</v>
      </c>
    </row>
    <row r="71" spans="1:11" s="216" customFormat="1" ht="36.75" customHeight="1" x14ac:dyDescent="0.25">
      <c r="A71" s="119" t="s">
        <v>71</v>
      </c>
      <c r="B71" s="120" t="s">
        <v>72</v>
      </c>
      <c r="C71" s="217" t="s">
        <v>28</v>
      </c>
      <c r="D71" s="222">
        <v>15124.62</v>
      </c>
      <c r="E71" s="262">
        <v>906.6</v>
      </c>
      <c r="F71" s="214"/>
      <c r="G71" s="195"/>
      <c r="H71" s="195"/>
      <c r="I71" s="195"/>
      <c r="J71" s="195"/>
      <c r="K71" s="218">
        <f t="shared" si="4"/>
        <v>16031.220000000001</v>
      </c>
    </row>
    <row r="72" spans="1:11" s="216" customFormat="1" ht="36.75" customHeight="1" x14ac:dyDescent="0.25">
      <c r="A72" s="119" t="s">
        <v>75</v>
      </c>
      <c r="B72" s="120" t="s">
        <v>76</v>
      </c>
      <c r="C72" s="217" t="s">
        <v>28</v>
      </c>
      <c r="D72" s="222">
        <v>4904.6900000000005</v>
      </c>
      <c r="E72" s="262">
        <v>0</v>
      </c>
      <c r="F72" s="214"/>
      <c r="G72" s="195"/>
      <c r="H72" s="195"/>
      <c r="I72" s="195"/>
      <c r="J72" s="195"/>
      <c r="K72" s="218">
        <f t="shared" si="4"/>
        <v>4904.6900000000005</v>
      </c>
    </row>
    <row r="73" spans="1:11" s="216" customFormat="1" ht="36" customHeight="1" x14ac:dyDescent="0.25">
      <c r="A73" s="119" t="s">
        <v>77</v>
      </c>
      <c r="B73" s="120" t="s">
        <v>78</v>
      </c>
      <c r="C73" s="217" t="s">
        <v>28</v>
      </c>
      <c r="D73" s="222">
        <v>2937.77</v>
      </c>
      <c r="E73" s="262">
        <v>0</v>
      </c>
      <c r="F73" s="214"/>
      <c r="G73" s="195"/>
      <c r="H73" s="195"/>
      <c r="I73" s="195"/>
      <c r="J73" s="195"/>
      <c r="K73" s="218">
        <f t="shared" si="4"/>
        <v>2937.77</v>
      </c>
    </row>
    <row r="74" spans="1:11" s="216" customFormat="1" ht="36.75" customHeight="1" x14ac:dyDescent="0.25">
      <c r="A74" s="119" t="s">
        <v>79</v>
      </c>
      <c r="B74" s="120" t="s">
        <v>80</v>
      </c>
      <c r="C74" s="217" t="s">
        <v>28</v>
      </c>
      <c r="D74" s="222">
        <v>7879.8600000000015</v>
      </c>
      <c r="E74" s="262">
        <v>547.70000000000005</v>
      </c>
      <c r="F74" s="214"/>
      <c r="G74" s="195"/>
      <c r="H74" s="195"/>
      <c r="I74" s="195"/>
      <c r="J74" s="195"/>
      <c r="K74" s="218">
        <f t="shared" si="4"/>
        <v>8427.5600000000013</v>
      </c>
    </row>
    <row r="75" spans="1:11" s="216" customFormat="1" ht="36.75" customHeight="1" x14ac:dyDescent="0.25">
      <c r="A75" s="549" t="s">
        <v>86</v>
      </c>
      <c r="B75" s="120" t="s">
        <v>87</v>
      </c>
      <c r="C75" s="217" t="s">
        <v>28</v>
      </c>
      <c r="D75" s="222">
        <v>4797.37</v>
      </c>
      <c r="E75" s="262">
        <v>0</v>
      </c>
      <c r="F75" s="214"/>
      <c r="G75" s="195"/>
      <c r="H75" s="195"/>
      <c r="I75" s="195"/>
      <c r="J75" s="195"/>
      <c r="K75" s="218">
        <f t="shared" si="4"/>
        <v>4797.37</v>
      </c>
    </row>
    <row r="76" spans="1:11" s="216" customFormat="1" ht="36.75" customHeight="1" x14ac:dyDescent="0.25">
      <c r="A76" s="550"/>
      <c r="B76" s="120" t="s">
        <v>186</v>
      </c>
      <c r="C76" s="217" t="s">
        <v>28</v>
      </c>
      <c r="D76" s="222">
        <v>4805.2199999999993</v>
      </c>
      <c r="E76" s="262">
        <v>851.5</v>
      </c>
      <c r="F76" s="214"/>
      <c r="G76" s="195"/>
      <c r="H76" s="195"/>
      <c r="I76" s="195"/>
      <c r="J76" s="195"/>
      <c r="K76" s="218">
        <f t="shared" si="4"/>
        <v>5656.7199999999993</v>
      </c>
    </row>
    <row r="77" spans="1:11" s="216" customFormat="1" ht="36.75" customHeight="1" x14ac:dyDescent="0.25">
      <c r="A77" s="119" t="s">
        <v>88</v>
      </c>
      <c r="B77" s="120" t="s">
        <v>89</v>
      </c>
      <c r="C77" s="217" t="s">
        <v>28</v>
      </c>
      <c r="D77" s="222">
        <v>8468.0999999999985</v>
      </c>
      <c r="E77" s="262">
        <v>0</v>
      </c>
      <c r="F77" s="214"/>
      <c r="G77" s="195"/>
      <c r="H77" s="195"/>
      <c r="I77" s="195"/>
      <c r="J77" s="195"/>
      <c r="K77" s="218">
        <f t="shared" si="4"/>
        <v>8468.0999999999985</v>
      </c>
    </row>
    <row r="78" spans="1:11" s="216" customFormat="1" ht="36.75" customHeight="1" x14ac:dyDescent="0.25">
      <c r="A78" s="119" t="s">
        <v>91</v>
      </c>
      <c r="B78" s="120" t="s">
        <v>92</v>
      </c>
      <c r="C78" s="217" t="s">
        <v>28</v>
      </c>
      <c r="D78" s="222">
        <v>3573.79</v>
      </c>
      <c r="E78" s="262">
        <v>0</v>
      </c>
      <c r="F78" s="214"/>
      <c r="G78" s="195"/>
      <c r="H78" s="195"/>
      <c r="I78" s="195"/>
      <c r="J78" s="195"/>
      <c r="K78" s="218">
        <f t="shared" si="4"/>
        <v>3573.79</v>
      </c>
    </row>
    <row r="79" spans="1:11" s="216" customFormat="1" ht="37.5" customHeight="1" x14ac:dyDescent="0.25">
      <c r="A79" s="119" t="s">
        <v>93</v>
      </c>
      <c r="B79" s="120" t="s">
        <v>94</v>
      </c>
      <c r="C79" s="217" t="s">
        <v>28</v>
      </c>
      <c r="D79" s="222">
        <v>14074.9</v>
      </c>
      <c r="E79" s="262">
        <v>0</v>
      </c>
      <c r="F79" s="214"/>
      <c r="G79" s="195"/>
      <c r="H79" s="195"/>
      <c r="I79" s="195"/>
      <c r="J79" s="195"/>
      <c r="K79" s="218">
        <f t="shared" si="4"/>
        <v>14074.9</v>
      </c>
    </row>
    <row r="80" spans="1:11" s="216" customFormat="1" ht="36.75" customHeight="1" x14ac:dyDescent="0.25">
      <c r="A80" s="119" t="s">
        <v>95</v>
      </c>
      <c r="B80" s="120" t="s">
        <v>96</v>
      </c>
      <c r="C80" s="217" t="s">
        <v>28</v>
      </c>
      <c r="D80" s="222">
        <v>14488.51</v>
      </c>
      <c r="E80" s="262">
        <v>538.29999999999995</v>
      </c>
      <c r="F80" s="214"/>
      <c r="G80" s="195"/>
      <c r="H80" s="195"/>
      <c r="I80" s="195"/>
      <c r="J80" s="195"/>
      <c r="K80" s="218">
        <f t="shared" si="4"/>
        <v>15026.81</v>
      </c>
    </row>
    <row r="81" spans="1:11" s="216" customFormat="1" ht="36.75" customHeight="1" x14ac:dyDescent="0.25">
      <c r="A81" s="549" t="s">
        <v>100</v>
      </c>
      <c r="B81" s="120" t="s">
        <v>98</v>
      </c>
      <c r="C81" s="217" t="s">
        <v>28</v>
      </c>
      <c r="D81" s="222">
        <v>12398.402</v>
      </c>
      <c r="E81" s="262">
        <v>0</v>
      </c>
      <c r="F81" s="214"/>
      <c r="G81" s="214"/>
      <c r="H81" s="195"/>
      <c r="I81" s="195"/>
      <c r="J81" s="195"/>
      <c r="K81" s="218">
        <f t="shared" si="4"/>
        <v>12398.402</v>
      </c>
    </row>
    <row r="82" spans="1:11" s="216" customFormat="1" ht="36.75" customHeight="1" x14ac:dyDescent="0.25">
      <c r="A82" s="550"/>
      <c r="B82" s="120" t="s">
        <v>101</v>
      </c>
      <c r="C82" s="217" t="s">
        <v>28</v>
      </c>
      <c r="D82" s="222">
        <v>23923.91</v>
      </c>
      <c r="E82" s="262">
        <v>1986.4</v>
      </c>
      <c r="F82" s="214"/>
      <c r="G82" s="214"/>
      <c r="H82" s="195"/>
      <c r="I82" s="195"/>
      <c r="J82" s="195"/>
      <c r="K82" s="218">
        <f t="shared" si="4"/>
        <v>25910.31</v>
      </c>
    </row>
    <row r="83" spans="1:11" s="216" customFormat="1" ht="42.75" customHeight="1" x14ac:dyDescent="0.25">
      <c r="A83" s="549" t="s">
        <v>102</v>
      </c>
      <c r="B83" s="120" t="s">
        <v>103</v>
      </c>
      <c r="C83" s="217" t="s">
        <v>28</v>
      </c>
      <c r="D83" s="222">
        <v>16763.489999999998</v>
      </c>
      <c r="E83" s="261">
        <v>0</v>
      </c>
      <c r="F83" s="195"/>
      <c r="G83" s="195"/>
      <c r="H83" s="195"/>
      <c r="I83" s="195"/>
      <c r="J83" s="195"/>
      <c r="K83" s="218">
        <f t="shared" si="4"/>
        <v>16763.489999999998</v>
      </c>
    </row>
    <row r="84" spans="1:11" s="216" customFormat="1" ht="42.75" customHeight="1" x14ac:dyDescent="0.25">
      <c r="A84" s="554"/>
      <c r="B84" s="120" t="s">
        <v>625</v>
      </c>
      <c r="C84" s="217" t="s">
        <v>28</v>
      </c>
      <c r="D84" s="222">
        <v>1905.6999999999998</v>
      </c>
      <c r="E84" s="262">
        <v>709.9</v>
      </c>
      <c r="F84" s="214"/>
      <c r="G84" s="214"/>
      <c r="H84" s="195"/>
      <c r="I84" s="195"/>
      <c r="J84" s="195"/>
      <c r="K84" s="218">
        <f t="shared" si="4"/>
        <v>2615.6</v>
      </c>
    </row>
    <row r="85" spans="1:11" s="216" customFormat="1" ht="42.75" customHeight="1" x14ac:dyDescent="0.25">
      <c r="A85" s="554"/>
      <c r="B85" s="120" t="s">
        <v>193</v>
      </c>
      <c r="C85" s="217" t="s">
        <v>28</v>
      </c>
      <c r="D85" s="222">
        <v>11504.09</v>
      </c>
      <c r="E85" s="262">
        <v>2282.6999999999998</v>
      </c>
      <c r="F85" s="214"/>
      <c r="G85" s="214"/>
      <c r="H85" s="195"/>
      <c r="I85" s="195"/>
      <c r="J85" s="195"/>
      <c r="K85" s="218">
        <f t="shared" si="4"/>
        <v>13786.79</v>
      </c>
    </row>
    <row r="86" spans="1:11" s="216" customFormat="1" ht="42.75" customHeight="1" x14ac:dyDescent="0.25">
      <c r="A86" s="554"/>
      <c r="B86" s="293" t="s">
        <v>746</v>
      </c>
      <c r="C86" s="217" t="s">
        <v>28</v>
      </c>
      <c r="D86" s="222">
        <v>0</v>
      </c>
      <c r="E86" s="262">
        <v>293.3</v>
      </c>
      <c r="F86" s="214"/>
      <c r="G86" s="214"/>
      <c r="H86" s="195"/>
      <c r="I86" s="195"/>
      <c r="J86" s="195"/>
      <c r="K86" s="218">
        <f t="shared" si="4"/>
        <v>293.3</v>
      </c>
    </row>
    <row r="87" spans="1:11" s="216" customFormat="1" ht="42.75" customHeight="1" x14ac:dyDescent="0.25">
      <c r="A87" s="550"/>
      <c r="B87" s="120" t="s">
        <v>256</v>
      </c>
      <c r="C87" s="217" t="s">
        <v>28</v>
      </c>
      <c r="D87" s="222">
        <v>19587.14</v>
      </c>
      <c r="E87" s="262">
        <v>0</v>
      </c>
      <c r="F87" s="214"/>
      <c r="G87" s="214"/>
      <c r="H87" s="195"/>
      <c r="I87" s="195"/>
      <c r="J87" s="195"/>
      <c r="K87" s="218">
        <f t="shared" si="4"/>
        <v>19587.14</v>
      </c>
    </row>
    <row r="88" spans="1:11" s="216" customFormat="1" ht="36.75" customHeight="1" x14ac:dyDescent="0.25">
      <c r="A88" s="549" t="s">
        <v>104</v>
      </c>
      <c r="B88" s="120" t="s">
        <v>105</v>
      </c>
      <c r="C88" s="217" t="s">
        <v>28</v>
      </c>
      <c r="D88" s="222">
        <v>15301.65</v>
      </c>
      <c r="E88" s="261">
        <v>566</v>
      </c>
      <c r="F88" s="195"/>
      <c r="G88" s="195"/>
      <c r="H88" s="195"/>
      <c r="I88" s="195"/>
      <c r="J88" s="195"/>
      <c r="K88" s="218">
        <f t="shared" si="4"/>
        <v>15867.65</v>
      </c>
    </row>
    <row r="89" spans="1:11" s="216" customFormat="1" ht="36.75" customHeight="1" x14ac:dyDescent="0.25">
      <c r="A89" s="550"/>
      <c r="B89" s="120" t="s">
        <v>188</v>
      </c>
      <c r="C89" s="217" t="s">
        <v>28</v>
      </c>
      <c r="D89" s="222">
        <v>212.9</v>
      </c>
      <c r="E89" s="262">
        <v>0</v>
      </c>
      <c r="F89" s="214"/>
      <c r="G89" s="214"/>
      <c r="H89" s="195"/>
      <c r="I89" s="195"/>
      <c r="J89" s="195"/>
      <c r="K89" s="218">
        <f t="shared" si="4"/>
        <v>212.9</v>
      </c>
    </row>
    <row r="90" spans="1:11" s="216" customFormat="1" ht="36.75" customHeight="1" x14ac:dyDescent="0.25">
      <c r="A90" s="220" t="s">
        <v>164</v>
      </c>
      <c r="B90" s="120" t="s">
        <v>165</v>
      </c>
      <c r="C90" s="217" t="s">
        <v>28</v>
      </c>
      <c r="D90" s="222">
        <v>2648.7</v>
      </c>
      <c r="E90" s="262">
        <v>0</v>
      </c>
      <c r="F90" s="214"/>
      <c r="G90" s="214"/>
      <c r="H90" s="195"/>
      <c r="I90" s="195"/>
      <c r="J90" s="195"/>
      <c r="K90" s="218">
        <f t="shared" si="4"/>
        <v>2648.7</v>
      </c>
    </row>
    <row r="91" spans="1:11" s="216" customFormat="1" ht="36.75" customHeight="1" x14ac:dyDescent="0.25">
      <c r="A91" s="119" t="s">
        <v>106</v>
      </c>
      <c r="B91" s="120" t="s">
        <v>107</v>
      </c>
      <c r="C91" s="217" t="s">
        <v>28</v>
      </c>
      <c r="D91" s="222">
        <v>9239.4900000000016</v>
      </c>
      <c r="E91" s="262">
        <v>0</v>
      </c>
      <c r="F91" s="214"/>
      <c r="G91" s="195"/>
      <c r="H91" s="195"/>
      <c r="I91" s="195"/>
      <c r="J91" s="195"/>
      <c r="K91" s="218">
        <f t="shared" si="4"/>
        <v>9239.4900000000016</v>
      </c>
    </row>
    <row r="92" spans="1:11" s="216" customFormat="1" ht="36.75" customHeight="1" x14ac:dyDescent="0.25">
      <c r="A92" s="220" t="s">
        <v>189</v>
      </c>
      <c r="B92" s="120" t="s">
        <v>190</v>
      </c>
      <c r="C92" s="217" t="s">
        <v>28</v>
      </c>
      <c r="D92" s="222">
        <v>1532.7</v>
      </c>
      <c r="E92" s="262">
        <v>592.9</v>
      </c>
      <c r="F92" s="214"/>
      <c r="G92" s="214"/>
      <c r="H92" s="195"/>
      <c r="I92" s="195"/>
      <c r="J92" s="195"/>
      <c r="K92" s="218">
        <f t="shared" si="4"/>
        <v>2125.6</v>
      </c>
    </row>
    <row r="93" spans="1:11" s="216" customFormat="1" ht="36.75" customHeight="1" x14ac:dyDescent="0.25">
      <c r="A93" s="119" t="s">
        <v>108</v>
      </c>
      <c r="B93" s="120" t="s">
        <v>109</v>
      </c>
      <c r="C93" s="217" t="s">
        <v>28</v>
      </c>
      <c r="D93" s="222">
        <v>15978.439999999999</v>
      </c>
      <c r="E93" s="262">
        <v>251</v>
      </c>
      <c r="F93" s="214"/>
      <c r="G93" s="214"/>
      <c r="H93" s="195"/>
      <c r="I93" s="195"/>
      <c r="J93" s="195"/>
      <c r="K93" s="218">
        <f t="shared" si="4"/>
        <v>16229.439999999999</v>
      </c>
    </row>
    <row r="94" spans="1:11" s="216" customFormat="1" ht="36.75" customHeight="1" x14ac:dyDescent="0.25">
      <c r="A94" s="220" t="s">
        <v>175</v>
      </c>
      <c r="B94" s="120" t="s">
        <v>176</v>
      </c>
      <c r="C94" s="217" t="s">
        <v>28</v>
      </c>
      <c r="D94" s="222">
        <v>193.64</v>
      </c>
      <c r="E94" s="262">
        <v>0</v>
      </c>
      <c r="F94" s="214"/>
      <c r="G94" s="214"/>
      <c r="H94" s="195"/>
      <c r="I94" s="195"/>
      <c r="J94" s="195"/>
      <c r="K94" s="218">
        <f t="shared" ref="K94:K125" si="5">SUM(D94:J94)</f>
        <v>193.64</v>
      </c>
    </row>
    <row r="95" spans="1:11" s="216" customFormat="1" ht="36.75" customHeight="1" x14ac:dyDescent="0.25">
      <c r="A95" s="119" t="s">
        <v>110</v>
      </c>
      <c r="B95" s="120" t="s">
        <v>111</v>
      </c>
      <c r="C95" s="217" t="s">
        <v>28</v>
      </c>
      <c r="D95" s="222">
        <v>17735.135999999999</v>
      </c>
      <c r="E95" s="262">
        <v>989.7</v>
      </c>
      <c r="F95" s="214"/>
      <c r="G95" s="214"/>
      <c r="H95" s="195"/>
      <c r="I95" s="195"/>
      <c r="J95" s="195"/>
      <c r="K95" s="218">
        <f t="shared" si="5"/>
        <v>18724.835999999999</v>
      </c>
    </row>
    <row r="96" spans="1:11" s="216" customFormat="1" ht="36.75" customHeight="1" x14ac:dyDescent="0.25">
      <c r="A96" s="549" t="s">
        <v>112</v>
      </c>
      <c r="B96" s="120" t="s">
        <v>113</v>
      </c>
      <c r="C96" s="217" t="s">
        <v>28</v>
      </c>
      <c r="D96" s="222">
        <v>25379.315999999999</v>
      </c>
      <c r="E96" s="262">
        <v>338.2</v>
      </c>
      <c r="F96" s="214"/>
      <c r="G96" s="214"/>
      <c r="H96" s="195"/>
      <c r="I96" s="195"/>
      <c r="J96" s="195"/>
      <c r="K96" s="218">
        <f t="shared" si="5"/>
        <v>25717.516</v>
      </c>
    </row>
    <row r="97" spans="1:11" s="216" customFormat="1" ht="36.75" customHeight="1" x14ac:dyDescent="0.25">
      <c r="A97" s="554"/>
      <c r="B97" s="120" t="s">
        <v>131</v>
      </c>
      <c r="C97" s="217" t="s">
        <v>28</v>
      </c>
      <c r="D97" s="222">
        <v>1882.9</v>
      </c>
      <c r="E97" s="262">
        <v>0</v>
      </c>
      <c r="F97" s="214"/>
      <c r="G97" s="214"/>
      <c r="H97" s="195"/>
      <c r="I97" s="195"/>
      <c r="J97" s="195"/>
      <c r="K97" s="218">
        <f t="shared" si="5"/>
        <v>1882.9</v>
      </c>
    </row>
    <row r="98" spans="1:11" s="216" customFormat="1" ht="36.75" customHeight="1" x14ac:dyDescent="0.25">
      <c r="A98" s="554"/>
      <c r="B98" s="120" t="s">
        <v>156</v>
      </c>
      <c r="C98" s="217" t="s">
        <v>28</v>
      </c>
      <c r="D98" s="222">
        <v>4552.5200000000004</v>
      </c>
      <c r="E98" s="262">
        <v>118</v>
      </c>
      <c r="F98" s="214"/>
      <c r="G98" s="214"/>
      <c r="H98" s="195"/>
      <c r="I98" s="195"/>
      <c r="J98" s="195"/>
      <c r="K98" s="218">
        <f t="shared" si="5"/>
        <v>4670.5200000000004</v>
      </c>
    </row>
    <row r="99" spans="1:11" s="216" customFormat="1" ht="36.75" customHeight="1" x14ac:dyDescent="0.25">
      <c r="A99" s="554"/>
      <c r="B99" s="120" t="s">
        <v>183</v>
      </c>
      <c r="C99" s="217" t="s">
        <v>28</v>
      </c>
      <c r="D99" s="222">
        <v>688.7</v>
      </c>
      <c r="E99" s="262">
        <v>0</v>
      </c>
      <c r="F99" s="214"/>
      <c r="G99" s="214"/>
      <c r="H99" s="195"/>
      <c r="I99" s="195"/>
      <c r="J99" s="195"/>
      <c r="K99" s="218">
        <f t="shared" si="5"/>
        <v>688.7</v>
      </c>
    </row>
    <row r="100" spans="1:11" s="216" customFormat="1" ht="36.75" customHeight="1" x14ac:dyDescent="0.25">
      <c r="A100" s="550"/>
      <c r="B100" s="120" t="s">
        <v>207</v>
      </c>
      <c r="C100" s="217" t="s">
        <v>28</v>
      </c>
      <c r="D100" s="222">
        <v>504.5</v>
      </c>
      <c r="E100" s="262">
        <v>0</v>
      </c>
      <c r="F100" s="214"/>
      <c r="G100" s="214"/>
      <c r="H100" s="195"/>
      <c r="I100" s="195"/>
      <c r="J100" s="195"/>
      <c r="K100" s="218">
        <f t="shared" si="5"/>
        <v>504.5</v>
      </c>
    </row>
    <row r="101" spans="1:11" s="216" customFormat="1" ht="41.25" customHeight="1" x14ac:dyDescent="0.25">
      <c r="A101" s="119" t="s">
        <v>114</v>
      </c>
      <c r="B101" s="120" t="s">
        <v>115</v>
      </c>
      <c r="C101" s="217" t="s">
        <v>28</v>
      </c>
      <c r="D101" s="222">
        <v>24594.67</v>
      </c>
      <c r="E101" s="261">
        <v>1814.3</v>
      </c>
      <c r="F101" s="195"/>
      <c r="G101" s="195"/>
      <c r="H101" s="195"/>
      <c r="I101" s="195"/>
      <c r="J101" s="195"/>
      <c r="K101" s="218">
        <f t="shared" si="5"/>
        <v>26408.969999999998</v>
      </c>
    </row>
    <row r="102" spans="1:11" s="216" customFormat="1" ht="36.75" customHeight="1" x14ac:dyDescent="0.25">
      <c r="A102" s="119" t="s">
        <v>603</v>
      </c>
      <c r="B102" s="120" t="s">
        <v>116</v>
      </c>
      <c r="C102" s="217" t="s">
        <v>28</v>
      </c>
      <c r="D102" s="222">
        <v>2691.28</v>
      </c>
      <c r="E102" s="261">
        <v>0</v>
      </c>
      <c r="F102" s="195"/>
      <c r="G102" s="195"/>
      <c r="H102" s="195"/>
      <c r="I102" s="195"/>
      <c r="J102" s="195"/>
      <c r="K102" s="218">
        <f t="shared" si="5"/>
        <v>2691.28</v>
      </c>
    </row>
    <row r="103" spans="1:11" s="216" customFormat="1" ht="42.75" customHeight="1" x14ac:dyDescent="0.25">
      <c r="A103" s="119" t="s">
        <v>629</v>
      </c>
      <c r="B103" s="120" t="s">
        <v>681</v>
      </c>
      <c r="C103" s="217" t="s">
        <v>28</v>
      </c>
      <c r="D103" s="222">
        <v>461.4</v>
      </c>
      <c r="E103" s="261">
        <v>0</v>
      </c>
      <c r="F103" s="195"/>
      <c r="G103" s="195"/>
      <c r="H103" s="195"/>
      <c r="I103" s="195"/>
      <c r="J103" s="195"/>
      <c r="K103" s="218">
        <f t="shared" si="5"/>
        <v>461.4</v>
      </c>
    </row>
    <row r="104" spans="1:11" s="216" customFormat="1" ht="36.75" customHeight="1" x14ac:dyDescent="0.25">
      <c r="A104" s="119" t="s">
        <v>767</v>
      </c>
      <c r="B104" s="120" t="s">
        <v>118</v>
      </c>
      <c r="C104" s="217" t="s">
        <v>28</v>
      </c>
      <c r="D104" s="222">
        <v>14720.37</v>
      </c>
      <c r="E104" s="261">
        <v>626.79999999999995</v>
      </c>
      <c r="F104" s="195"/>
      <c r="G104" s="195"/>
      <c r="H104" s="195"/>
      <c r="I104" s="195"/>
      <c r="J104" s="195"/>
      <c r="K104" s="218">
        <f t="shared" si="5"/>
        <v>15347.17</v>
      </c>
    </row>
    <row r="105" spans="1:11" s="216" customFormat="1" ht="39" customHeight="1" x14ac:dyDescent="0.25">
      <c r="A105" s="549" t="s">
        <v>119</v>
      </c>
      <c r="B105" s="120" t="s">
        <v>120</v>
      </c>
      <c r="C105" s="217" t="s">
        <v>28</v>
      </c>
      <c r="D105" s="222">
        <v>3940.6499999999996</v>
      </c>
      <c r="E105" s="262">
        <v>0</v>
      </c>
      <c r="F105" s="214"/>
      <c r="G105" s="195"/>
      <c r="H105" s="195"/>
      <c r="I105" s="195"/>
      <c r="J105" s="195"/>
      <c r="K105" s="218">
        <f t="shared" si="5"/>
        <v>3940.6499999999996</v>
      </c>
    </row>
    <row r="106" spans="1:11" s="216" customFormat="1" ht="39" customHeight="1" x14ac:dyDescent="0.25">
      <c r="A106" s="550"/>
      <c r="B106" s="120" t="s">
        <v>143</v>
      </c>
      <c r="C106" s="217" t="s">
        <v>28</v>
      </c>
      <c r="D106" s="222">
        <v>13574.82</v>
      </c>
      <c r="E106" s="262">
        <v>1030.5999999999999</v>
      </c>
      <c r="F106" s="214"/>
      <c r="G106" s="214"/>
      <c r="H106" s="195"/>
      <c r="I106" s="195"/>
      <c r="J106" s="195"/>
      <c r="K106" s="218">
        <f t="shared" si="5"/>
        <v>14605.42</v>
      </c>
    </row>
    <row r="107" spans="1:11" s="216" customFormat="1" ht="37.5" customHeight="1" x14ac:dyDescent="0.25">
      <c r="A107" s="119" t="s">
        <v>121</v>
      </c>
      <c r="B107" s="120" t="s">
        <v>122</v>
      </c>
      <c r="C107" s="217" t="s">
        <v>28</v>
      </c>
      <c r="D107" s="222">
        <v>22401.41</v>
      </c>
      <c r="E107" s="262">
        <v>1272.9000000000001</v>
      </c>
      <c r="F107" s="214"/>
      <c r="G107" s="214"/>
      <c r="H107" s="195"/>
      <c r="I107" s="195"/>
      <c r="J107" s="195"/>
      <c r="K107" s="218">
        <f t="shared" si="5"/>
        <v>23674.31</v>
      </c>
    </row>
    <row r="108" spans="1:11" s="216" customFormat="1" ht="42.75" customHeight="1" x14ac:dyDescent="0.25">
      <c r="A108" s="119" t="s">
        <v>123</v>
      </c>
      <c r="B108" s="120" t="s">
        <v>124</v>
      </c>
      <c r="C108" s="217" t="s">
        <v>28</v>
      </c>
      <c r="D108" s="222">
        <v>13965.61</v>
      </c>
      <c r="E108" s="262">
        <v>1215.7</v>
      </c>
      <c r="F108" s="214"/>
      <c r="G108" s="214"/>
      <c r="H108" s="195"/>
      <c r="I108" s="195"/>
      <c r="J108" s="195"/>
      <c r="K108" s="218">
        <f t="shared" si="5"/>
        <v>15181.310000000001</v>
      </c>
    </row>
    <row r="109" spans="1:11" s="216" customFormat="1" ht="36.75" customHeight="1" x14ac:dyDescent="0.25">
      <c r="A109" s="119" t="s">
        <v>125</v>
      </c>
      <c r="B109" s="120" t="s">
        <v>126</v>
      </c>
      <c r="C109" s="217" t="s">
        <v>28</v>
      </c>
      <c r="D109" s="222">
        <v>27925.919999999995</v>
      </c>
      <c r="E109" s="262">
        <v>4533.8</v>
      </c>
      <c r="F109" s="214"/>
      <c r="G109" s="214"/>
      <c r="H109" s="195"/>
      <c r="I109" s="195"/>
      <c r="J109" s="195"/>
      <c r="K109" s="218">
        <f t="shared" si="5"/>
        <v>32459.719999999994</v>
      </c>
    </row>
    <row r="110" spans="1:11" s="216" customFormat="1" ht="36.75" customHeight="1" x14ac:dyDescent="0.25">
      <c r="A110" s="119" t="s">
        <v>127</v>
      </c>
      <c r="B110" s="120" t="s">
        <v>128</v>
      </c>
      <c r="C110" s="217" t="s">
        <v>28</v>
      </c>
      <c r="D110" s="222">
        <v>13621.020000000002</v>
      </c>
      <c r="E110" s="262">
        <v>976.1</v>
      </c>
      <c r="F110" s="214"/>
      <c r="G110" s="214"/>
      <c r="H110" s="195"/>
      <c r="I110" s="195"/>
      <c r="J110" s="195"/>
      <c r="K110" s="218">
        <f t="shared" si="5"/>
        <v>14597.120000000003</v>
      </c>
    </row>
    <row r="111" spans="1:11" s="216" customFormat="1" ht="36.75" customHeight="1" x14ac:dyDescent="0.25">
      <c r="A111" s="119" t="s">
        <v>129</v>
      </c>
      <c r="B111" s="120" t="s">
        <v>130</v>
      </c>
      <c r="C111" s="217" t="s">
        <v>28</v>
      </c>
      <c r="D111" s="222">
        <v>6164.57</v>
      </c>
      <c r="E111" s="262">
        <v>0</v>
      </c>
      <c r="F111" s="214"/>
      <c r="G111" s="195"/>
      <c r="H111" s="195"/>
      <c r="I111" s="195"/>
      <c r="J111" s="195"/>
      <c r="K111" s="218">
        <f t="shared" si="5"/>
        <v>6164.57</v>
      </c>
    </row>
    <row r="112" spans="1:11" s="216" customFormat="1" ht="36.75" customHeight="1" x14ac:dyDescent="0.25">
      <c r="A112" s="220" t="s">
        <v>132</v>
      </c>
      <c r="B112" s="120" t="s">
        <v>133</v>
      </c>
      <c r="C112" s="217" t="s">
        <v>28</v>
      </c>
      <c r="D112" s="222">
        <v>14329.9</v>
      </c>
      <c r="E112" s="262">
        <v>594.70000000000005</v>
      </c>
      <c r="F112" s="214"/>
      <c r="G112" s="214"/>
      <c r="H112" s="195"/>
      <c r="I112" s="195"/>
      <c r="J112" s="195"/>
      <c r="K112" s="218">
        <f t="shared" si="5"/>
        <v>14924.6</v>
      </c>
    </row>
    <row r="113" spans="1:11" s="216" customFormat="1" ht="42.75" customHeight="1" x14ac:dyDescent="0.25">
      <c r="A113" s="220" t="s">
        <v>134</v>
      </c>
      <c r="B113" s="120" t="s">
        <v>135</v>
      </c>
      <c r="C113" s="217" t="s">
        <v>28</v>
      </c>
      <c r="D113" s="222">
        <v>21814.520000000004</v>
      </c>
      <c r="E113" s="262">
        <v>2086.9</v>
      </c>
      <c r="F113" s="214"/>
      <c r="G113" s="214"/>
      <c r="H113" s="195"/>
      <c r="I113" s="195"/>
      <c r="J113" s="195"/>
      <c r="K113" s="218">
        <f t="shared" si="5"/>
        <v>23901.420000000006</v>
      </c>
    </row>
    <row r="114" spans="1:11" s="216" customFormat="1" ht="36.75" customHeight="1" x14ac:dyDescent="0.25">
      <c r="A114" s="220" t="s">
        <v>136</v>
      </c>
      <c r="B114" s="120" t="s">
        <v>137</v>
      </c>
      <c r="C114" s="217" t="s">
        <v>28</v>
      </c>
      <c r="D114" s="222">
        <v>23832.275999999998</v>
      </c>
      <c r="E114" s="262">
        <v>1681</v>
      </c>
      <c r="F114" s="214"/>
      <c r="G114" s="214"/>
      <c r="H114" s="195"/>
      <c r="I114" s="195"/>
      <c r="J114" s="195"/>
      <c r="K114" s="218">
        <f t="shared" si="5"/>
        <v>25513.275999999998</v>
      </c>
    </row>
    <row r="115" spans="1:11" s="216" customFormat="1" ht="36.75" customHeight="1" x14ac:dyDescent="0.25">
      <c r="A115" s="551" t="s">
        <v>138</v>
      </c>
      <c r="B115" s="120" t="s">
        <v>139</v>
      </c>
      <c r="C115" s="217" t="s">
        <v>28</v>
      </c>
      <c r="D115" s="222">
        <v>18093.370000000003</v>
      </c>
      <c r="E115" s="262">
        <v>1161.4000000000001</v>
      </c>
      <c r="F115" s="214"/>
      <c r="G115" s="214"/>
      <c r="H115" s="195"/>
      <c r="I115" s="195"/>
      <c r="J115" s="195"/>
      <c r="K115" s="218">
        <f t="shared" si="5"/>
        <v>19254.770000000004</v>
      </c>
    </row>
    <row r="116" spans="1:11" s="216" customFormat="1" ht="36.75" customHeight="1" x14ac:dyDescent="0.25">
      <c r="A116" s="555"/>
      <c r="B116" s="120" t="s">
        <v>200</v>
      </c>
      <c r="C116" s="217" t="s">
        <v>28</v>
      </c>
      <c r="D116" s="222">
        <v>2454.1999999999998</v>
      </c>
      <c r="E116" s="262">
        <v>0</v>
      </c>
      <c r="F116" s="214"/>
      <c r="G116" s="214"/>
      <c r="H116" s="195"/>
      <c r="I116" s="195"/>
      <c r="J116" s="195"/>
      <c r="K116" s="218">
        <f t="shared" si="5"/>
        <v>2454.1999999999998</v>
      </c>
    </row>
    <row r="117" spans="1:11" s="216" customFormat="1" ht="36.75" customHeight="1" x14ac:dyDescent="0.25">
      <c r="A117" s="555"/>
      <c r="B117" s="120" t="s">
        <v>605</v>
      </c>
      <c r="C117" s="217" t="s">
        <v>28</v>
      </c>
      <c r="D117" s="222">
        <v>2078.8999999999996</v>
      </c>
      <c r="E117" s="262">
        <v>440.1</v>
      </c>
      <c r="F117" s="214"/>
      <c r="G117" s="214"/>
      <c r="H117" s="195"/>
      <c r="I117" s="195"/>
      <c r="J117" s="195"/>
      <c r="K117" s="218">
        <f t="shared" si="5"/>
        <v>2518.9999999999995</v>
      </c>
    </row>
    <row r="118" spans="1:11" s="216" customFormat="1" ht="36.75" customHeight="1" x14ac:dyDescent="0.25">
      <c r="A118" s="552"/>
      <c r="B118" s="120" t="s">
        <v>229</v>
      </c>
      <c r="C118" s="217" t="s">
        <v>28</v>
      </c>
      <c r="D118" s="222">
        <v>9276.619999999999</v>
      </c>
      <c r="E118" s="262">
        <v>638.9</v>
      </c>
      <c r="F118" s="214"/>
      <c r="G118" s="214"/>
      <c r="H118" s="195"/>
      <c r="I118" s="195"/>
      <c r="J118" s="195"/>
      <c r="K118" s="218">
        <f t="shared" si="5"/>
        <v>9915.5199999999986</v>
      </c>
    </row>
    <row r="119" spans="1:11" s="216" customFormat="1" ht="36.75" customHeight="1" x14ac:dyDescent="0.25">
      <c r="A119" s="220" t="s">
        <v>140</v>
      </c>
      <c r="B119" s="120" t="s">
        <v>141</v>
      </c>
      <c r="C119" s="217" t="s">
        <v>28</v>
      </c>
      <c r="D119" s="222">
        <v>13588.919999999998</v>
      </c>
      <c r="E119" s="262">
        <v>801.9</v>
      </c>
      <c r="F119" s="214"/>
      <c r="G119" s="214"/>
      <c r="H119" s="195"/>
      <c r="I119" s="195"/>
      <c r="J119" s="195"/>
      <c r="K119" s="218">
        <f t="shared" si="5"/>
        <v>14390.819999999998</v>
      </c>
    </row>
    <row r="120" spans="1:11" s="216" customFormat="1" ht="36.75" customHeight="1" x14ac:dyDescent="0.25">
      <c r="A120" s="220" t="s">
        <v>144</v>
      </c>
      <c r="B120" s="120" t="s">
        <v>145</v>
      </c>
      <c r="C120" s="217" t="s">
        <v>28</v>
      </c>
      <c r="D120" s="222">
        <v>19089.84</v>
      </c>
      <c r="E120" s="262">
        <v>370.4</v>
      </c>
      <c r="F120" s="214"/>
      <c r="G120" s="195"/>
      <c r="H120" s="195"/>
      <c r="I120" s="195"/>
      <c r="J120" s="195"/>
      <c r="K120" s="218">
        <f t="shared" si="5"/>
        <v>19460.240000000002</v>
      </c>
    </row>
    <row r="121" spans="1:11" s="216" customFormat="1" ht="46.5" customHeight="1" x14ac:dyDescent="0.25">
      <c r="A121" s="219" t="s">
        <v>157</v>
      </c>
      <c r="B121" s="120" t="s">
        <v>604</v>
      </c>
      <c r="C121" s="217" t="s">
        <v>28</v>
      </c>
      <c r="D121" s="222">
        <v>239.5</v>
      </c>
      <c r="E121" s="262">
        <v>0</v>
      </c>
      <c r="F121" s="214"/>
      <c r="G121" s="195"/>
      <c r="H121" s="195"/>
      <c r="I121" s="195"/>
      <c r="J121" s="195"/>
      <c r="K121" s="218">
        <f t="shared" si="5"/>
        <v>239.5</v>
      </c>
    </row>
    <row r="122" spans="1:11" s="216" customFormat="1" ht="36.75" customHeight="1" x14ac:dyDescent="0.25">
      <c r="A122" s="220" t="s">
        <v>146</v>
      </c>
      <c r="B122" s="120" t="s">
        <v>147</v>
      </c>
      <c r="C122" s="217" t="s">
        <v>28</v>
      </c>
      <c r="D122" s="222">
        <v>9203.9799999999977</v>
      </c>
      <c r="E122" s="262">
        <v>0</v>
      </c>
      <c r="F122" s="214"/>
      <c r="G122" s="195"/>
      <c r="H122" s="195"/>
      <c r="I122" s="195"/>
      <c r="J122" s="195"/>
      <c r="K122" s="218">
        <f t="shared" si="5"/>
        <v>9203.9799999999977</v>
      </c>
    </row>
    <row r="123" spans="1:11" s="216" customFormat="1" ht="36.75" customHeight="1" x14ac:dyDescent="0.25">
      <c r="A123" s="220" t="s">
        <v>148</v>
      </c>
      <c r="B123" s="120" t="s">
        <v>149</v>
      </c>
      <c r="C123" s="217" t="s">
        <v>28</v>
      </c>
      <c r="D123" s="222">
        <v>6227.01</v>
      </c>
      <c r="E123" s="262">
        <v>0</v>
      </c>
      <c r="F123" s="214"/>
      <c r="G123" s="195"/>
      <c r="H123" s="195"/>
      <c r="I123" s="195"/>
      <c r="J123" s="195"/>
      <c r="K123" s="218">
        <f t="shared" si="5"/>
        <v>6227.01</v>
      </c>
    </row>
    <row r="124" spans="1:11" s="216" customFormat="1" ht="36.75" customHeight="1" x14ac:dyDescent="0.25">
      <c r="A124" s="220" t="s">
        <v>150</v>
      </c>
      <c r="B124" s="120" t="s">
        <v>151</v>
      </c>
      <c r="C124" s="217" t="s">
        <v>28</v>
      </c>
      <c r="D124" s="222">
        <v>18867.469999999998</v>
      </c>
      <c r="E124" s="262">
        <v>916.1</v>
      </c>
      <c r="F124" s="214"/>
      <c r="G124" s="195"/>
      <c r="H124" s="195"/>
      <c r="I124" s="195"/>
      <c r="J124" s="195"/>
      <c r="K124" s="218">
        <f t="shared" si="5"/>
        <v>19783.569999999996</v>
      </c>
    </row>
    <row r="125" spans="1:11" s="216" customFormat="1" ht="36.75" customHeight="1" x14ac:dyDescent="0.25">
      <c r="A125" s="220" t="s">
        <v>152</v>
      </c>
      <c r="B125" s="120" t="s">
        <v>153</v>
      </c>
      <c r="C125" s="217" t="s">
        <v>28</v>
      </c>
      <c r="D125" s="222">
        <v>3846.98</v>
      </c>
      <c r="E125" s="262">
        <v>0</v>
      </c>
      <c r="F125" s="214"/>
      <c r="G125" s="195"/>
      <c r="H125" s="195"/>
      <c r="I125" s="195"/>
      <c r="J125" s="195"/>
      <c r="K125" s="218">
        <f t="shared" si="5"/>
        <v>3846.98</v>
      </c>
    </row>
    <row r="126" spans="1:11" s="216" customFormat="1" ht="36.75" customHeight="1" x14ac:dyDescent="0.25">
      <c r="A126" s="551" t="s">
        <v>154</v>
      </c>
      <c r="B126" s="120" t="s">
        <v>155</v>
      </c>
      <c r="C126" s="217" t="s">
        <v>28</v>
      </c>
      <c r="D126" s="222">
        <v>1383.25</v>
      </c>
      <c r="E126" s="262">
        <v>284.39999999999998</v>
      </c>
      <c r="F126" s="214"/>
      <c r="G126" s="195"/>
      <c r="H126" s="195"/>
      <c r="I126" s="195"/>
      <c r="J126" s="195"/>
      <c r="K126" s="218">
        <f t="shared" ref="K126:K157" si="6">SUM(D126:J126)</f>
        <v>1667.65</v>
      </c>
    </row>
    <row r="127" spans="1:11" s="216" customFormat="1" ht="36.75" customHeight="1" x14ac:dyDescent="0.25">
      <c r="A127" s="552"/>
      <c r="B127" s="120" t="s">
        <v>255</v>
      </c>
      <c r="C127" s="217" t="s">
        <v>28</v>
      </c>
      <c r="D127" s="222">
        <v>3231.8</v>
      </c>
      <c r="E127" s="262">
        <v>0</v>
      </c>
      <c r="F127" s="214"/>
      <c r="G127" s="195"/>
      <c r="H127" s="195"/>
      <c r="I127" s="195"/>
      <c r="J127" s="195"/>
      <c r="K127" s="218">
        <f t="shared" si="6"/>
        <v>3231.8</v>
      </c>
    </row>
    <row r="128" spans="1:11" s="216" customFormat="1" ht="36.75" customHeight="1" x14ac:dyDescent="0.25">
      <c r="A128" s="220" t="s">
        <v>158</v>
      </c>
      <c r="B128" s="120" t="s">
        <v>159</v>
      </c>
      <c r="C128" s="217" t="s">
        <v>28</v>
      </c>
      <c r="D128" s="222">
        <v>7584.15</v>
      </c>
      <c r="E128" s="261">
        <v>276.2</v>
      </c>
      <c r="F128" s="195"/>
      <c r="G128" s="195"/>
      <c r="H128" s="195"/>
      <c r="I128" s="195"/>
      <c r="J128" s="195"/>
      <c r="K128" s="218">
        <f t="shared" si="6"/>
        <v>7860.3499999999995</v>
      </c>
    </row>
    <row r="129" spans="1:11" s="216" customFormat="1" ht="36.75" customHeight="1" x14ac:dyDescent="0.25">
      <c r="A129" s="220" t="s">
        <v>223</v>
      </c>
      <c r="B129" s="120" t="s">
        <v>224</v>
      </c>
      <c r="C129" s="217" t="s">
        <v>28</v>
      </c>
      <c r="D129" s="222">
        <v>403.2</v>
      </c>
      <c r="E129" s="262">
        <v>0</v>
      </c>
      <c r="F129" s="214"/>
      <c r="G129" s="195"/>
      <c r="H129" s="195"/>
      <c r="I129" s="195"/>
      <c r="J129" s="195"/>
      <c r="K129" s="218">
        <f t="shared" si="6"/>
        <v>403.2</v>
      </c>
    </row>
    <row r="130" spans="1:11" s="216" customFormat="1" ht="36.75" customHeight="1" x14ac:dyDescent="0.25">
      <c r="A130" s="220" t="s">
        <v>160</v>
      </c>
      <c r="B130" s="120" t="s">
        <v>161</v>
      </c>
      <c r="C130" s="217" t="s">
        <v>28</v>
      </c>
      <c r="D130" s="222">
        <v>247.1</v>
      </c>
      <c r="E130" s="262">
        <v>0</v>
      </c>
      <c r="F130" s="214"/>
      <c r="G130" s="195"/>
      <c r="H130" s="195"/>
      <c r="I130" s="195"/>
      <c r="J130" s="195"/>
      <c r="K130" s="218">
        <f t="shared" si="6"/>
        <v>247.1</v>
      </c>
    </row>
    <row r="131" spans="1:11" s="216" customFormat="1" ht="36.75" customHeight="1" x14ac:dyDescent="0.25">
      <c r="A131" s="220" t="s">
        <v>162</v>
      </c>
      <c r="B131" s="120" t="s">
        <v>163</v>
      </c>
      <c r="C131" s="217" t="s">
        <v>28</v>
      </c>
      <c r="D131" s="222">
        <v>6812.7</v>
      </c>
      <c r="E131" s="262">
        <v>246.7</v>
      </c>
      <c r="F131" s="214"/>
      <c r="G131" s="195"/>
      <c r="H131" s="195"/>
      <c r="I131" s="195"/>
      <c r="J131" s="195"/>
      <c r="K131" s="218">
        <f t="shared" si="6"/>
        <v>7059.4</v>
      </c>
    </row>
    <row r="132" spans="1:11" s="216" customFormat="1" ht="36.75" customHeight="1" x14ac:dyDescent="0.25">
      <c r="A132" s="220" t="s">
        <v>166</v>
      </c>
      <c r="B132" s="120" t="s">
        <v>167</v>
      </c>
      <c r="C132" s="217" t="s">
        <v>28</v>
      </c>
      <c r="D132" s="222">
        <v>2778.5999999999995</v>
      </c>
      <c r="E132" s="262">
        <v>0</v>
      </c>
      <c r="F132" s="214"/>
      <c r="G132" s="195"/>
      <c r="H132" s="195"/>
      <c r="I132" s="195"/>
      <c r="J132" s="195"/>
      <c r="K132" s="218">
        <f t="shared" si="6"/>
        <v>2778.5999999999995</v>
      </c>
    </row>
    <row r="133" spans="1:11" s="216" customFormat="1" ht="36.75" customHeight="1" x14ac:dyDescent="0.25">
      <c r="A133" s="220" t="s">
        <v>170</v>
      </c>
      <c r="B133" s="120" t="s">
        <v>171</v>
      </c>
      <c r="C133" s="217" t="s">
        <v>28</v>
      </c>
      <c r="D133" s="222">
        <v>6435.2199999999993</v>
      </c>
      <c r="E133" s="262">
        <v>209.8</v>
      </c>
      <c r="F133" s="214"/>
      <c r="G133" s="195"/>
      <c r="H133" s="195"/>
      <c r="I133" s="195"/>
      <c r="J133" s="195"/>
      <c r="K133" s="218">
        <f t="shared" si="6"/>
        <v>6645.0199999999995</v>
      </c>
    </row>
    <row r="134" spans="1:11" s="216" customFormat="1" ht="36.75" customHeight="1" x14ac:dyDescent="0.25">
      <c r="A134" s="220" t="s">
        <v>173</v>
      </c>
      <c r="B134" s="120" t="s">
        <v>174</v>
      </c>
      <c r="C134" s="217" t="s">
        <v>28</v>
      </c>
      <c r="D134" s="222">
        <v>115.5</v>
      </c>
      <c r="E134" s="262">
        <v>0</v>
      </c>
      <c r="F134" s="214"/>
      <c r="G134" s="195"/>
      <c r="H134" s="195"/>
      <c r="I134" s="195"/>
      <c r="J134" s="195"/>
      <c r="K134" s="218">
        <f t="shared" si="6"/>
        <v>115.5</v>
      </c>
    </row>
    <row r="135" spans="1:11" s="216" customFormat="1" ht="36.75" customHeight="1" x14ac:dyDescent="0.25">
      <c r="A135" s="220" t="s">
        <v>177</v>
      </c>
      <c r="B135" s="120" t="s">
        <v>178</v>
      </c>
      <c r="C135" s="217" t="s">
        <v>28</v>
      </c>
      <c r="D135" s="222">
        <v>467.20000000000005</v>
      </c>
      <c r="E135" s="261">
        <v>0</v>
      </c>
      <c r="F135" s="195"/>
      <c r="G135" s="195"/>
      <c r="H135" s="195"/>
      <c r="I135" s="195"/>
      <c r="J135" s="195"/>
      <c r="K135" s="218">
        <f t="shared" si="6"/>
        <v>467.20000000000005</v>
      </c>
    </row>
    <row r="136" spans="1:11" s="216" customFormat="1" ht="36.75" customHeight="1" x14ac:dyDescent="0.25">
      <c r="A136" s="219" t="s">
        <v>179</v>
      </c>
      <c r="B136" s="212" t="s">
        <v>180</v>
      </c>
      <c r="C136" s="213" t="s">
        <v>28</v>
      </c>
      <c r="D136" s="260">
        <v>1308.2</v>
      </c>
      <c r="E136" s="262">
        <v>0</v>
      </c>
      <c r="F136" s="214"/>
      <c r="G136" s="214"/>
      <c r="H136" s="214"/>
      <c r="I136" s="214"/>
      <c r="J136" s="214"/>
      <c r="K136" s="221">
        <f t="shared" si="6"/>
        <v>1308.2</v>
      </c>
    </row>
    <row r="137" spans="1:11" s="216" customFormat="1" ht="36.75" customHeight="1" x14ac:dyDescent="0.25">
      <c r="A137" s="220" t="s">
        <v>182</v>
      </c>
      <c r="B137" s="120" t="s">
        <v>590</v>
      </c>
      <c r="C137" s="217" t="s">
        <v>28</v>
      </c>
      <c r="D137" s="222">
        <v>453.69999999999993</v>
      </c>
      <c r="E137" s="261">
        <v>0</v>
      </c>
      <c r="F137" s="195"/>
      <c r="G137" s="195"/>
      <c r="H137" s="195"/>
      <c r="I137" s="195"/>
      <c r="J137" s="195"/>
      <c r="K137" s="218">
        <f t="shared" si="6"/>
        <v>453.69999999999993</v>
      </c>
    </row>
    <row r="138" spans="1:11" s="216" customFormat="1" ht="36.75" customHeight="1" x14ac:dyDescent="0.25">
      <c r="A138" s="551" t="s">
        <v>184</v>
      </c>
      <c r="B138" s="120" t="s">
        <v>185</v>
      </c>
      <c r="C138" s="217" t="s">
        <v>28</v>
      </c>
      <c r="D138" s="222">
        <v>8765.1299999999992</v>
      </c>
      <c r="E138" s="262">
        <v>832</v>
      </c>
      <c r="F138" s="214"/>
      <c r="G138" s="195"/>
      <c r="H138" s="195"/>
      <c r="I138" s="195"/>
      <c r="J138" s="195"/>
      <c r="K138" s="218">
        <f t="shared" si="6"/>
        <v>9597.1299999999992</v>
      </c>
    </row>
    <row r="139" spans="1:11" s="216" customFormat="1" ht="36.75" customHeight="1" x14ac:dyDescent="0.25">
      <c r="A139" s="552"/>
      <c r="B139" s="120" t="s">
        <v>244</v>
      </c>
      <c r="C139" s="217" t="s">
        <v>28</v>
      </c>
      <c r="D139" s="222">
        <v>189.9</v>
      </c>
      <c r="E139" s="262">
        <v>0</v>
      </c>
      <c r="F139" s="214"/>
      <c r="G139" s="195"/>
      <c r="H139" s="195"/>
      <c r="I139" s="195"/>
      <c r="J139" s="195"/>
      <c r="K139" s="218">
        <f t="shared" si="6"/>
        <v>189.9</v>
      </c>
    </row>
    <row r="140" spans="1:11" s="216" customFormat="1" ht="48.75" customHeight="1" x14ac:dyDescent="0.25">
      <c r="A140" s="220" t="s">
        <v>191</v>
      </c>
      <c r="B140" s="120" t="s">
        <v>192</v>
      </c>
      <c r="C140" s="217" t="s">
        <v>28</v>
      </c>
      <c r="D140" s="222">
        <v>21661.68</v>
      </c>
      <c r="E140" s="262">
        <v>2505.5</v>
      </c>
      <c r="F140" s="214"/>
      <c r="G140" s="195"/>
      <c r="H140" s="195"/>
      <c r="I140" s="195"/>
      <c r="J140" s="195"/>
      <c r="K140" s="218">
        <f t="shared" si="6"/>
        <v>24167.18</v>
      </c>
    </row>
    <row r="141" spans="1:11" s="216" customFormat="1" ht="36.75" customHeight="1" x14ac:dyDescent="0.25">
      <c r="A141" s="220" t="s">
        <v>194</v>
      </c>
      <c r="B141" s="120" t="s">
        <v>195</v>
      </c>
      <c r="C141" s="217" t="s">
        <v>28</v>
      </c>
      <c r="D141" s="222">
        <v>708.4</v>
      </c>
      <c r="E141" s="262">
        <v>0</v>
      </c>
      <c r="F141" s="214"/>
      <c r="G141" s="195"/>
      <c r="H141" s="195"/>
      <c r="I141" s="195"/>
      <c r="J141" s="195"/>
      <c r="K141" s="218">
        <f t="shared" si="6"/>
        <v>708.4</v>
      </c>
    </row>
    <row r="142" spans="1:11" s="216" customFormat="1" ht="36.75" customHeight="1" x14ac:dyDescent="0.25">
      <c r="A142" s="220" t="s">
        <v>196</v>
      </c>
      <c r="B142" s="120" t="s">
        <v>197</v>
      </c>
      <c r="C142" s="217" t="s">
        <v>28</v>
      </c>
      <c r="D142" s="222">
        <v>2649.11</v>
      </c>
      <c r="E142" s="262">
        <v>0</v>
      </c>
      <c r="F142" s="214"/>
      <c r="G142" s="195"/>
      <c r="H142" s="195"/>
      <c r="I142" s="195"/>
      <c r="J142" s="195"/>
      <c r="K142" s="218">
        <f t="shared" si="6"/>
        <v>2649.11</v>
      </c>
    </row>
    <row r="143" spans="1:11" s="216" customFormat="1" ht="36.75" customHeight="1" x14ac:dyDescent="0.25">
      <c r="A143" s="220" t="s">
        <v>198</v>
      </c>
      <c r="B143" s="120" t="s">
        <v>199</v>
      </c>
      <c r="C143" s="217" t="s">
        <v>28</v>
      </c>
      <c r="D143" s="222">
        <v>2189</v>
      </c>
      <c r="E143" s="262">
        <v>261.39999999999998</v>
      </c>
      <c r="F143" s="214"/>
      <c r="G143" s="195"/>
      <c r="H143" s="195"/>
      <c r="I143" s="195"/>
      <c r="J143" s="195"/>
      <c r="K143" s="218">
        <f t="shared" si="6"/>
        <v>2450.4</v>
      </c>
    </row>
    <row r="144" spans="1:11" s="216" customFormat="1" ht="36.75" customHeight="1" x14ac:dyDescent="0.25">
      <c r="A144" s="220" t="s">
        <v>202</v>
      </c>
      <c r="B144" s="120" t="s">
        <v>203</v>
      </c>
      <c r="C144" s="217" t="s">
        <v>28</v>
      </c>
      <c r="D144" s="222">
        <v>1552.1999999999998</v>
      </c>
      <c r="E144" s="262">
        <v>218.2</v>
      </c>
      <c r="F144" s="214"/>
      <c r="G144" s="195"/>
      <c r="H144" s="195"/>
      <c r="I144" s="195"/>
      <c r="J144" s="195"/>
      <c r="K144" s="218">
        <f t="shared" si="6"/>
        <v>1770.3999999999999</v>
      </c>
    </row>
    <row r="145" spans="1:11" s="216" customFormat="1" ht="36.75" customHeight="1" x14ac:dyDescent="0.25">
      <c r="A145" s="551" t="s">
        <v>606</v>
      </c>
      <c r="B145" s="120" t="s">
        <v>204</v>
      </c>
      <c r="C145" s="217" t="s">
        <v>28</v>
      </c>
      <c r="D145" s="222">
        <v>8347.93</v>
      </c>
      <c r="E145" s="262">
        <v>774.55</v>
      </c>
      <c r="F145" s="214"/>
      <c r="G145" s="195"/>
      <c r="H145" s="195"/>
      <c r="I145" s="195"/>
      <c r="J145" s="195"/>
      <c r="K145" s="218">
        <f t="shared" si="6"/>
        <v>9122.48</v>
      </c>
    </row>
    <row r="146" spans="1:11" s="216" customFormat="1" ht="36.75" customHeight="1" x14ac:dyDescent="0.25">
      <c r="A146" s="552"/>
      <c r="B146" s="293" t="s">
        <v>747</v>
      </c>
      <c r="C146" s="217" t="s">
        <v>28</v>
      </c>
      <c r="D146" s="222">
        <v>0</v>
      </c>
      <c r="E146" s="262">
        <v>987.1</v>
      </c>
      <c r="F146" s="214"/>
      <c r="G146" s="195"/>
      <c r="H146" s="195"/>
      <c r="I146" s="195"/>
      <c r="J146" s="195"/>
      <c r="K146" s="218">
        <f t="shared" si="6"/>
        <v>987.1</v>
      </c>
    </row>
    <row r="147" spans="1:11" s="216" customFormat="1" ht="45.75" customHeight="1" x14ac:dyDescent="0.25">
      <c r="A147" s="220" t="s">
        <v>205</v>
      </c>
      <c r="B147" s="120" t="s">
        <v>206</v>
      </c>
      <c r="C147" s="217" t="s">
        <v>28</v>
      </c>
      <c r="D147" s="222">
        <v>5719.22</v>
      </c>
      <c r="E147" s="262">
        <v>297.8</v>
      </c>
      <c r="F147" s="214"/>
      <c r="G147" s="195"/>
      <c r="H147" s="195"/>
      <c r="I147" s="195"/>
      <c r="J147" s="195"/>
      <c r="K147" s="218">
        <f t="shared" si="6"/>
        <v>6017.02</v>
      </c>
    </row>
    <row r="148" spans="1:11" s="216" customFormat="1" ht="36.75" customHeight="1" x14ac:dyDescent="0.25">
      <c r="A148" s="220" t="s">
        <v>208</v>
      </c>
      <c r="B148" s="120" t="s">
        <v>209</v>
      </c>
      <c r="C148" s="217" t="s">
        <v>28</v>
      </c>
      <c r="D148" s="222">
        <v>3581.5999999999995</v>
      </c>
      <c r="E148" s="262">
        <v>477.2</v>
      </c>
      <c r="F148" s="214"/>
      <c r="G148" s="195"/>
      <c r="H148" s="195"/>
      <c r="I148" s="195"/>
      <c r="J148" s="195"/>
      <c r="K148" s="218">
        <f t="shared" si="6"/>
        <v>4058.7999999999993</v>
      </c>
    </row>
    <row r="149" spans="1:11" s="216" customFormat="1" ht="36.75" customHeight="1" x14ac:dyDescent="0.25">
      <c r="A149" s="220" t="s">
        <v>210</v>
      </c>
      <c r="B149" s="120" t="s">
        <v>607</v>
      </c>
      <c r="C149" s="217" t="s">
        <v>28</v>
      </c>
      <c r="D149" s="222">
        <v>3437.45</v>
      </c>
      <c r="E149" s="262">
        <v>201.8</v>
      </c>
      <c r="F149" s="214"/>
      <c r="G149" s="195"/>
      <c r="H149" s="195"/>
      <c r="I149" s="195"/>
      <c r="J149" s="195"/>
      <c r="K149" s="218">
        <f t="shared" si="6"/>
        <v>3639.25</v>
      </c>
    </row>
    <row r="150" spans="1:11" s="216" customFormat="1" ht="36.75" customHeight="1" x14ac:dyDescent="0.25">
      <c r="A150" s="220" t="s">
        <v>213</v>
      </c>
      <c r="B150" s="120" t="s">
        <v>214</v>
      </c>
      <c r="C150" s="217" t="s">
        <v>28</v>
      </c>
      <c r="D150" s="222">
        <v>149.1</v>
      </c>
      <c r="E150" s="262">
        <v>0</v>
      </c>
      <c r="F150" s="214"/>
      <c r="G150" s="195"/>
      <c r="H150" s="195"/>
      <c r="I150" s="195"/>
      <c r="J150" s="195"/>
      <c r="K150" s="218">
        <f t="shared" si="6"/>
        <v>149.1</v>
      </c>
    </row>
    <row r="151" spans="1:11" s="216" customFormat="1" ht="36.75" customHeight="1" x14ac:dyDescent="0.25">
      <c r="A151" s="551" t="s">
        <v>215</v>
      </c>
      <c r="B151" s="120" t="s">
        <v>216</v>
      </c>
      <c r="C151" s="217" t="s">
        <v>28</v>
      </c>
      <c r="D151" s="222">
        <v>8973.34</v>
      </c>
      <c r="E151" s="262">
        <v>673.1</v>
      </c>
      <c r="F151" s="214"/>
      <c r="G151" s="195"/>
      <c r="H151" s="195"/>
      <c r="I151" s="195"/>
      <c r="J151" s="195"/>
      <c r="K151" s="218">
        <f t="shared" si="6"/>
        <v>9646.44</v>
      </c>
    </row>
    <row r="152" spans="1:11" s="216" customFormat="1" ht="36.75" customHeight="1" x14ac:dyDescent="0.25">
      <c r="A152" s="552"/>
      <c r="B152" s="120" t="s">
        <v>246</v>
      </c>
      <c r="C152" s="217" t="s">
        <v>28</v>
      </c>
      <c r="D152" s="222">
        <v>1899.3999999999999</v>
      </c>
      <c r="E152" s="262">
        <v>426.1</v>
      </c>
      <c r="F152" s="214"/>
      <c r="G152" s="195"/>
      <c r="H152" s="195"/>
      <c r="I152" s="195"/>
      <c r="J152" s="195"/>
      <c r="K152" s="218">
        <f t="shared" si="6"/>
        <v>2325.5</v>
      </c>
    </row>
    <row r="153" spans="1:11" s="216" customFormat="1" ht="36.75" customHeight="1" x14ac:dyDescent="0.25">
      <c r="A153" s="220" t="s">
        <v>218</v>
      </c>
      <c r="B153" s="120" t="s">
        <v>219</v>
      </c>
      <c r="C153" s="217" t="s">
        <v>28</v>
      </c>
      <c r="D153" s="222">
        <v>6713.52</v>
      </c>
      <c r="E153" s="262">
        <v>751.6</v>
      </c>
      <c r="F153" s="214"/>
      <c r="G153" s="195"/>
      <c r="H153" s="195"/>
      <c r="I153" s="195"/>
      <c r="J153" s="195"/>
      <c r="K153" s="218">
        <f t="shared" si="6"/>
        <v>7465.1200000000008</v>
      </c>
    </row>
    <row r="154" spans="1:11" s="216" customFormat="1" ht="36.75" customHeight="1" x14ac:dyDescent="0.25">
      <c r="A154" s="220" t="s">
        <v>220</v>
      </c>
      <c r="B154" s="120" t="s">
        <v>221</v>
      </c>
      <c r="C154" s="217" t="s">
        <v>28</v>
      </c>
      <c r="D154" s="222">
        <v>444.5</v>
      </c>
      <c r="E154" s="262">
        <v>470.9</v>
      </c>
      <c r="F154" s="214"/>
      <c r="G154" s="195"/>
      <c r="H154" s="195"/>
      <c r="I154" s="195"/>
      <c r="J154" s="195"/>
      <c r="K154" s="218">
        <f t="shared" si="6"/>
        <v>915.4</v>
      </c>
    </row>
    <row r="155" spans="1:11" s="216" customFormat="1" ht="36.75" customHeight="1" x14ac:dyDescent="0.25">
      <c r="A155" s="551" t="s">
        <v>225</v>
      </c>
      <c r="B155" s="120" t="s">
        <v>226</v>
      </c>
      <c r="C155" s="217" t="s">
        <v>28</v>
      </c>
      <c r="D155" s="222">
        <v>2129</v>
      </c>
      <c r="E155" s="262">
        <v>0</v>
      </c>
      <c r="F155" s="214"/>
      <c r="G155" s="195"/>
      <c r="H155" s="195"/>
      <c r="I155" s="195"/>
      <c r="J155" s="195"/>
      <c r="K155" s="218">
        <f t="shared" si="6"/>
        <v>2129</v>
      </c>
    </row>
    <row r="156" spans="1:11" s="216" customFormat="1" ht="36.75" customHeight="1" x14ac:dyDescent="0.25">
      <c r="A156" s="552"/>
      <c r="B156" s="120" t="s">
        <v>242</v>
      </c>
      <c r="C156" s="217" t="s">
        <v>28</v>
      </c>
      <c r="D156" s="222">
        <v>876.09</v>
      </c>
      <c r="E156" s="262">
        <v>0</v>
      </c>
      <c r="F156" s="214"/>
      <c r="G156" s="195"/>
      <c r="H156" s="195"/>
      <c r="I156" s="195"/>
      <c r="J156" s="195"/>
      <c r="K156" s="218">
        <f t="shared" si="6"/>
        <v>876.09</v>
      </c>
    </row>
    <row r="157" spans="1:11" s="216" customFormat="1" ht="36.75" customHeight="1" x14ac:dyDescent="0.25">
      <c r="A157" s="220" t="s">
        <v>227</v>
      </c>
      <c r="B157" s="120" t="s">
        <v>228</v>
      </c>
      <c r="C157" s="217" t="s">
        <v>28</v>
      </c>
      <c r="D157" s="222">
        <v>3769.04</v>
      </c>
      <c r="E157" s="262">
        <v>497.4</v>
      </c>
      <c r="F157" s="214"/>
      <c r="G157" s="195"/>
      <c r="H157" s="195"/>
      <c r="I157" s="195"/>
      <c r="J157" s="195"/>
      <c r="K157" s="218">
        <f t="shared" si="6"/>
        <v>4266.4399999999996</v>
      </c>
    </row>
    <row r="158" spans="1:11" s="216" customFormat="1" ht="36.75" customHeight="1" x14ac:dyDescent="0.25">
      <c r="A158" s="551" t="s">
        <v>230</v>
      </c>
      <c r="B158" s="120" t="s">
        <v>231</v>
      </c>
      <c r="C158" s="217" t="s">
        <v>28</v>
      </c>
      <c r="D158" s="222">
        <v>1150.83</v>
      </c>
      <c r="E158" s="261">
        <v>612.79999999999995</v>
      </c>
      <c r="F158" s="195"/>
      <c r="G158" s="195"/>
      <c r="H158" s="195"/>
      <c r="I158" s="195"/>
      <c r="J158" s="195"/>
      <c r="K158" s="218">
        <f t="shared" ref="K158:K169" si="7">SUM(D158:J158)</f>
        <v>1763.6299999999999</v>
      </c>
    </row>
    <row r="159" spans="1:11" s="216" customFormat="1" ht="36.75" customHeight="1" x14ac:dyDescent="0.25">
      <c r="A159" s="552"/>
      <c r="B159" s="120" t="s">
        <v>253</v>
      </c>
      <c r="C159" s="217" t="s">
        <v>28</v>
      </c>
      <c r="D159" s="222">
        <v>21283.11</v>
      </c>
      <c r="E159" s="262">
        <v>2338.6999999999998</v>
      </c>
      <c r="F159" s="214"/>
      <c r="G159" s="214"/>
      <c r="H159" s="214"/>
      <c r="I159" s="214"/>
      <c r="J159" s="214"/>
      <c r="K159" s="218">
        <f t="shared" si="7"/>
        <v>23621.81</v>
      </c>
    </row>
    <row r="160" spans="1:11" s="216" customFormat="1" ht="36.75" customHeight="1" x14ac:dyDescent="0.25">
      <c r="A160" s="219" t="s">
        <v>232</v>
      </c>
      <c r="B160" s="212" t="s">
        <v>233</v>
      </c>
      <c r="C160" s="213" t="s">
        <v>28</v>
      </c>
      <c r="D160" s="260">
        <v>5783.2</v>
      </c>
      <c r="E160" s="262">
        <v>702.7</v>
      </c>
      <c r="F160" s="214"/>
      <c r="G160" s="214"/>
      <c r="H160" s="214"/>
      <c r="I160" s="214"/>
      <c r="J160" s="214"/>
      <c r="K160" s="221">
        <f t="shared" si="7"/>
        <v>6485.9</v>
      </c>
    </row>
    <row r="161" spans="1:12" s="216" customFormat="1" ht="36.75" customHeight="1" x14ac:dyDescent="0.25">
      <c r="A161" s="220" t="s">
        <v>234</v>
      </c>
      <c r="B161" s="120" t="s">
        <v>235</v>
      </c>
      <c r="C161" s="217" t="s">
        <v>28</v>
      </c>
      <c r="D161" s="222">
        <v>100.9</v>
      </c>
      <c r="E161" s="262">
        <v>0</v>
      </c>
      <c r="F161" s="214"/>
      <c r="G161" s="195"/>
      <c r="H161" s="195"/>
      <c r="I161" s="195"/>
      <c r="J161" s="195"/>
      <c r="K161" s="218">
        <f t="shared" si="7"/>
        <v>100.9</v>
      </c>
    </row>
    <row r="162" spans="1:12" s="216" customFormat="1" ht="36.75" customHeight="1" x14ac:dyDescent="0.25">
      <c r="A162" s="220" t="s">
        <v>238</v>
      </c>
      <c r="B162" s="120" t="s">
        <v>239</v>
      </c>
      <c r="C162" s="217" t="s">
        <v>28</v>
      </c>
      <c r="D162" s="222">
        <v>396.7</v>
      </c>
      <c r="E162" s="261">
        <v>0</v>
      </c>
      <c r="F162" s="195"/>
      <c r="G162" s="195"/>
      <c r="H162" s="195"/>
      <c r="I162" s="195"/>
      <c r="J162" s="195"/>
      <c r="K162" s="218">
        <f t="shared" si="7"/>
        <v>396.7</v>
      </c>
    </row>
    <row r="163" spans="1:12" s="216" customFormat="1" ht="36.75" customHeight="1" x14ac:dyDescent="0.25">
      <c r="A163" s="220" t="s">
        <v>240</v>
      </c>
      <c r="B163" s="120" t="s">
        <v>241</v>
      </c>
      <c r="C163" s="217" t="s">
        <v>28</v>
      </c>
      <c r="D163" s="222">
        <v>7427.5800000000008</v>
      </c>
      <c r="E163" s="262">
        <v>223.8</v>
      </c>
      <c r="F163" s="214"/>
      <c r="G163" s="195"/>
      <c r="H163" s="195"/>
      <c r="I163" s="195"/>
      <c r="J163" s="195"/>
      <c r="K163" s="218">
        <f t="shared" si="7"/>
        <v>7651.380000000001</v>
      </c>
    </row>
    <row r="164" spans="1:12" s="216" customFormat="1" ht="36.75" customHeight="1" x14ac:dyDescent="0.25">
      <c r="A164" s="220" t="s">
        <v>243</v>
      </c>
      <c r="B164" s="120" t="s">
        <v>609</v>
      </c>
      <c r="C164" s="217" t="s">
        <v>28</v>
      </c>
      <c r="D164" s="222">
        <v>320.8</v>
      </c>
      <c r="E164" s="262">
        <v>0</v>
      </c>
      <c r="F164" s="214"/>
      <c r="G164" s="195"/>
      <c r="H164" s="195"/>
      <c r="I164" s="195"/>
      <c r="J164" s="195"/>
      <c r="K164" s="218">
        <f t="shared" si="7"/>
        <v>320.8</v>
      </c>
    </row>
    <row r="165" spans="1:12" s="216" customFormat="1" ht="36.75" customHeight="1" x14ac:dyDescent="0.25">
      <c r="A165" s="220" t="s">
        <v>247</v>
      </c>
      <c r="B165" s="120" t="s">
        <v>248</v>
      </c>
      <c r="C165" s="217" t="s">
        <v>28</v>
      </c>
      <c r="D165" s="222">
        <v>476.5</v>
      </c>
      <c r="E165" s="262">
        <v>0</v>
      </c>
      <c r="F165" s="214"/>
      <c r="G165" s="195"/>
      <c r="H165" s="195"/>
      <c r="I165" s="195"/>
      <c r="J165" s="195"/>
      <c r="K165" s="218">
        <f t="shared" si="7"/>
        <v>476.5</v>
      </c>
    </row>
    <row r="166" spans="1:12" s="216" customFormat="1" ht="36.75" customHeight="1" x14ac:dyDescent="0.25">
      <c r="A166" s="220" t="s">
        <v>187</v>
      </c>
      <c r="B166" s="120" t="s">
        <v>249</v>
      </c>
      <c r="C166" s="217" t="s">
        <v>28</v>
      </c>
      <c r="D166" s="222">
        <v>592.91999999999996</v>
      </c>
      <c r="E166" s="262">
        <v>0</v>
      </c>
      <c r="F166" s="214"/>
      <c r="G166" s="195"/>
      <c r="H166" s="195"/>
      <c r="I166" s="195"/>
      <c r="J166" s="195"/>
      <c r="K166" s="218">
        <f t="shared" si="7"/>
        <v>592.91999999999996</v>
      </c>
    </row>
    <row r="167" spans="1:12" s="216" customFormat="1" ht="36.75" customHeight="1" x14ac:dyDescent="0.25">
      <c r="A167" s="220" t="s">
        <v>129</v>
      </c>
      <c r="B167" s="120" t="s">
        <v>610</v>
      </c>
      <c r="C167" s="217" t="s">
        <v>28</v>
      </c>
      <c r="D167" s="222">
        <v>619.9</v>
      </c>
      <c r="E167" s="262">
        <v>525</v>
      </c>
      <c r="F167" s="214"/>
      <c r="G167" s="195"/>
      <c r="H167" s="195"/>
      <c r="I167" s="195"/>
      <c r="J167" s="195"/>
      <c r="K167" s="218">
        <f t="shared" si="7"/>
        <v>1144.9000000000001</v>
      </c>
    </row>
    <row r="168" spans="1:12" s="216" customFormat="1" ht="36.75" customHeight="1" x14ac:dyDescent="0.25">
      <c r="A168" s="220" t="s">
        <v>251</v>
      </c>
      <c r="B168" s="120" t="s">
        <v>252</v>
      </c>
      <c r="C168" s="217" t="s">
        <v>28</v>
      </c>
      <c r="D168" s="222">
        <v>3015.1</v>
      </c>
      <c r="E168" s="261">
        <v>311.10000000000002</v>
      </c>
      <c r="F168" s="195"/>
      <c r="G168" s="195"/>
      <c r="H168" s="195"/>
      <c r="I168" s="195"/>
      <c r="J168" s="195"/>
      <c r="K168" s="218">
        <f t="shared" si="7"/>
        <v>3326.2</v>
      </c>
    </row>
    <row r="169" spans="1:12" s="216" customFormat="1" ht="36.75" customHeight="1" x14ac:dyDescent="0.25">
      <c r="A169" s="223" t="s">
        <v>258</v>
      </c>
      <c r="B169" s="124" t="s">
        <v>259</v>
      </c>
      <c r="C169" s="217" t="s">
        <v>28</v>
      </c>
      <c r="D169" s="224">
        <v>904.17000000000007</v>
      </c>
      <c r="E169" s="224">
        <v>0</v>
      </c>
      <c r="F169" s="195"/>
      <c r="G169" s="195"/>
      <c r="H169" s="195"/>
      <c r="I169" s="195"/>
      <c r="J169" s="195"/>
      <c r="K169" s="218">
        <f t="shared" si="7"/>
        <v>904.17000000000007</v>
      </c>
    </row>
    <row r="170" spans="1:12" s="4" customFormat="1" ht="30" customHeight="1" x14ac:dyDescent="0.25">
      <c r="A170" s="465" t="s">
        <v>260</v>
      </c>
      <c r="B170" s="466"/>
      <c r="C170" s="19" t="s">
        <v>28</v>
      </c>
      <c r="D170" s="112">
        <v>1138611.82</v>
      </c>
      <c r="E170" s="109">
        <f>SUM(E30:E169)</f>
        <v>69808.37</v>
      </c>
      <c r="F170" s="109">
        <f t="shared" ref="F170:J170" si="8">SUM(F30:F169)</f>
        <v>0</v>
      </c>
      <c r="G170" s="109">
        <f t="shared" si="8"/>
        <v>0</v>
      </c>
      <c r="H170" s="109">
        <f t="shared" si="8"/>
        <v>0</v>
      </c>
      <c r="I170" s="109">
        <f t="shared" si="8"/>
        <v>0</v>
      </c>
      <c r="J170" s="110">
        <f t="shared" si="8"/>
        <v>0</v>
      </c>
      <c r="K170" s="23">
        <f>SUM(D170:J170)</f>
        <v>1208420.19</v>
      </c>
    </row>
    <row r="171" spans="1:12" s="4" customFormat="1" ht="30" customHeight="1" thickBot="1" x14ac:dyDescent="0.3">
      <c r="A171" s="545" t="s">
        <v>261</v>
      </c>
      <c r="B171" s="546"/>
      <c r="C171" s="20" t="s">
        <v>28</v>
      </c>
      <c r="D171" s="24">
        <f>COUNTIF(D30:D169,"&gt;0")</f>
        <v>138</v>
      </c>
      <c r="E171" s="24">
        <f>COUNTIF(E30:E169,"&gt;0")</f>
        <v>78</v>
      </c>
      <c r="F171" s="24">
        <f t="shared" ref="F171:J171" si="9">COUNTIF(F30:F169,"&gt;0")</f>
        <v>0</v>
      </c>
      <c r="G171" s="24">
        <f t="shared" si="9"/>
        <v>0</v>
      </c>
      <c r="H171" s="24">
        <f t="shared" si="9"/>
        <v>0</v>
      </c>
      <c r="I171" s="24">
        <f t="shared" si="9"/>
        <v>0</v>
      </c>
      <c r="J171" s="24">
        <f t="shared" si="9"/>
        <v>0</v>
      </c>
      <c r="K171" s="81">
        <f>SUM(D171:J171)</f>
        <v>216</v>
      </c>
      <c r="L171" s="291"/>
    </row>
    <row r="172" spans="1:12" s="4" customFormat="1" ht="24.95" customHeight="1" x14ac:dyDescent="0.25">
      <c r="A172" s="556" t="s">
        <v>592</v>
      </c>
      <c r="B172" s="557"/>
      <c r="C172" s="557"/>
      <c r="D172" s="557"/>
      <c r="E172" s="557"/>
      <c r="F172" s="557"/>
      <c r="G172" s="557"/>
      <c r="H172" s="557"/>
      <c r="I172" s="557"/>
      <c r="J172" s="557"/>
      <c r="K172" s="558"/>
    </row>
    <row r="173" spans="1:12" s="5" customFormat="1" ht="35.1" customHeight="1" thickBot="1" x14ac:dyDescent="0.3">
      <c r="A173" s="21" t="s">
        <v>262</v>
      </c>
      <c r="B173" s="536" t="s">
        <v>263</v>
      </c>
      <c r="C173" s="537"/>
      <c r="D173" s="196" t="s">
        <v>726</v>
      </c>
      <c r="E173" s="254" t="s">
        <v>720</v>
      </c>
      <c r="F173" s="41" t="s">
        <v>721</v>
      </c>
      <c r="G173" s="41" t="s">
        <v>722</v>
      </c>
      <c r="H173" s="41" t="s">
        <v>723</v>
      </c>
      <c r="I173" s="41" t="s">
        <v>724</v>
      </c>
      <c r="J173" s="41" t="s">
        <v>725</v>
      </c>
      <c r="K173" s="131" t="s">
        <v>29</v>
      </c>
    </row>
    <row r="174" spans="1:12" ht="36.75" customHeight="1" thickTop="1" x14ac:dyDescent="0.2">
      <c r="A174" s="553" t="s">
        <v>264</v>
      </c>
      <c r="B174" s="122" t="s">
        <v>265</v>
      </c>
      <c r="C174" s="84" t="s">
        <v>28</v>
      </c>
      <c r="D174" s="102">
        <v>964.5</v>
      </c>
      <c r="E174" s="269">
        <v>0</v>
      </c>
      <c r="F174" s="105"/>
      <c r="G174" s="105"/>
      <c r="H174" s="105"/>
      <c r="I174" s="105"/>
      <c r="J174" s="105"/>
      <c r="K174" s="91">
        <f t="shared" ref="K174:K205" si="10">SUM(D174:J174)</f>
        <v>964.5</v>
      </c>
    </row>
    <row r="175" spans="1:12" ht="36.75" customHeight="1" x14ac:dyDescent="0.2">
      <c r="A175" s="413"/>
      <c r="B175" s="123" t="s">
        <v>266</v>
      </c>
      <c r="C175" s="84" t="s">
        <v>28</v>
      </c>
      <c r="D175" s="102">
        <v>2264.7000000000003</v>
      </c>
      <c r="E175" s="268">
        <v>221.5</v>
      </c>
      <c r="F175" s="105"/>
      <c r="G175" s="93"/>
      <c r="H175" s="93"/>
      <c r="I175" s="93"/>
      <c r="J175" s="93"/>
      <c r="K175" s="90">
        <f t="shared" si="10"/>
        <v>2486.2000000000003</v>
      </c>
    </row>
    <row r="176" spans="1:12" ht="36.75" customHeight="1" x14ac:dyDescent="0.2">
      <c r="A176" s="413"/>
      <c r="B176" s="121" t="s">
        <v>267</v>
      </c>
      <c r="C176" s="84" t="s">
        <v>28</v>
      </c>
      <c r="D176" s="102">
        <v>939.3</v>
      </c>
      <c r="E176" s="268">
        <v>0</v>
      </c>
      <c r="F176" s="105"/>
      <c r="G176" s="93"/>
      <c r="H176" s="93"/>
      <c r="I176" s="93"/>
      <c r="J176" s="93"/>
      <c r="K176" s="90">
        <f t="shared" si="10"/>
        <v>939.3</v>
      </c>
    </row>
    <row r="177" spans="1:17" ht="36.75" customHeight="1" x14ac:dyDescent="0.2">
      <c r="A177" s="413"/>
      <c r="B177" s="121" t="s">
        <v>268</v>
      </c>
      <c r="C177" s="84" t="s">
        <v>28</v>
      </c>
      <c r="D177" s="102">
        <v>298.89999999999998</v>
      </c>
      <c r="E177" s="268">
        <v>0</v>
      </c>
      <c r="F177" s="105"/>
      <c r="G177" s="93"/>
      <c r="H177" s="93"/>
      <c r="I177" s="93"/>
      <c r="J177" s="93"/>
      <c r="K177" s="90">
        <f t="shared" si="10"/>
        <v>298.89999999999998</v>
      </c>
    </row>
    <row r="178" spans="1:17" ht="36.75" customHeight="1" x14ac:dyDescent="0.2">
      <c r="A178" s="413"/>
      <c r="B178" s="292" t="s">
        <v>768</v>
      </c>
      <c r="C178" s="84" t="s">
        <v>28</v>
      </c>
      <c r="D178" s="102">
        <v>0</v>
      </c>
      <c r="E178" s="268">
        <v>311.5</v>
      </c>
      <c r="F178" s="105"/>
      <c r="G178" s="93"/>
      <c r="H178" s="93"/>
      <c r="I178" s="93"/>
      <c r="J178" s="93"/>
      <c r="K178" s="90">
        <f t="shared" si="10"/>
        <v>311.5</v>
      </c>
    </row>
    <row r="179" spans="1:17" ht="36.75" customHeight="1" x14ac:dyDescent="0.2">
      <c r="A179" s="413"/>
      <c r="B179" s="292" t="s">
        <v>744</v>
      </c>
      <c r="C179" s="84" t="s">
        <v>28</v>
      </c>
      <c r="D179" s="102">
        <v>0</v>
      </c>
      <c r="E179" s="268">
        <v>532.25</v>
      </c>
      <c r="F179" s="105"/>
      <c r="G179" s="93"/>
      <c r="H179" s="93"/>
      <c r="I179" s="93"/>
      <c r="J179" s="93"/>
      <c r="K179" s="90">
        <f t="shared" si="10"/>
        <v>532.25</v>
      </c>
    </row>
    <row r="180" spans="1:17" ht="36.75" customHeight="1" x14ac:dyDescent="0.2">
      <c r="A180" s="414"/>
      <c r="B180" s="121" t="s">
        <v>269</v>
      </c>
      <c r="C180" s="84" t="s">
        <v>28</v>
      </c>
      <c r="D180" s="102">
        <v>1455.8999999999999</v>
      </c>
      <c r="E180" s="268">
        <v>0</v>
      </c>
      <c r="F180" s="105"/>
      <c r="G180" s="93"/>
      <c r="H180" s="93"/>
      <c r="I180" s="93"/>
      <c r="J180" s="93"/>
      <c r="K180" s="90">
        <f t="shared" si="10"/>
        <v>1455.8999999999999</v>
      </c>
    </row>
    <row r="181" spans="1:17" ht="36.75" customHeight="1" x14ac:dyDescent="0.2">
      <c r="A181" s="412" t="s">
        <v>270</v>
      </c>
      <c r="B181" s="121" t="s">
        <v>271</v>
      </c>
      <c r="C181" s="84" t="s">
        <v>28</v>
      </c>
      <c r="D181" s="103">
        <v>26189.57</v>
      </c>
      <c r="E181" s="132">
        <v>2132.3000000000002</v>
      </c>
      <c r="F181" s="105"/>
      <c r="G181" s="93"/>
      <c r="H181" s="93"/>
      <c r="I181" s="93"/>
      <c r="J181" s="93"/>
      <c r="K181" s="90">
        <f t="shared" si="10"/>
        <v>28321.87</v>
      </c>
    </row>
    <row r="182" spans="1:17" ht="36.75" customHeight="1" x14ac:dyDescent="0.2">
      <c r="A182" s="413"/>
      <c r="B182" s="121" t="s">
        <v>272</v>
      </c>
      <c r="C182" s="84" t="s">
        <v>28</v>
      </c>
      <c r="D182" s="103">
        <v>20810.77</v>
      </c>
      <c r="E182" s="132">
        <v>727.5</v>
      </c>
      <c r="F182" s="105"/>
      <c r="G182" s="25"/>
      <c r="H182" s="93"/>
      <c r="I182" s="93"/>
      <c r="J182" s="93"/>
      <c r="K182" s="90">
        <f t="shared" si="10"/>
        <v>21538.27</v>
      </c>
      <c r="Q182" s="98"/>
    </row>
    <row r="183" spans="1:17" ht="36.75" customHeight="1" x14ac:dyDescent="0.2">
      <c r="A183" s="413"/>
      <c r="B183" s="121" t="s">
        <v>273</v>
      </c>
      <c r="C183" s="84" t="s">
        <v>28</v>
      </c>
      <c r="D183" s="103">
        <v>1128.9000000000001</v>
      </c>
      <c r="E183" s="132">
        <v>0</v>
      </c>
      <c r="F183" s="105"/>
      <c r="G183" s="25"/>
      <c r="H183" s="93"/>
      <c r="I183" s="93"/>
      <c r="J183" s="93"/>
      <c r="K183" s="90">
        <f t="shared" si="10"/>
        <v>1128.9000000000001</v>
      </c>
    </row>
    <row r="184" spans="1:17" ht="36.75" customHeight="1" x14ac:dyDescent="0.2">
      <c r="A184" s="414"/>
      <c r="B184" s="121" t="s">
        <v>274</v>
      </c>
      <c r="C184" s="84" t="s">
        <v>28</v>
      </c>
      <c r="D184" s="103">
        <v>900.90000000000009</v>
      </c>
      <c r="E184" s="132">
        <v>0</v>
      </c>
      <c r="F184" s="105"/>
      <c r="G184" s="25"/>
      <c r="H184" s="93"/>
      <c r="I184" s="93"/>
      <c r="J184" s="93"/>
      <c r="K184" s="90">
        <f t="shared" si="10"/>
        <v>900.90000000000009</v>
      </c>
    </row>
    <row r="185" spans="1:17" ht="36.75" customHeight="1" x14ac:dyDescent="0.2">
      <c r="A185" s="119" t="s">
        <v>620</v>
      </c>
      <c r="B185" s="124" t="s">
        <v>621</v>
      </c>
      <c r="C185" s="84" t="s">
        <v>28</v>
      </c>
      <c r="D185" s="132">
        <v>551.69999999999993</v>
      </c>
      <c r="E185" s="132">
        <v>339.1</v>
      </c>
      <c r="F185" s="105"/>
      <c r="G185" s="133"/>
      <c r="H185" s="105"/>
      <c r="I185" s="93"/>
      <c r="J185" s="93"/>
      <c r="K185" s="91">
        <f t="shared" si="10"/>
        <v>890.8</v>
      </c>
    </row>
    <row r="186" spans="1:17" ht="36.75" customHeight="1" x14ac:dyDescent="0.2">
      <c r="A186" s="409" t="s">
        <v>275</v>
      </c>
      <c r="B186" s="120" t="s">
        <v>35</v>
      </c>
      <c r="C186" s="83" t="s">
        <v>28</v>
      </c>
      <c r="D186" s="93">
        <v>256.8</v>
      </c>
      <c r="E186" s="93">
        <v>0</v>
      </c>
      <c r="F186" s="93"/>
      <c r="G186" s="93"/>
      <c r="H186" s="93"/>
      <c r="I186" s="101"/>
      <c r="J186" s="93"/>
      <c r="K186" s="90">
        <f t="shared" si="10"/>
        <v>256.8</v>
      </c>
    </row>
    <row r="187" spans="1:17" ht="36.75" customHeight="1" x14ac:dyDescent="0.2">
      <c r="A187" s="410"/>
      <c r="B187" s="120" t="s">
        <v>596</v>
      </c>
      <c r="C187" s="83" t="s">
        <v>28</v>
      </c>
      <c r="D187" s="104">
        <v>1563.74</v>
      </c>
      <c r="E187" s="255">
        <v>0</v>
      </c>
      <c r="F187" s="105"/>
      <c r="G187" s="93"/>
      <c r="H187" s="93"/>
      <c r="I187" s="93"/>
      <c r="J187" s="93"/>
      <c r="K187" s="90">
        <f t="shared" si="10"/>
        <v>1563.74</v>
      </c>
    </row>
    <row r="188" spans="1:17" ht="36.75" customHeight="1" x14ac:dyDescent="0.2">
      <c r="A188" s="410"/>
      <c r="B188" s="167" t="s">
        <v>276</v>
      </c>
      <c r="C188" s="168" t="s">
        <v>28</v>
      </c>
      <c r="D188" s="128">
        <v>18363.820000000007</v>
      </c>
      <c r="E188" s="132">
        <v>1007.1</v>
      </c>
      <c r="F188" s="105"/>
      <c r="G188" s="133"/>
      <c r="H188" s="105"/>
      <c r="I188" s="105"/>
      <c r="J188" s="105"/>
      <c r="K188" s="91">
        <f t="shared" si="10"/>
        <v>19370.920000000006</v>
      </c>
    </row>
    <row r="189" spans="1:17" ht="36.75" customHeight="1" x14ac:dyDescent="0.2">
      <c r="A189" s="410"/>
      <c r="B189" s="121" t="s">
        <v>611</v>
      </c>
      <c r="C189" s="84" t="s">
        <v>28</v>
      </c>
      <c r="D189" s="103">
        <v>15396.790000000003</v>
      </c>
      <c r="E189" s="132">
        <v>501.3</v>
      </c>
      <c r="F189" s="105"/>
      <c r="G189" s="25"/>
      <c r="H189" s="93"/>
      <c r="I189" s="93"/>
      <c r="J189" s="93"/>
      <c r="K189" s="90">
        <f t="shared" si="10"/>
        <v>15898.090000000002</v>
      </c>
    </row>
    <row r="190" spans="1:17" ht="36.75" customHeight="1" x14ac:dyDescent="0.2">
      <c r="A190" s="410"/>
      <c r="B190" s="121" t="s">
        <v>277</v>
      </c>
      <c r="C190" s="84" t="s">
        <v>28</v>
      </c>
      <c r="D190" s="103">
        <v>25137.72</v>
      </c>
      <c r="E190" s="132">
        <v>1926.8</v>
      </c>
      <c r="F190" s="105"/>
      <c r="G190" s="25"/>
      <c r="H190" s="93"/>
      <c r="I190" s="93"/>
      <c r="J190" s="93"/>
      <c r="K190" s="90">
        <f t="shared" si="10"/>
        <v>27064.52</v>
      </c>
    </row>
    <row r="191" spans="1:17" ht="36.75" customHeight="1" x14ac:dyDescent="0.2">
      <c r="A191" s="410"/>
      <c r="B191" s="121" t="s">
        <v>769</v>
      </c>
      <c r="C191" s="84" t="s">
        <v>28</v>
      </c>
      <c r="D191" s="103">
        <v>5549.7400000000007</v>
      </c>
      <c r="E191" s="256">
        <v>0</v>
      </c>
      <c r="F191" s="93"/>
      <c r="G191" s="25"/>
      <c r="H191" s="93"/>
      <c r="I191" s="93"/>
      <c r="J191" s="93"/>
      <c r="K191" s="90">
        <f t="shared" si="10"/>
        <v>5549.7400000000007</v>
      </c>
    </row>
    <row r="192" spans="1:17" ht="36.75" customHeight="1" x14ac:dyDescent="0.2">
      <c r="A192" s="410"/>
      <c r="B192" s="121" t="s">
        <v>278</v>
      </c>
      <c r="C192" s="84" t="s">
        <v>28</v>
      </c>
      <c r="D192" s="103">
        <v>17631.780000000002</v>
      </c>
      <c r="E192" s="256">
        <v>976.4</v>
      </c>
      <c r="F192" s="93"/>
      <c r="G192" s="25"/>
      <c r="H192" s="93"/>
      <c r="I192" s="93"/>
      <c r="J192" s="93"/>
      <c r="K192" s="90">
        <f t="shared" si="10"/>
        <v>18608.180000000004</v>
      </c>
    </row>
    <row r="193" spans="1:11" ht="36.75" customHeight="1" x14ac:dyDescent="0.2">
      <c r="A193" s="410"/>
      <c r="B193" s="121" t="s">
        <v>279</v>
      </c>
      <c r="C193" s="84" t="s">
        <v>28</v>
      </c>
      <c r="D193" s="103">
        <v>2647.84</v>
      </c>
      <c r="E193" s="132">
        <v>0</v>
      </c>
      <c r="F193" s="105"/>
      <c r="G193" s="25"/>
      <c r="H193" s="93"/>
      <c r="I193" s="93"/>
      <c r="J193" s="93"/>
      <c r="K193" s="90">
        <f t="shared" si="10"/>
        <v>2647.84</v>
      </c>
    </row>
    <row r="194" spans="1:11" ht="36.75" customHeight="1" x14ac:dyDescent="0.2">
      <c r="A194" s="410"/>
      <c r="B194" s="121" t="s">
        <v>280</v>
      </c>
      <c r="C194" s="84" t="s">
        <v>28</v>
      </c>
      <c r="D194" s="103">
        <v>2458.0500000000002</v>
      </c>
      <c r="E194" s="132">
        <v>0</v>
      </c>
      <c r="F194" s="105"/>
      <c r="G194" s="25"/>
      <c r="H194" s="93"/>
      <c r="I194" s="93"/>
      <c r="J194" s="93"/>
      <c r="K194" s="90">
        <f t="shared" si="10"/>
        <v>2458.0500000000002</v>
      </c>
    </row>
    <row r="195" spans="1:11" ht="36.75" customHeight="1" x14ac:dyDescent="0.2">
      <c r="A195" s="410"/>
      <c r="B195" s="121" t="s">
        <v>281</v>
      </c>
      <c r="C195" s="84" t="s">
        <v>28</v>
      </c>
      <c r="D195" s="103">
        <v>1632.9199999999998</v>
      </c>
      <c r="E195" s="132">
        <v>0</v>
      </c>
      <c r="F195" s="105"/>
      <c r="G195" s="25"/>
      <c r="H195" s="93"/>
      <c r="I195" s="93"/>
      <c r="J195" s="93"/>
      <c r="K195" s="90">
        <f t="shared" si="10"/>
        <v>1632.9199999999998</v>
      </c>
    </row>
    <row r="196" spans="1:11" ht="36.75" customHeight="1" x14ac:dyDescent="0.2">
      <c r="A196" s="410"/>
      <c r="B196" s="121" t="s">
        <v>282</v>
      </c>
      <c r="C196" s="84" t="s">
        <v>28</v>
      </c>
      <c r="D196" s="103">
        <v>16895.389999999996</v>
      </c>
      <c r="E196" s="132">
        <v>631.1</v>
      </c>
      <c r="F196" s="105"/>
      <c r="G196" s="25"/>
      <c r="H196" s="93"/>
      <c r="I196" s="93"/>
      <c r="J196" s="93"/>
      <c r="K196" s="90">
        <f t="shared" si="10"/>
        <v>17526.489999999994</v>
      </c>
    </row>
    <row r="197" spans="1:11" ht="36.75" customHeight="1" x14ac:dyDescent="0.2">
      <c r="A197" s="410"/>
      <c r="B197" s="121" t="s">
        <v>283</v>
      </c>
      <c r="C197" s="84" t="s">
        <v>28</v>
      </c>
      <c r="D197" s="103">
        <v>12184.84</v>
      </c>
      <c r="E197" s="132">
        <v>853.8</v>
      </c>
      <c r="F197" s="105"/>
      <c r="G197" s="25"/>
      <c r="H197" s="93"/>
      <c r="I197" s="93"/>
      <c r="J197" s="93"/>
      <c r="K197" s="90">
        <f t="shared" si="10"/>
        <v>13038.64</v>
      </c>
    </row>
    <row r="198" spans="1:11" ht="36.75" customHeight="1" x14ac:dyDescent="0.2">
      <c r="A198" s="410"/>
      <c r="B198" s="121" t="s">
        <v>284</v>
      </c>
      <c r="C198" s="84" t="s">
        <v>28</v>
      </c>
      <c r="D198" s="103">
        <v>24717.43</v>
      </c>
      <c r="E198" s="132">
        <v>2383.3000000000002</v>
      </c>
      <c r="F198" s="105"/>
      <c r="G198" s="25"/>
      <c r="H198" s="93"/>
      <c r="I198" s="93"/>
      <c r="J198" s="93"/>
      <c r="K198" s="90">
        <f t="shared" si="10"/>
        <v>27100.73</v>
      </c>
    </row>
    <row r="199" spans="1:11" ht="36.75" customHeight="1" x14ac:dyDescent="0.2">
      <c r="A199" s="410"/>
      <c r="B199" s="121" t="s">
        <v>285</v>
      </c>
      <c r="C199" s="84" t="s">
        <v>28</v>
      </c>
      <c r="D199" s="103">
        <v>6179.1</v>
      </c>
      <c r="E199" s="132">
        <v>0</v>
      </c>
      <c r="F199" s="105"/>
      <c r="G199" s="25"/>
      <c r="H199" s="93"/>
      <c r="I199" s="93"/>
      <c r="J199" s="93"/>
      <c r="K199" s="90">
        <f t="shared" si="10"/>
        <v>6179.1</v>
      </c>
    </row>
    <row r="200" spans="1:11" ht="36.75" customHeight="1" x14ac:dyDescent="0.2">
      <c r="A200" s="410"/>
      <c r="B200" s="121" t="s">
        <v>286</v>
      </c>
      <c r="C200" s="84" t="s">
        <v>28</v>
      </c>
      <c r="D200" s="103">
        <v>7503.55</v>
      </c>
      <c r="E200" s="132">
        <v>629.1</v>
      </c>
      <c r="F200" s="105"/>
      <c r="G200" s="25"/>
      <c r="H200" s="93"/>
      <c r="I200" s="93"/>
      <c r="J200" s="93"/>
      <c r="K200" s="90">
        <f t="shared" si="10"/>
        <v>8132.6500000000005</v>
      </c>
    </row>
    <row r="201" spans="1:11" ht="36.75" customHeight="1" x14ac:dyDescent="0.2">
      <c r="A201" s="410"/>
      <c r="B201" s="121" t="s">
        <v>287</v>
      </c>
      <c r="C201" s="84" t="s">
        <v>28</v>
      </c>
      <c r="D201" s="103">
        <v>1699.6</v>
      </c>
      <c r="E201" s="132">
        <v>0</v>
      </c>
      <c r="F201" s="105"/>
      <c r="G201" s="25"/>
      <c r="H201" s="93"/>
      <c r="I201" s="93"/>
      <c r="J201" s="93"/>
      <c r="K201" s="90">
        <f t="shared" si="10"/>
        <v>1699.6</v>
      </c>
    </row>
    <row r="202" spans="1:11" ht="36.75" customHeight="1" x14ac:dyDescent="0.2">
      <c r="A202" s="410"/>
      <c r="B202" s="121" t="s">
        <v>612</v>
      </c>
      <c r="C202" s="84" t="s">
        <v>28</v>
      </c>
      <c r="D202" s="103">
        <v>2524</v>
      </c>
      <c r="E202" s="132">
        <v>878.6</v>
      </c>
      <c r="F202" s="105"/>
      <c r="G202" s="25"/>
      <c r="H202" s="93"/>
      <c r="I202" s="93"/>
      <c r="J202" s="93"/>
      <c r="K202" s="90">
        <f t="shared" si="10"/>
        <v>3402.6</v>
      </c>
    </row>
    <row r="203" spans="1:11" ht="36.75" customHeight="1" x14ac:dyDescent="0.2">
      <c r="A203" s="410"/>
      <c r="B203" s="121" t="s">
        <v>288</v>
      </c>
      <c r="C203" s="84" t="s">
        <v>28</v>
      </c>
      <c r="D203" s="103">
        <v>4480.3000000000011</v>
      </c>
      <c r="E203" s="132">
        <v>0</v>
      </c>
      <c r="F203" s="105"/>
      <c r="G203" s="25"/>
      <c r="H203" s="93"/>
      <c r="I203" s="93"/>
      <c r="J203" s="93"/>
      <c r="K203" s="90">
        <f t="shared" si="10"/>
        <v>4480.3000000000011</v>
      </c>
    </row>
    <row r="204" spans="1:11" ht="36.75" customHeight="1" x14ac:dyDescent="0.2">
      <c r="A204" s="410"/>
      <c r="B204" s="121" t="s">
        <v>289</v>
      </c>
      <c r="C204" s="84" t="s">
        <v>28</v>
      </c>
      <c r="D204" s="103">
        <v>250</v>
      </c>
      <c r="E204" s="132">
        <v>69.099999999999994</v>
      </c>
      <c r="F204" s="105"/>
      <c r="G204" s="25"/>
      <c r="H204" s="93"/>
      <c r="I204" s="93"/>
      <c r="J204" s="93"/>
      <c r="K204" s="90">
        <f t="shared" si="10"/>
        <v>319.10000000000002</v>
      </c>
    </row>
    <row r="205" spans="1:11" ht="36.75" customHeight="1" x14ac:dyDescent="0.2">
      <c r="A205" s="410"/>
      <c r="B205" s="124" t="s">
        <v>290</v>
      </c>
      <c r="C205" s="84" t="s">
        <v>28</v>
      </c>
      <c r="D205" s="103">
        <v>566.70000000000005</v>
      </c>
      <c r="E205" s="132">
        <v>175.4</v>
      </c>
      <c r="F205" s="105"/>
      <c r="G205" s="25"/>
      <c r="H205" s="93"/>
      <c r="I205" s="93"/>
      <c r="J205" s="93"/>
      <c r="K205" s="90">
        <f t="shared" si="10"/>
        <v>742.1</v>
      </c>
    </row>
    <row r="206" spans="1:11" ht="36.75" customHeight="1" x14ac:dyDescent="0.2">
      <c r="A206" s="410"/>
      <c r="B206" s="121" t="s">
        <v>291</v>
      </c>
      <c r="C206" s="84" t="s">
        <v>28</v>
      </c>
      <c r="D206" s="103">
        <v>1517</v>
      </c>
      <c r="E206" s="132">
        <v>0</v>
      </c>
      <c r="F206" s="105"/>
      <c r="G206" s="25"/>
      <c r="H206" s="93"/>
      <c r="I206" s="93"/>
      <c r="J206" s="93"/>
      <c r="K206" s="90">
        <f t="shared" ref="K206:K237" si="11">SUM(D206:J206)</f>
        <v>1517</v>
      </c>
    </row>
    <row r="207" spans="1:11" ht="36.75" customHeight="1" x14ac:dyDescent="0.2">
      <c r="A207" s="410"/>
      <c r="B207" s="121" t="s">
        <v>292</v>
      </c>
      <c r="C207" s="84" t="s">
        <v>28</v>
      </c>
      <c r="D207" s="103">
        <v>8397.92</v>
      </c>
      <c r="E207" s="132">
        <v>0</v>
      </c>
      <c r="F207" s="105"/>
      <c r="G207" s="25"/>
      <c r="H207" s="93"/>
      <c r="I207" s="93"/>
      <c r="J207" s="93"/>
      <c r="K207" s="90">
        <f t="shared" si="11"/>
        <v>8397.92</v>
      </c>
    </row>
    <row r="208" spans="1:11" ht="36.75" customHeight="1" x14ac:dyDescent="0.2">
      <c r="A208" s="410"/>
      <c r="B208" s="121" t="s">
        <v>293</v>
      </c>
      <c r="C208" s="84" t="s">
        <v>28</v>
      </c>
      <c r="D208" s="103">
        <v>5226.3999999999996</v>
      </c>
      <c r="E208" s="132">
        <v>1028.0999999999999</v>
      </c>
      <c r="F208" s="105"/>
      <c r="G208" s="25"/>
      <c r="H208" s="93"/>
      <c r="I208" s="93"/>
      <c r="J208" s="93"/>
      <c r="K208" s="90">
        <f t="shared" si="11"/>
        <v>6254.5</v>
      </c>
    </row>
    <row r="209" spans="1:11" ht="36.75" customHeight="1" x14ac:dyDescent="0.2">
      <c r="A209" s="410"/>
      <c r="B209" s="248" t="s">
        <v>709</v>
      </c>
      <c r="C209" s="84" t="s">
        <v>28</v>
      </c>
      <c r="D209" s="103">
        <v>287.10000000000002</v>
      </c>
      <c r="E209" s="132">
        <v>0</v>
      </c>
      <c r="F209" s="105"/>
      <c r="G209" s="25"/>
      <c r="H209" s="93"/>
      <c r="I209" s="93"/>
      <c r="J209" s="93"/>
      <c r="K209" s="90">
        <f t="shared" si="11"/>
        <v>287.10000000000002</v>
      </c>
    </row>
    <row r="210" spans="1:11" ht="36.75" customHeight="1" x14ac:dyDescent="0.2">
      <c r="A210" s="410"/>
      <c r="B210" s="121" t="s">
        <v>294</v>
      </c>
      <c r="C210" s="84" t="s">
        <v>28</v>
      </c>
      <c r="D210" s="103">
        <v>591.29999999999995</v>
      </c>
      <c r="E210" s="132">
        <v>0</v>
      </c>
      <c r="F210" s="105"/>
      <c r="G210" s="25"/>
      <c r="H210" s="93"/>
      <c r="I210" s="93"/>
      <c r="J210" s="93"/>
      <c r="K210" s="90">
        <f t="shared" si="11"/>
        <v>591.29999999999995</v>
      </c>
    </row>
    <row r="211" spans="1:11" ht="36.75" customHeight="1" x14ac:dyDescent="0.2">
      <c r="A211" s="410"/>
      <c r="B211" s="121" t="s">
        <v>295</v>
      </c>
      <c r="C211" s="84" t="s">
        <v>28</v>
      </c>
      <c r="D211" s="103">
        <v>1855.3</v>
      </c>
      <c r="E211" s="132">
        <v>259.3</v>
      </c>
      <c r="F211" s="105"/>
      <c r="G211" s="25"/>
      <c r="H211" s="93"/>
      <c r="I211" s="93"/>
      <c r="J211" s="93"/>
      <c r="K211" s="90">
        <f t="shared" si="11"/>
        <v>2114.6</v>
      </c>
    </row>
    <row r="212" spans="1:11" ht="36.75" customHeight="1" x14ac:dyDescent="0.2">
      <c r="A212" s="411"/>
      <c r="B212" s="121" t="s">
        <v>296</v>
      </c>
      <c r="C212" s="84" t="s">
        <v>28</v>
      </c>
      <c r="D212" s="103">
        <v>164.6</v>
      </c>
      <c r="E212" s="132">
        <v>0</v>
      </c>
      <c r="F212" s="105"/>
      <c r="G212" s="25"/>
      <c r="H212" s="93"/>
      <c r="I212" s="93"/>
      <c r="J212" s="93"/>
      <c r="K212" s="90">
        <f t="shared" si="11"/>
        <v>164.6</v>
      </c>
    </row>
    <row r="213" spans="1:11" ht="51" customHeight="1" x14ac:dyDescent="0.2">
      <c r="A213" s="412" t="s">
        <v>275</v>
      </c>
      <c r="B213" s="121" t="s">
        <v>297</v>
      </c>
      <c r="C213" s="84" t="s">
        <v>28</v>
      </c>
      <c r="D213" s="103">
        <v>1044.5</v>
      </c>
      <c r="E213" s="256">
        <v>273.60000000000002</v>
      </c>
      <c r="F213" s="93"/>
      <c r="G213" s="25"/>
      <c r="H213" s="93"/>
      <c r="I213" s="93"/>
      <c r="J213" s="93"/>
      <c r="K213" s="90">
        <f t="shared" si="11"/>
        <v>1318.1</v>
      </c>
    </row>
    <row r="214" spans="1:11" ht="37.5" customHeight="1" x14ac:dyDescent="0.2">
      <c r="A214" s="413"/>
      <c r="B214" s="292" t="s">
        <v>745</v>
      </c>
      <c r="C214" s="84" t="s">
        <v>28</v>
      </c>
      <c r="D214" s="103">
        <v>0</v>
      </c>
      <c r="E214" s="132">
        <v>735.7</v>
      </c>
      <c r="F214" s="105"/>
      <c r="G214" s="25"/>
      <c r="H214" s="93"/>
      <c r="I214" s="93"/>
      <c r="J214" s="93"/>
      <c r="K214" s="90">
        <f t="shared" si="11"/>
        <v>735.7</v>
      </c>
    </row>
    <row r="215" spans="1:11" ht="36.75" customHeight="1" x14ac:dyDescent="0.2">
      <c r="A215" s="413"/>
      <c r="B215" s="121" t="s">
        <v>298</v>
      </c>
      <c r="C215" s="84" t="s">
        <v>28</v>
      </c>
      <c r="D215" s="103">
        <v>2992.65</v>
      </c>
      <c r="E215" s="132">
        <v>1060.3</v>
      </c>
      <c r="F215" s="105"/>
      <c r="G215" s="25"/>
      <c r="H215" s="93"/>
      <c r="I215" s="93"/>
      <c r="J215" s="93"/>
      <c r="K215" s="90">
        <f t="shared" si="11"/>
        <v>4052.95</v>
      </c>
    </row>
    <row r="216" spans="1:11" ht="36.75" customHeight="1" x14ac:dyDescent="0.2">
      <c r="A216" s="413"/>
      <c r="B216" s="121" t="s">
        <v>299</v>
      </c>
      <c r="C216" s="84" t="s">
        <v>28</v>
      </c>
      <c r="D216" s="103">
        <v>9943.3199999999979</v>
      </c>
      <c r="E216" s="132">
        <v>450.1</v>
      </c>
      <c r="F216" s="105"/>
      <c r="G216" s="25"/>
      <c r="H216" s="93"/>
      <c r="I216" s="93"/>
      <c r="J216" s="93"/>
      <c r="K216" s="90">
        <f t="shared" si="11"/>
        <v>10393.419999999998</v>
      </c>
    </row>
    <row r="217" spans="1:11" ht="45" customHeight="1" x14ac:dyDescent="0.2">
      <c r="A217" s="413"/>
      <c r="B217" s="121" t="s">
        <v>300</v>
      </c>
      <c r="C217" s="84" t="s">
        <v>28</v>
      </c>
      <c r="D217" s="103">
        <v>5300.83</v>
      </c>
      <c r="E217" s="132">
        <v>1538.7</v>
      </c>
      <c r="F217" s="105"/>
      <c r="G217" s="25"/>
      <c r="H217" s="93"/>
      <c r="I217" s="93"/>
      <c r="J217" s="93"/>
      <c r="K217" s="90">
        <f t="shared" si="11"/>
        <v>6839.53</v>
      </c>
    </row>
    <row r="218" spans="1:11" ht="36.75" customHeight="1" x14ac:dyDescent="0.2">
      <c r="A218" s="413"/>
      <c r="B218" s="121" t="s">
        <v>301</v>
      </c>
      <c r="C218" s="84" t="s">
        <v>28</v>
      </c>
      <c r="D218" s="103">
        <v>599.6</v>
      </c>
      <c r="E218" s="132">
        <v>410.6</v>
      </c>
      <c r="F218" s="105"/>
      <c r="G218" s="25"/>
      <c r="H218" s="93"/>
      <c r="I218" s="93"/>
      <c r="J218" s="93"/>
      <c r="K218" s="90">
        <f t="shared" si="11"/>
        <v>1010.2</v>
      </c>
    </row>
    <row r="219" spans="1:11" ht="36.75" customHeight="1" x14ac:dyDescent="0.2">
      <c r="A219" s="413"/>
      <c r="B219" s="121" t="s">
        <v>302</v>
      </c>
      <c r="C219" s="84" t="s">
        <v>28</v>
      </c>
      <c r="D219" s="103">
        <v>387.3</v>
      </c>
      <c r="E219" s="132">
        <v>0</v>
      </c>
      <c r="F219" s="105"/>
      <c r="G219" s="25"/>
      <c r="H219" s="93"/>
      <c r="I219" s="93"/>
      <c r="J219" s="93"/>
      <c r="K219" s="90">
        <f t="shared" si="11"/>
        <v>387.3</v>
      </c>
    </row>
    <row r="220" spans="1:11" ht="36.75" customHeight="1" x14ac:dyDescent="0.2">
      <c r="A220" s="413"/>
      <c r="B220" s="202" t="s">
        <v>303</v>
      </c>
      <c r="C220" s="203" t="s">
        <v>28</v>
      </c>
      <c r="D220" s="165">
        <v>556.62</v>
      </c>
      <c r="E220" s="257">
        <v>1593.4</v>
      </c>
      <c r="F220" s="204"/>
      <c r="G220" s="205"/>
      <c r="H220" s="101"/>
      <c r="I220" s="101"/>
      <c r="J220" s="101"/>
      <c r="K220" s="166">
        <f t="shared" si="11"/>
        <v>2150.02</v>
      </c>
    </row>
    <row r="221" spans="1:11" ht="36.75" customHeight="1" x14ac:dyDescent="0.2">
      <c r="A221" s="413"/>
      <c r="B221" s="121" t="s">
        <v>304</v>
      </c>
      <c r="C221" s="84" t="s">
        <v>28</v>
      </c>
      <c r="D221" s="103">
        <v>6689.6999999999989</v>
      </c>
      <c r="E221" s="256">
        <v>385.2</v>
      </c>
      <c r="F221" s="93"/>
      <c r="G221" s="25"/>
      <c r="H221" s="93"/>
      <c r="I221" s="93"/>
      <c r="J221" s="93"/>
      <c r="K221" s="90">
        <f t="shared" si="11"/>
        <v>7074.8999999999987</v>
      </c>
    </row>
    <row r="222" spans="1:11" ht="36.75" customHeight="1" x14ac:dyDescent="0.2">
      <c r="A222" s="414"/>
      <c r="B222" s="121" t="s">
        <v>305</v>
      </c>
      <c r="C222" s="84" t="s">
        <v>28</v>
      </c>
      <c r="D222" s="103">
        <v>21297.73</v>
      </c>
      <c r="E222" s="132">
        <v>3479.44</v>
      </c>
      <c r="F222" s="105"/>
      <c r="G222" s="25"/>
      <c r="H222" s="93"/>
      <c r="I222" s="93"/>
      <c r="J222" s="93"/>
      <c r="K222" s="90">
        <f t="shared" si="11"/>
        <v>24777.17</v>
      </c>
    </row>
    <row r="223" spans="1:11" ht="36.75" customHeight="1" x14ac:dyDescent="0.2">
      <c r="A223" s="115" t="s">
        <v>306</v>
      </c>
      <c r="B223" s="121" t="s">
        <v>307</v>
      </c>
      <c r="C223" s="84" t="s">
        <v>28</v>
      </c>
      <c r="D223" s="103">
        <v>295.10000000000002</v>
      </c>
      <c r="E223" s="132">
        <v>0</v>
      </c>
      <c r="F223" s="105"/>
      <c r="G223" s="25"/>
      <c r="H223" s="93"/>
      <c r="I223" s="93"/>
      <c r="J223" s="93"/>
      <c r="K223" s="90">
        <f t="shared" si="11"/>
        <v>295.10000000000002</v>
      </c>
    </row>
    <row r="224" spans="1:11" ht="36.75" customHeight="1" x14ac:dyDescent="0.2">
      <c r="A224" s="114" t="s">
        <v>308</v>
      </c>
      <c r="B224" s="121" t="s">
        <v>309</v>
      </c>
      <c r="C224" s="84" t="s">
        <v>28</v>
      </c>
      <c r="D224" s="103">
        <v>21858.74</v>
      </c>
      <c r="E224" s="256">
        <v>1883.9</v>
      </c>
      <c r="F224" s="93"/>
      <c r="G224" s="25"/>
      <c r="H224" s="93"/>
      <c r="I224" s="93"/>
      <c r="J224" s="93"/>
      <c r="K224" s="90">
        <f t="shared" si="11"/>
        <v>23742.640000000003</v>
      </c>
    </row>
    <row r="225" spans="1:11" ht="36.75" customHeight="1" x14ac:dyDescent="0.2">
      <c r="A225" s="115" t="s">
        <v>310</v>
      </c>
      <c r="B225" s="121" t="s">
        <v>311</v>
      </c>
      <c r="C225" s="84" t="s">
        <v>28</v>
      </c>
      <c r="D225" s="103">
        <v>210.9</v>
      </c>
      <c r="E225" s="256">
        <v>0</v>
      </c>
      <c r="F225" s="93"/>
      <c r="G225" s="25"/>
      <c r="H225" s="93"/>
      <c r="I225" s="93"/>
      <c r="J225" s="93"/>
      <c r="K225" s="90">
        <f t="shared" si="11"/>
        <v>210.9</v>
      </c>
    </row>
    <row r="226" spans="1:11" ht="36.75" customHeight="1" x14ac:dyDescent="0.2">
      <c r="A226" s="412" t="s">
        <v>312</v>
      </c>
      <c r="B226" s="121" t="s">
        <v>313</v>
      </c>
      <c r="C226" s="84" t="s">
        <v>28</v>
      </c>
      <c r="D226" s="103">
        <v>14377.330000000004</v>
      </c>
      <c r="E226" s="256">
        <v>0</v>
      </c>
      <c r="F226" s="93"/>
      <c r="G226" s="25"/>
      <c r="H226" s="93"/>
      <c r="I226" s="93"/>
      <c r="J226" s="93"/>
      <c r="K226" s="90">
        <f t="shared" si="11"/>
        <v>14377.330000000004</v>
      </c>
    </row>
    <row r="227" spans="1:11" ht="36.75" customHeight="1" x14ac:dyDescent="0.2">
      <c r="A227" s="413"/>
      <c r="B227" s="121" t="s">
        <v>314</v>
      </c>
      <c r="C227" s="84" t="s">
        <v>28</v>
      </c>
      <c r="D227" s="103">
        <v>15282.660000000002</v>
      </c>
      <c r="E227" s="132">
        <v>682.1</v>
      </c>
      <c r="F227" s="105"/>
      <c r="G227" s="25"/>
      <c r="H227" s="93"/>
      <c r="I227" s="93"/>
      <c r="J227" s="93"/>
      <c r="K227" s="90">
        <f t="shared" si="11"/>
        <v>15964.760000000002</v>
      </c>
    </row>
    <row r="228" spans="1:11" ht="45" customHeight="1" x14ac:dyDescent="0.2">
      <c r="A228" s="413"/>
      <c r="B228" s="121" t="s">
        <v>315</v>
      </c>
      <c r="C228" s="84" t="s">
        <v>28</v>
      </c>
      <c r="D228" s="103">
        <v>26956.65</v>
      </c>
      <c r="E228" s="132">
        <v>2492.1999999999998</v>
      </c>
      <c r="F228" s="105"/>
      <c r="G228" s="25"/>
      <c r="H228" s="93"/>
      <c r="I228" s="93"/>
      <c r="J228" s="93"/>
      <c r="K228" s="90">
        <f t="shared" si="11"/>
        <v>29448.850000000002</v>
      </c>
    </row>
    <row r="229" spans="1:11" ht="36.75" customHeight="1" x14ac:dyDescent="0.2">
      <c r="A229" s="414"/>
      <c r="B229" s="125" t="s">
        <v>316</v>
      </c>
      <c r="C229" s="84" t="s">
        <v>28</v>
      </c>
      <c r="D229" s="103">
        <v>923.38</v>
      </c>
      <c r="E229" s="132">
        <v>0</v>
      </c>
      <c r="F229" s="105"/>
      <c r="G229" s="25"/>
      <c r="H229" s="93"/>
      <c r="I229" s="93"/>
      <c r="J229" s="93"/>
      <c r="K229" s="90">
        <f t="shared" si="11"/>
        <v>923.38</v>
      </c>
    </row>
    <row r="230" spans="1:11" ht="36.75" customHeight="1" x14ac:dyDescent="0.2">
      <c r="A230" s="412" t="s">
        <v>317</v>
      </c>
      <c r="B230" s="121" t="s">
        <v>318</v>
      </c>
      <c r="C230" s="84" t="s">
        <v>28</v>
      </c>
      <c r="D230" s="103">
        <v>5481.0900000000011</v>
      </c>
      <c r="E230" s="256">
        <v>0</v>
      </c>
      <c r="F230" s="93"/>
      <c r="G230" s="25"/>
      <c r="H230" s="93"/>
      <c r="I230" s="93"/>
      <c r="J230" s="93"/>
      <c r="K230" s="90">
        <f t="shared" si="11"/>
        <v>5481.0900000000011</v>
      </c>
    </row>
    <row r="231" spans="1:11" ht="36.75" customHeight="1" x14ac:dyDescent="0.2">
      <c r="A231" s="413"/>
      <c r="B231" s="121" t="s">
        <v>319</v>
      </c>
      <c r="C231" s="84" t="s">
        <v>28</v>
      </c>
      <c r="D231" s="103">
        <v>1361.8000000000002</v>
      </c>
      <c r="E231" s="132">
        <v>0</v>
      </c>
      <c r="F231" s="105"/>
      <c r="G231" s="25"/>
      <c r="H231" s="93"/>
      <c r="I231" s="93"/>
      <c r="J231" s="93"/>
      <c r="K231" s="90">
        <f t="shared" si="11"/>
        <v>1361.8000000000002</v>
      </c>
    </row>
    <row r="232" spans="1:11" ht="36.75" customHeight="1" x14ac:dyDescent="0.2">
      <c r="A232" s="414"/>
      <c r="B232" s="121" t="s">
        <v>320</v>
      </c>
      <c r="C232" s="84" t="s">
        <v>28</v>
      </c>
      <c r="D232" s="103">
        <v>623.5</v>
      </c>
      <c r="E232" s="132">
        <v>0</v>
      </c>
      <c r="F232" s="105"/>
      <c r="G232" s="25"/>
      <c r="H232" s="93"/>
      <c r="I232" s="93"/>
      <c r="J232" s="93"/>
      <c r="K232" s="90">
        <f t="shared" si="11"/>
        <v>623.5</v>
      </c>
    </row>
    <row r="233" spans="1:11" ht="36.75" customHeight="1" x14ac:dyDescent="0.2">
      <c r="A233" s="528" t="s">
        <v>321</v>
      </c>
      <c r="B233" s="121" t="s">
        <v>322</v>
      </c>
      <c r="C233" s="84" t="s">
        <v>28</v>
      </c>
      <c r="D233" s="103">
        <v>22505.100000000002</v>
      </c>
      <c r="E233" s="132">
        <v>869.5</v>
      </c>
      <c r="F233" s="105"/>
      <c r="G233" s="25"/>
      <c r="H233" s="93"/>
      <c r="I233" s="93"/>
      <c r="J233" s="93"/>
      <c r="K233" s="90">
        <f t="shared" si="11"/>
        <v>23374.600000000002</v>
      </c>
    </row>
    <row r="234" spans="1:11" ht="36.75" customHeight="1" x14ac:dyDescent="0.2">
      <c r="A234" s="529"/>
      <c r="B234" s="121" t="s">
        <v>323</v>
      </c>
      <c r="C234" s="84" t="s">
        <v>28</v>
      </c>
      <c r="D234" s="103">
        <v>484.8</v>
      </c>
      <c r="E234" s="132">
        <v>0</v>
      </c>
      <c r="F234" s="105"/>
      <c r="G234" s="25"/>
      <c r="H234" s="93"/>
      <c r="I234" s="93"/>
      <c r="J234" s="93"/>
      <c r="K234" s="90">
        <f t="shared" si="11"/>
        <v>484.8</v>
      </c>
    </row>
    <row r="235" spans="1:11" ht="36.75" customHeight="1" x14ac:dyDescent="0.2">
      <c r="A235" s="529"/>
      <c r="B235" s="121" t="s">
        <v>324</v>
      </c>
      <c r="C235" s="84" t="s">
        <v>28</v>
      </c>
      <c r="D235" s="103">
        <v>6210.65</v>
      </c>
      <c r="E235" s="132">
        <v>299.10000000000002</v>
      </c>
      <c r="F235" s="105"/>
      <c r="G235" s="25"/>
      <c r="H235" s="93"/>
      <c r="I235" s="93"/>
      <c r="J235" s="93"/>
      <c r="K235" s="90">
        <f t="shared" si="11"/>
        <v>6509.75</v>
      </c>
    </row>
    <row r="236" spans="1:11" ht="36.75" customHeight="1" x14ac:dyDescent="0.2">
      <c r="A236" s="529"/>
      <c r="B236" s="121" t="s">
        <v>325</v>
      </c>
      <c r="C236" s="84" t="s">
        <v>28</v>
      </c>
      <c r="D236" s="103">
        <v>1752.8000000000002</v>
      </c>
      <c r="E236" s="132">
        <v>0</v>
      </c>
      <c r="F236" s="105"/>
      <c r="G236" s="25"/>
      <c r="H236" s="93"/>
      <c r="I236" s="93"/>
      <c r="J236" s="93"/>
      <c r="K236" s="90">
        <f t="shared" si="11"/>
        <v>1752.8000000000002</v>
      </c>
    </row>
    <row r="237" spans="1:11" ht="36.75" customHeight="1" x14ac:dyDescent="0.2">
      <c r="A237" s="529"/>
      <c r="B237" s="121" t="s">
        <v>248</v>
      </c>
      <c r="C237" s="84" t="s">
        <v>28</v>
      </c>
      <c r="D237" s="103">
        <v>3226.8</v>
      </c>
      <c r="E237" s="132">
        <v>1704.05</v>
      </c>
      <c r="F237" s="105"/>
      <c r="G237" s="25"/>
      <c r="H237" s="93"/>
      <c r="I237" s="93"/>
      <c r="J237" s="93"/>
      <c r="K237" s="90">
        <f t="shared" si="11"/>
        <v>4930.8500000000004</v>
      </c>
    </row>
    <row r="238" spans="1:11" ht="50.25" customHeight="1" x14ac:dyDescent="0.2">
      <c r="A238" s="530"/>
      <c r="B238" s="121" t="s">
        <v>326</v>
      </c>
      <c r="C238" s="84" t="s">
        <v>28</v>
      </c>
      <c r="D238" s="103">
        <v>865.1</v>
      </c>
      <c r="E238" s="132">
        <v>208.9</v>
      </c>
      <c r="F238" s="105"/>
      <c r="G238" s="25"/>
      <c r="H238" s="93"/>
      <c r="I238" s="93"/>
      <c r="J238" s="93"/>
      <c r="K238" s="90">
        <f t="shared" ref="K238:K269" si="12">SUM(D238:J238)</f>
        <v>1074</v>
      </c>
    </row>
    <row r="239" spans="1:11" ht="36.75" customHeight="1" x14ac:dyDescent="0.2">
      <c r="A239" s="115" t="s">
        <v>327</v>
      </c>
      <c r="B239" s="121" t="s">
        <v>613</v>
      </c>
      <c r="C239" s="84" t="s">
        <v>28</v>
      </c>
      <c r="D239" s="103">
        <v>1274.6999999999998</v>
      </c>
      <c r="E239" s="132">
        <v>410.3</v>
      </c>
      <c r="F239" s="105"/>
      <c r="G239" s="25"/>
      <c r="H239" s="93"/>
      <c r="I239" s="93"/>
      <c r="J239" s="93"/>
      <c r="K239" s="90">
        <f t="shared" si="12"/>
        <v>1684.9999999999998</v>
      </c>
    </row>
    <row r="240" spans="1:11" ht="36.75" customHeight="1" x14ac:dyDescent="0.2">
      <c r="A240" s="114" t="s">
        <v>328</v>
      </c>
      <c r="B240" s="124" t="s">
        <v>329</v>
      </c>
      <c r="C240" s="84" t="s">
        <v>28</v>
      </c>
      <c r="D240" s="103">
        <v>18918.939999999999</v>
      </c>
      <c r="E240" s="132">
        <v>1367.2</v>
      </c>
      <c r="F240" s="105"/>
      <c r="G240" s="25"/>
      <c r="H240" s="93"/>
      <c r="I240" s="93"/>
      <c r="J240" s="93"/>
      <c r="K240" s="90">
        <f t="shared" si="12"/>
        <v>20286.14</v>
      </c>
    </row>
    <row r="241" spans="1:11" ht="36.75" customHeight="1" x14ac:dyDescent="0.2">
      <c r="A241" s="412" t="s">
        <v>330</v>
      </c>
      <c r="B241" s="124" t="s">
        <v>743</v>
      </c>
      <c r="C241" s="84" t="s">
        <v>28</v>
      </c>
      <c r="D241" s="103">
        <v>17713.899999999998</v>
      </c>
      <c r="E241" s="132">
        <v>1359.7</v>
      </c>
      <c r="F241" s="105"/>
      <c r="G241" s="25"/>
      <c r="H241" s="93"/>
      <c r="I241" s="93"/>
      <c r="J241" s="93"/>
      <c r="K241" s="90">
        <f t="shared" si="12"/>
        <v>19073.599999999999</v>
      </c>
    </row>
    <row r="242" spans="1:11" ht="36.75" customHeight="1" x14ac:dyDescent="0.2">
      <c r="A242" s="414"/>
      <c r="B242" s="124" t="s">
        <v>331</v>
      </c>
      <c r="C242" s="84" t="s">
        <v>28</v>
      </c>
      <c r="D242" s="103">
        <v>11408.85</v>
      </c>
      <c r="E242" s="132">
        <v>361.8</v>
      </c>
      <c r="F242" s="105"/>
      <c r="G242" s="25"/>
      <c r="H242" s="93"/>
      <c r="I242" s="93"/>
      <c r="J242" s="93"/>
      <c r="K242" s="90">
        <f t="shared" si="12"/>
        <v>11770.65</v>
      </c>
    </row>
    <row r="243" spans="1:11" ht="36.75" customHeight="1" x14ac:dyDescent="0.2">
      <c r="A243" s="115" t="s">
        <v>332</v>
      </c>
      <c r="B243" s="124" t="s">
        <v>333</v>
      </c>
      <c r="C243" s="84" t="s">
        <v>28</v>
      </c>
      <c r="D243" s="103">
        <v>455.02</v>
      </c>
      <c r="E243" s="132">
        <v>0</v>
      </c>
      <c r="F243" s="105"/>
      <c r="G243" s="25"/>
      <c r="H243" s="93"/>
      <c r="I243" s="93"/>
      <c r="J243" s="93"/>
      <c r="K243" s="90">
        <f t="shared" si="12"/>
        <v>455.02</v>
      </c>
    </row>
    <row r="244" spans="1:11" ht="36.75" customHeight="1" x14ac:dyDescent="0.2">
      <c r="A244" s="115" t="s">
        <v>334</v>
      </c>
      <c r="B244" s="124" t="s">
        <v>335</v>
      </c>
      <c r="C244" s="84" t="s">
        <v>28</v>
      </c>
      <c r="D244" s="103">
        <v>234.1</v>
      </c>
      <c r="E244" s="132">
        <v>0</v>
      </c>
      <c r="F244" s="105"/>
      <c r="G244" s="25"/>
      <c r="H244" s="93"/>
      <c r="I244" s="93"/>
      <c r="J244" s="93"/>
      <c r="K244" s="90">
        <f t="shared" si="12"/>
        <v>234.1</v>
      </c>
    </row>
    <row r="245" spans="1:11" ht="36.75" customHeight="1" x14ac:dyDescent="0.2">
      <c r="A245" s="115" t="s">
        <v>336</v>
      </c>
      <c r="B245" s="124" t="s">
        <v>337</v>
      </c>
      <c r="C245" s="84" t="s">
        <v>28</v>
      </c>
      <c r="D245" s="103">
        <v>859.3</v>
      </c>
      <c r="E245" s="132">
        <v>460.2</v>
      </c>
      <c r="F245" s="105"/>
      <c r="G245" s="25"/>
      <c r="H245" s="93"/>
      <c r="I245" s="93"/>
      <c r="J245" s="93"/>
      <c r="K245" s="90">
        <f t="shared" si="12"/>
        <v>1319.5</v>
      </c>
    </row>
    <row r="246" spans="1:11" ht="48" customHeight="1" x14ac:dyDescent="0.2">
      <c r="A246" s="412" t="s">
        <v>338</v>
      </c>
      <c r="B246" s="121" t="s">
        <v>339</v>
      </c>
      <c r="C246" s="84" t="s">
        <v>28</v>
      </c>
      <c r="D246" s="103">
        <v>19077.539999999997</v>
      </c>
      <c r="E246" s="132">
        <v>1080.9000000000001</v>
      </c>
      <c r="F246" s="105"/>
      <c r="G246" s="25"/>
      <c r="H246" s="93"/>
      <c r="I246" s="93"/>
      <c r="J246" s="93"/>
      <c r="K246" s="90">
        <f t="shared" si="12"/>
        <v>20158.439999999999</v>
      </c>
    </row>
    <row r="247" spans="1:11" ht="36.75" customHeight="1" x14ac:dyDescent="0.2">
      <c r="A247" s="413"/>
      <c r="B247" s="121" t="s">
        <v>340</v>
      </c>
      <c r="C247" s="84" t="s">
        <v>28</v>
      </c>
      <c r="D247" s="103">
        <v>12741.160000000002</v>
      </c>
      <c r="E247" s="132">
        <v>0</v>
      </c>
      <c r="F247" s="105"/>
      <c r="G247" s="25"/>
      <c r="H247" s="93"/>
      <c r="I247" s="93"/>
      <c r="J247" s="93"/>
      <c r="K247" s="90">
        <f t="shared" si="12"/>
        <v>12741.160000000002</v>
      </c>
    </row>
    <row r="248" spans="1:11" ht="36.75" customHeight="1" x14ac:dyDescent="0.2">
      <c r="A248" s="413"/>
      <c r="B248" s="121" t="s">
        <v>341</v>
      </c>
      <c r="C248" s="84" t="s">
        <v>28</v>
      </c>
      <c r="D248" s="103">
        <v>16523.309999999998</v>
      </c>
      <c r="E248" s="132">
        <v>603.79999999999995</v>
      </c>
      <c r="F248" s="105"/>
      <c r="G248" s="25"/>
      <c r="H248" s="93"/>
      <c r="I248" s="93"/>
      <c r="J248" s="93"/>
      <c r="K248" s="90">
        <f t="shared" si="12"/>
        <v>17127.109999999997</v>
      </c>
    </row>
    <row r="249" spans="1:11" ht="36.75" customHeight="1" x14ac:dyDescent="0.2">
      <c r="A249" s="413"/>
      <c r="B249" s="121" t="s">
        <v>342</v>
      </c>
      <c r="C249" s="84" t="s">
        <v>28</v>
      </c>
      <c r="D249" s="103">
        <v>7210.0300000000007</v>
      </c>
      <c r="E249" s="132">
        <v>0</v>
      </c>
      <c r="F249" s="105"/>
      <c r="G249" s="25"/>
      <c r="H249" s="93"/>
      <c r="I249" s="93"/>
      <c r="J249" s="93"/>
      <c r="K249" s="90">
        <f t="shared" si="12"/>
        <v>7210.0300000000007</v>
      </c>
    </row>
    <row r="250" spans="1:11" ht="36.75" customHeight="1" x14ac:dyDescent="0.2">
      <c r="A250" s="413"/>
      <c r="B250" s="121" t="s">
        <v>343</v>
      </c>
      <c r="C250" s="84" t="s">
        <v>28</v>
      </c>
      <c r="D250" s="103">
        <v>10817.319999999998</v>
      </c>
      <c r="E250" s="132">
        <v>2078.4</v>
      </c>
      <c r="F250" s="105"/>
      <c r="G250" s="25"/>
      <c r="H250" s="93"/>
      <c r="I250" s="93"/>
      <c r="J250" s="93"/>
      <c r="K250" s="90">
        <f t="shared" si="12"/>
        <v>12895.719999999998</v>
      </c>
    </row>
    <row r="251" spans="1:11" ht="36.75" customHeight="1" x14ac:dyDescent="0.2">
      <c r="A251" s="413"/>
      <c r="B251" s="121" t="s">
        <v>344</v>
      </c>
      <c r="C251" s="84" t="s">
        <v>28</v>
      </c>
      <c r="D251" s="103">
        <v>364.9</v>
      </c>
      <c r="E251" s="132">
        <v>0</v>
      </c>
      <c r="F251" s="105"/>
      <c r="G251" s="25"/>
      <c r="H251" s="93"/>
      <c r="I251" s="93"/>
      <c r="J251" s="93"/>
      <c r="K251" s="90">
        <f t="shared" si="12"/>
        <v>364.9</v>
      </c>
    </row>
    <row r="252" spans="1:11" ht="48.75" customHeight="1" x14ac:dyDescent="0.2">
      <c r="A252" s="414"/>
      <c r="B252" s="121" t="s">
        <v>345</v>
      </c>
      <c r="C252" s="84" t="s">
        <v>28</v>
      </c>
      <c r="D252" s="103">
        <v>8296.82</v>
      </c>
      <c r="E252" s="132">
        <v>0</v>
      </c>
      <c r="F252" s="105"/>
      <c r="G252" s="25"/>
      <c r="H252" s="93"/>
      <c r="I252" s="93"/>
      <c r="J252" s="93"/>
      <c r="K252" s="90">
        <f t="shared" si="12"/>
        <v>8296.82</v>
      </c>
    </row>
    <row r="253" spans="1:11" ht="36.75" customHeight="1" x14ac:dyDescent="0.2">
      <c r="A253" s="412" t="s">
        <v>627</v>
      </c>
      <c r="B253" s="121" t="s">
        <v>347</v>
      </c>
      <c r="C253" s="245" t="s">
        <v>28</v>
      </c>
      <c r="D253" s="246">
        <v>9322.82</v>
      </c>
      <c r="E253" s="246">
        <v>0</v>
      </c>
      <c r="F253" s="93"/>
      <c r="G253" s="25"/>
      <c r="H253" s="93"/>
      <c r="I253" s="93"/>
      <c r="J253" s="93"/>
      <c r="K253" s="90">
        <f t="shared" si="12"/>
        <v>9322.82</v>
      </c>
    </row>
    <row r="254" spans="1:11" ht="36.75" customHeight="1" x14ac:dyDescent="0.2">
      <c r="A254" s="413"/>
      <c r="B254" s="121" t="s">
        <v>348</v>
      </c>
      <c r="C254" s="84" t="s">
        <v>28</v>
      </c>
      <c r="D254" s="103">
        <v>2839</v>
      </c>
      <c r="E254" s="132">
        <v>0</v>
      </c>
      <c r="F254" s="105"/>
      <c r="G254" s="25"/>
      <c r="H254" s="93"/>
      <c r="I254" s="93"/>
      <c r="J254" s="93"/>
      <c r="K254" s="90">
        <f t="shared" si="12"/>
        <v>2839</v>
      </c>
    </row>
    <row r="255" spans="1:11" ht="36.75" customHeight="1" x14ac:dyDescent="0.2">
      <c r="A255" s="413"/>
      <c r="B255" s="121" t="s">
        <v>614</v>
      </c>
      <c r="C255" s="84" t="s">
        <v>28</v>
      </c>
      <c r="D255" s="103">
        <v>26309.29</v>
      </c>
      <c r="E255" s="132">
        <v>2776.1</v>
      </c>
      <c r="F255" s="105"/>
      <c r="G255" s="25"/>
      <c r="H255" s="93"/>
      <c r="I255" s="93"/>
      <c r="J255" s="93"/>
      <c r="K255" s="90">
        <f t="shared" si="12"/>
        <v>29085.39</v>
      </c>
    </row>
    <row r="256" spans="1:11" ht="36.75" customHeight="1" x14ac:dyDescent="0.2">
      <c r="A256" s="413"/>
      <c r="B256" s="121" t="s">
        <v>349</v>
      </c>
      <c r="C256" s="84" t="s">
        <v>28</v>
      </c>
      <c r="D256" s="103">
        <v>4184</v>
      </c>
      <c r="E256" s="132">
        <v>384.7</v>
      </c>
      <c r="F256" s="105"/>
      <c r="G256" s="25"/>
      <c r="H256" s="93"/>
      <c r="I256" s="93"/>
      <c r="J256" s="93"/>
      <c r="K256" s="90">
        <f t="shared" si="12"/>
        <v>4568.7</v>
      </c>
    </row>
    <row r="257" spans="1:15" ht="36.75" customHeight="1" x14ac:dyDescent="0.2">
      <c r="A257" s="413"/>
      <c r="B257" s="121" t="s">
        <v>350</v>
      </c>
      <c r="C257" s="84" t="s">
        <v>28</v>
      </c>
      <c r="D257" s="103">
        <v>7047.9</v>
      </c>
      <c r="E257" s="256">
        <v>0</v>
      </c>
      <c r="F257" s="93"/>
      <c r="G257" s="25"/>
      <c r="H257" s="93"/>
      <c r="I257" s="93"/>
      <c r="J257" s="93"/>
      <c r="K257" s="90">
        <f t="shared" si="12"/>
        <v>7047.9</v>
      </c>
    </row>
    <row r="258" spans="1:15" ht="36.75" customHeight="1" x14ac:dyDescent="0.2">
      <c r="A258" s="413"/>
      <c r="B258" s="121" t="s">
        <v>351</v>
      </c>
      <c r="C258" s="84" t="s">
        <v>28</v>
      </c>
      <c r="D258" s="103">
        <v>18359.14</v>
      </c>
      <c r="E258" s="132">
        <v>1309</v>
      </c>
      <c r="F258" s="105"/>
      <c r="G258" s="25"/>
      <c r="H258" s="93"/>
      <c r="I258" s="93"/>
      <c r="J258" s="93"/>
      <c r="K258" s="90">
        <f t="shared" si="12"/>
        <v>19668.14</v>
      </c>
    </row>
    <row r="259" spans="1:15" ht="36.75" customHeight="1" x14ac:dyDescent="0.2">
      <c r="A259" s="413"/>
      <c r="B259" s="121" t="s">
        <v>352</v>
      </c>
      <c r="C259" s="84" t="s">
        <v>28</v>
      </c>
      <c r="D259" s="103">
        <v>11462.03</v>
      </c>
      <c r="E259" s="256">
        <v>0</v>
      </c>
      <c r="F259" s="93"/>
      <c r="G259" s="25"/>
      <c r="H259" s="93"/>
      <c r="I259" s="93"/>
      <c r="J259" s="93"/>
      <c r="K259" s="90">
        <f t="shared" si="12"/>
        <v>11462.03</v>
      </c>
    </row>
    <row r="260" spans="1:15" ht="36.75" customHeight="1" x14ac:dyDescent="0.2">
      <c r="A260" s="413"/>
      <c r="B260" s="121" t="s">
        <v>353</v>
      </c>
      <c r="C260" s="84" t="s">
        <v>28</v>
      </c>
      <c r="D260" s="103">
        <v>15579.61</v>
      </c>
      <c r="E260" s="132">
        <v>1183.4000000000001</v>
      </c>
      <c r="F260" s="105"/>
      <c r="G260" s="25"/>
      <c r="H260" s="93"/>
      <c r="I260" s="93"/>
      <c r="J260" s="93"/>
      <c r="K260" s="90">
        <f t="shared" si="12"/>
        <v>16763.010000000002</v>
      </c>
    </row>
    <row r="261" spans="1:15" ht="36.75" customHeight="1" x14ac:dyDescent="0.2">
      <c r="A261" s="413"/>
      <c r="B261" s="121" t="s">
        <v>354</v>
      </c>
      <c r="C261" s="84" t="s">
        <v>28</v>
      </c>
      <c r="D261" s="103">
        <v>7919.8200000000006</v>
      </c>
      <c r="E261" s="256">
        <v>513.29999999999995</v>
      </c>
      <c r="F261" s="93"/>
      <c r="G261" s="25"/>
      <c r="H261" s="93"/>
      <c r="I261" s="93"/>
      <c r="J261" s="93"/>
      <c r="K261" s="90">
        <f t="shared" si="12"/>
        <v>8433.1200000000008</v>
      </c>
    </row>
    <row r="262" spans="1:15" ht="36.75" customHeight="1" x14ac:dyDescent="0.2">
      <c r="A262" s="413"/>
      <c r="B262" s="167" t="s">
        <v>355</v>
      </c>
      <c r="C262" s="168" t="s">
        <v>28</v>
      </c>
      <c r="D262" s="128">
        <v>4502.1200000000008</v>
      </c>
      <c r="E262" s="132">
        <v>120.3</v>
      </c>
      <c r="F262" s="105"/>
      <c r="G262" s="133"/>
      <c r="H262" s="105"/>
      <c r="I262" s="105"/>
      <c r="J262" s="105"/>
      <c r="K262" s="91">
        <f t="shared" si="12"/>
        <v>4622.420000000001</v>
      </c>
    </row>
    <row r="263" spans="1:15" ht="36.75" customHeight="1" x14ac:dyDescent="0.2">
      <c r="A263" s="413"/>
      <c r="B263" s="121" t="s">
        <v>356</v>
      </c>
      <c r="C263" s="84" t="s">
        <v>28</v>
      </c>
      <c r="D263" s="103">
        <v>7988.0499999999993</v>
      </c>
      <c r="E263" s="132">
        <v>1131.8</v>
      </c>
      <c r="F263" s="105"/>
      <c r="G263" s="25"/>
      <c r="H263" s="93"/>
      <c r="I263" s="93"/>
      <c r="J263" s="105"/>
      <c r="K263" s="90">
        <f t="shared" si="12"/>
        <v>9119.8499999999985</v>
      </c>
    </row>
    <row r="264" spans="1:15" ht="36.75" customHeight="1" x14ac:dyDescent="0.2">
      <c r="A264" s="413"/>
      <c r="B264" s="121" t="s">
        <v>357</v>
      </c>
      <c r="C264" s="84" t="s">
        <v>28</v>
      </c>
      <c r="D264" s="103">
        <v>255.5</v>
      </c>
      <c r="E264" s="132">
        <v>129.30000000000001</v>
      </c>
      <c r="F264" s="105"/>
      <c r="G264" s="25"/>
      <c r="H264" s="93"/>
      <c r="I264" s="93"/>
      <c r="J264" s="105"/>
      <c r="K264" s="90">
        <f t="shared" si="12"/>
        <v>384.8</v>
      </c>
    </row>
    <row r="265" spans="1:15" ht="36.75" customHeight="1" x14ac:dyDescent="0.2">
      <c r="A265" s="413"/>
      <c r="B265" s="121" t="s">
        <v>358</v>
      </c>
      <c r="C265" s="84" t="s">
        <v>28</v>
      </c>
      <c r="D265" s="103">
        <v>6533.32</v>
      </c>
      <c r="E265" s="256">
        <v>0</v>
      </c>
      <c r="F265" s="93"/>
      <c r="G265" s="25"/>
      <c r="H265" s="93"/>
      <c r="I265" s="93"/>
      <c r="J265" s="105"/>
      <c r="K265" s="90">
        <f t="shared" si="12"/>
        <v>6533.32</v>
      </c>
    </row>
    <row r="266" spans="1:15" ht="36.75" customHeight="1" x14ac:dyDescent="0.2">
      <c r="A266" s="413"/>
      <c r="B266" s="121" t="s">
        <v>359</v>
      </c>
      <c r="C266" s="84" t="s">
        <v>28</v>
      </c>
      <c r="D266" s="103">
        <v>2186.42</v>
      </c>
      <c r="E266" s="256">
        <v>0</v>
      </c>
      <c r="F266" s="93"/>
      <c r="G266" s="25"/>
      <c r="H266" s="93"/>
      <c r="I266" s="93"/>
      <c r="J266" s="93"/>
      <c r="K266" s="90">
        <f t="shared" si="12"/>
        <v>2186.42</v>
      </c>
    </row>
    <row r="267" spans="1:15" ht="36.75" customHeight="1" x14ac:dyDescent="0.2">
      <c r="A267" s="413"/>
      <c r="B267" s="121" t="s">
        <v>360</v>
      </c>
      <c r="C267" s="84" t="s">
        <v>28</v>
      </c>
      <c r="D267" s="103">
        <v>15698.699999999999</v>
      </c>
      <c r="E267" s="132">
        <v>2769.7</v>
      </c>
      <c r="F267" s="105"/>
      <c r="G267" s="25"/>
      <c r="H267" s="93"/>
      <c r="I267" s="93"/>
      <c r="J267" s="93"/>
      <c r="K267" s="90">
        <f t="shared" si="12"/>
        <v>18468.399999999998</v>
      </c>
    </row>
    <row r="268" spans="1:15" ht="36.75" customHeight="1" x14ac:dyDescent="0.2">
      <c r="A268" s="413"/>
      <c r="B268" s="124" t="s">
        <v>622</v>
      </c>
      <c r="C268" s="84" t="s">
        <v>28</v>
      </c>
      <c r="D268" s="103">
        <v>6034.7</v>
      </c>
      <c r="E268" s="132">
        <v>0</v>
      </c>
      <c r="F268" s="105"/>
      <c r="G268" s="25"/>
      <c r="H268" s="93"/>
      <c r="I268" s="93"/>
      <c r="J268" s="93"/>
      <c r="K268" s="90">
        <f t="shared" si="12"/>
        <v>6034.7</v>
      </c>
    </row>
    <row r="269" spans="1:15" ht="36.75" customHeight="1" x14ac:dyDescent="0.2">
      <c r="A269" s="414"/>
      <c r="B269" s="121" t="s">
        <v>361</v>
      </c>
      <c r="C269" s="84" t="s">
        <v>28</v>
      </c>
      <c r="D269" s="103">
        <v>1823.71</v>
      </c>
      <c r="E269" s="132">
        <v>0</v>
      </c>
      <c r="F269" s="105"/>
      <c r="G269" s="25"/>
      <c r="H269" s="93"/>
      <c r="I269" s="93"/>
      <c r="J269" s="93"/>
      <c r="K269" s="90">
        <f t="shared" si="12"/>
        <v>1823.71</v>
      </c>
    </row>
    <row r="270" spans="1:15" ht="30" customHeight="1" x14ac:dyDescent="0.2">
      <c r="A270" s="465" t="s">
        <v>260</v>
      </c>
      <c r="B270" s="466"/>
      <c r="C270" s="19" t="s">
        <v>28</v>
      </c>
      <c r="D270" s="113">
        <v>686355.54</v>
      </c>
      <c r="E270" s="26">
        <f>SUM(E174:E269)</f>
        <v>51690.240000000013</v>
      </c>
      <c r="F270" s="26">
        <f t="shared" ref="F270:I270" si="13">SUM(F174:F269)</f>
        <v>0</v>
      </c>
      <c r="G270" s="26">
        <f t="shared" si="13"/>
        <v>0</v>
      </c>
      <c r="H270" s="26">
        <f t="shared" si="13"/>
        <v>0</v>
      </c>
      <c r="I270" s="26">
        <f t="shared" si="13"/>
        <v>0</v>
      </c>
      <c r="J270" s="26">
        <f>SUM(J174:J269)</f>
        <v>0</v>
      </c>
      <c r="K270" s="23">
        <f t="shared" ref="K270:K271" si="14">SUM(D270:J270)</f>
        <v>738045.78</v>
      </c>
    </row>
    <row r="271" spans="1:15" s="4" customFormat="1" ht="30" customHeight="1" thickBot="1" x14ac:dyDescent="0.3">
      <c r="A271" s="467" t="s">
        <v>261</v>
      </c>
      <c r="B271" s="468"/>
      <c r="C271" s="43" t="s">
        <v>28</v>
      </c>
      <c r="D271" s="27">
        <f>COUNTIF(D174:D269,"&gt;0")</f>
        <v>93</v>
      </c>
      <c r="E271" s="27">
        <f>COUNTIF(E174:E269,"&gt;0")</f>
        <v>52</v>
      </c>
      <c r="F271" s="27">
        <f t="shared" ref="F271:I271" si="15">COUNTIF(F174:F269,"&gt;0")</f>
        <v>0</v>
      </c>
      <c r="G271" s="27">
        <f t="shared" si="15"/>
        <v>0</v>
      </c>
      <c r="H271" s="27">
        <f t="shared" si="15"/>
        <v>0</v>
      </c>
      <c r="I271" s="27">
        <f t="shared" si="15"/>
        <v>0</v>
      </c>
      <c r="J271" s="27">
        <f>COUNTIF(J174:J269,"&gt;0")</f>
        <v>0</v>
      </c>
      <c r="K271" s="28">
        <f t="shared" si="14"/>
        <v>145</v>
      </c>
      <c r="O271" s="116"/>
    </row>
    <row r="272" spans="1:15" s="4" customFormat="1" ht="34.5" customHeight="1" thickTop="1" thickBot="1" x14ac:dyDescent="0.3">
      <c r="A272" s="472" t="s">
        <v>362</v>
      </c>
      <c r="B272" s="473"/>
      <c r="C272" s="10"/>
      <c r="D272" s="118" t="s">
        <v>726</v>
      </c>
      <c r="E272" s="118" t="s">
        <v>720</v>
      </c>
      <c r="F272" s="12" t="s">
        <v>721</v>
      </c>
      <c r="G272" s="12" t="s">
        <v>722</v>
      </c>
      <c r="H272" s="12" t="s">
        <v>723</v>
      </c>
      <c r="I272" s="12" t="s">
        <v>724</v>
      </c>
      <c r="J272" s="41" t="s">
        <v>725</v>
      </c>
      <c r="K272" s="11" t="s">
        <v>29</v>
      </c>
      <c r="O272"/>
    </row>
    <row r="273" spans="1:11" s="4" customFormat="1" ht="30" customHeight="1" thickTop="1" thickBot="1" x14ac:dyDescent="0.3">
      <c r="A273" s="474"/>
      <c r="B273" s="475"/>
      <c r="C273" s="85" t="s">
        <v>28</v>
      </c>
      <c r="D273" s="78">
        <v>183876.66999999998</v>
      </c>
      <c r="E273" s="78">
        <v>15055.49</v>
      </c>
      <c r="F273" s="33"/>
      <c r="G273" s="33"/>
      <c r="H273" s="33"/>
      <c r="I273" s="33"/>
      <c r="J273" s="33"/>
      <c r="K273" s="34">
        <f>SUM(D273:J273)</f>
        <v>198932.15999999997</v>
      </c>
    </row>
    <row r="274" spans="1:11" s="4" customFormat="1" ht="30" customHeight="1" thickTop="1" thickBot="1" x14ac:dyDescent="0.3">
      <c r="A274" s="461" t="s">
        <v>260</v>
      </c>
      <c r="B274" s="462"/>
      <c r="C274" s="14" t="s">
        <v>28</v>
      </c>
      <c r="D274" s="67">
        <v>183876.66999999998</v>
      </c>
      <c r="E274" s="29">
        <f t="shared" ref="E274:J274" si="16">E273</f>
        <v>15055.49</v>
      </c>
      <c r="F274" s="29">
        <f t="shared" si="16"/>
        <v>0</v>
      </c>
      <c r="G274" s="29">
        <f>G273</f>
        <v>0</v>
      </c>
      <c r="H274" s="29">
        <f t="shared" si="16"/>
        <v>0</v>
      </c>
      <c r="I274" s="29">
        <f t="shared" si="16"/>
        <v>0</v>
      </c>
      <c r="J274" s="29">
        <f t="shared" si="16"/>
        <v>0</v>
      </c>
      <c r="K274" s="30">
        <f>SUM(D274:J274)</f>
        <v>198932.15999999997</v>
      </c>
    </row>
    <row r="275" spans="1:11" s="4" customFormat="1" ht="30" customHeight="1" thickTop="1" thickBot="1" x14ac:dyDescent="0.3">
      <c r="A275" s="461" t="s">
        <v>261</v>
      </c>
      <c r="B275" s="462"/>
      <c r="C275" s="14" t="s">
        <v>28</v>
      </c>
      <c r="D275" s="290">
        <v>4417</v>
      </c>
      <c r="E275" s="266">
        <v>570</v>
      </c>
      <c r="F275" s="31"/>
      <c r="G275" s="32"/>
      <c r="H275" s="32"/>
      <c r="I275" s="32"/>
      <c r="J275" s="32"/>
      <c r="K275" s="134">
        <f>SUM(D275:J275)</f>
        <v>4987</v>
      </c>
    </row>
    <row r="276" spans="1:11" s="4" customFormat="1" ht="30" customHeight="1" thickTop="1" thickBot="1" x14ac:dyDescent="0.3">
      <c r="A276" s="463" t="s">
        <v>363</v>
      </c>
      <c r="B276" s="464"/>
      <c r="C276" s="66" t="s">
        <v>28</v>
      </c>
      <c r="D276" s="35">
        <f>SUM(D274,D170,D270)</f>
        <v>2008844.03</v>
      </c>
      <c r="E276" s="35">
        <f>SUM(E274,E170,E270)</f>
        <v>136554.1</v>
      </c>
      <c r="F276" s="35">
        <f>SUM(F274,F170,F270)</f>
        <v>0</v>
      </c>
      <c r="G276" s="35">
        <f t="shared" ref="G276:J276" si="17">SUM(G274,G170,G270)</f>
        <v>0</v>
      </c>
      <c r="H276" s="160">
        <f t="shared" si="17"/>
        <v>0</v>
      </c>
      <c r="I276" s="35">
        <f t="shared" si="17"/>
        <v>0</v>
      </c>
      <c r="J276" s="35">
        <f t="shared" si="17"/>
        <v>0</v>
      </c>
      <c r="K276" s="36">
        <f>SUM(D276:J276)</f>
        <v>2145398.13</v>
      </c>
    </row>
    <row r="277" spans="1:11" s="4" customFormat="1" ht="23.1" customHeight="1" thickTop="1" thickBot="1" x14ac:dyDescent="0.3">
      <c r="A277" s="476" t="s">
        <v>618</v>
      </c>
      <c r="B277" s="477"/>
      <c r="C277" s="477"/>
      <c r="D277" s="477"/>
      <c r="E277" s="477"/>
      <c r="F277" s="477"/>
      <c r="G277" s="477"/>
      <c r="H277" s="477"/>
      <c r="I277" s="477"/>
      <c r="J277" s="477"/>
      <c r="K277" s="478"/>
    </row>
    <row r="278" spans="1:11" s="4" customFormat="1" ht="24.75" customHeight="1" thickTop="1" thickBot="1" x14ac:dyDescent="0.3">
      <c r="A278" s="418" t="s">
        <v>593</v>
      </c>
      <c r="B278" s="419"/>
      <c r="C278" s="419"/>
      <c r="D278" s="419"/>
      <c r="E278" s="419"/>
      <c r="F278" s="419"/>
      <c r="G278" s="419"/>
      <c r="H278" s="419"/>
      <c r="I278" s="419"/>
      <c r="J278" s="419"/>
      <c r="K278" s="420"/>
    </row>
    <row r="279" spans="1:11" s="4" customFormat="1" ht="23.1" customHeight="1" thickTop="1" x14ac:dyDescent="0.25">
      <c r="A279" s="479" t="s">
        <v>364</v>
      </c>
      <c r="B279" s="480"/>
      <c r="C279" s="480"/>
      <c r="D279" s="480"/>
      <c r="E279" s="480"/>
      <c r="F279" s="480"/>
      <c r="G279" s="480"/>
      <c r="H279" s="480"/>
      <c r="I279" s="480"/>
      <c r="J279" s="480"/>
      <c r="K279" s="481"/>
    </row>
    <row r="280" spans="1:11" s="4" customFormat="1" ht="32.25" customHeight="1" thickBot="1" x14ac:dyDescent="0.3">
      <c r="A280" s="469" t="s">
        <v>365</v>
      </c>
      <c r="B280" s="470"/>
      <c r="C280" s="471"/>
      <c r="D280" s="118" t="s">
        <v>726</v>
      </c>
      <c r="E280" s="118" t="s">
        <v>720</v>
      </c>
      <c r="F280" s="12" t="s">
        <v>721</v>
      </c>
      <c r="G280" s="12" t="s">
        <v>722</v>
      </c>
      <c r="H280" s="12" t="s">
        <v>723</v>
      </c>
      <c r="I280" s="12" t="s">
        <v>724</v>
      </c>
      <c r="J280" s="130" t="s">
        <v>725</v>
      </c>
      <c r="K280" s="131" t="s">
        <v>29</v>
      </c>
    </row>
    <row r="281" spans="1:11" s="4" customFormat="1" ht="23.1" customHeight="1" thickTop="1" x14ac:dyDescent="0.25">
      <c r="A281" s="57" t="s">
        <v>366</v>
      </c>
      <c r="B281" s="52"/>
      <c r="C281" s="86" t="s">
        <v>28</v>
      </c>
      <c r="D281" s="127">
        <v>1924.7999999999997</v>
      </c>
      <c r="E281" s="132">
        <v>399.6</v>
      </c>
      <c r="F281" s="126"/>
      <c r="G281" s="39"/>
      <c r="H281" s="39"/>
      <c r="I281" s="39"/>
      <c r="J281" s="39"/>
      <c r="K281" s="91">
        <f t="shared" ref="K281:K328" si="18">SUM(D281:J281)</f>
        <v>2324.3999999999996</v>
      </c>
    </row>
    <row r="282" spans="1:11" s="4" customFormat="1" ht="23.1" customHeight="1" x14ac:dyDescent="0.25">
      <c r="A282" s="69" t="s">
        <v>367</v>
      </c>
      <c r="B282" s="70"/>
      <c r="C282" s="87" t="s">
        <v>28</v>
      </c>
      <c r="D282" s="128">
        <v>62.3</v>
      </c>
      <c r="E282" s="132">
        <v>0</v>
      </c>
      <c r="F282" s="126"/>
      <c r="G282" s="39"/>
      <c r="H282" s="39"/>
      <c r="I282" s="39"/>
      <c r="J282" s="39"/>
      <c r="K282" s="91">
        <f t="shared" si="18"/>
        <v>62.3</v>
      </c>
    </row>
    <row r="283" spans="1:11" s="4" customFormat="1" ht="23.1" customHeight="1" x14ac:dyDescent="0.25">
      <c r="A283" s="58" t="s">
        <v>368</v>
      </c>
      <c r="B283" s="48"/>
      <c r="C283" s="87" t="s">
        <v>28</v>
      </c>
      <c r="D283" s="128">
        <v>7192.83</v>
      </c>
      <c r="E283" s="132">
        <v>0</v>
      </c>
      <c r="F283" s="126"/>
      <c r="G283" s="39"/>
      <c r="H283" s="39"/>
      <c r="I283" s="39"/>
      <c r="J283" s="39"/>
      <c r="K283" s="91">
        <f t="shared" si="18"/>
        <v>7192.83</v>
      </c>
    </row>
    <row r="284" spans="1:11" s="4" customFormat="1" ht="23.1" customHeight="1" x14ac:dyDescent="0.25">
      <c r="A284" s="58" t="s">
        <v>369</v>
      </c>
      <c r="B284" s="48"/>
      <c r="C284" s="87" t="s">
        <v>28</v>
      </c>
      <c r="D284" s="128">
        <v>15.6</v>
      </c>
      <c r="E284" s="132">
        <v>0</v>
      </c>
      <c r="F284" s="126"/>
      <c r="G284" s="39"/>
      <c r="H284" s="39"/>
      <c r="I284" s="39"/>
      <c r="J284" s="39"/>
      <c r="K284" s="91">
        <f t="shared" si="18"/>
        <v>15.6</v>
      </c>
    </row>
    <row r="285" spans="1:11" s="4" customFormat="1" ht="23.1" customHeight="1" x14ac:dyDescent="0.25">
      <c r="A285" s="58" t="s">
        <v>370</v>
      </c>
      <c r="B285" s="48"/>
      <c r="C285" s="88" t="s">
        <v>28</v>
      </c>
      <c r="D285" s="128">
        <v>61606.649999999994</v>
      </c>
      <c r="E285" s="132">
        <v>4675.3</v>
      </c>
      <c r="F285" s="126"/>
      <c r="G285" s="39"/>
      <c r="H285" s="39"/>
      <c r="I285" s="39"/>
      <c r="J285" s="39"/>
      <c r="K285" s="91">
        <f t="shared" si="18"/>
        <v>66281.95</v>
      </c>
    </row>
    <row r="286" spans="1:11" s="4" customFormat="1" ht="23.1" customHeight="1" x14ac:dyDescent="0.25">
      <c r="A286" s="58" t="s">
        <v>371</v>
      </c>
      <c r="B286" s="48"/>
      <c r="C286" s="88" t="s">
        <v>28</v>
      </c>
      <c r="D286" s="128">
        <v>35934.280000000006</v>
      </c>
      <c r="E286" s="132">
        <v>0</v>
      </c>
      <c r="F286" s="126"/>
      <c r="G286" s="39"/>
      <c r="H286" s="39"/>
      <c r="I286" s="39"/>
      <c r="J286" s="39"/>
      <c r="K286" s="91">
        <f t="shared" si="18"/>
        <v>35934.280000000006</v>
      </c>
    </row>
    <row r="287" spans="1:11" s="4" customFormat="1" ht="23.1" customHeight="1" x14ac:dyDescent="0.25">
      <c r="A287" s="58" t="s">
        <v>372</v>
      </c>
      <c r="B287" s="48"/>
      <c r="C287" s="88" t="s">
        <v>28</v>
      </c>
      <c r="D287" s="128">
        <v>5054.8999999999996</v>
      </c>
      <c r="E287" s="132">
        <v>0</v>
      </c>
      <c r="F287" s="126"/>
      <c r="G287" s="39"/>
      <c r="H287" s="39"/>
      <c r="I287" s="39"/>
      <c r="J287" s="39"/>
      <c r="K287" s="91">
        <f t="shared" si="18"/>
        <v>5054.8999999999996</v>
      </c>
    </row>
    <row r="288" spans="1:11" s="4" customFormat="1" ht="23.1" customHeight="1" x14ac:dyDescent="0.25">
      <c r="A288" s="58" t="s">
        <v>373</v>
      </c>
      <c r="B288" s="48"/>
      <c r="C288" s="88" t="s">
        <v>28</v>
      </c>
      <c r="D288" s="128">
        <v>4649.1000000000004</v>
      </c>
      <c r="E288" s="132">
        <v>1081.3</v>
      </c>
      <c r="F288" s="126"/>
      <c r="G288" s="39"/>
      <c r="H288" s="39"/>
      <c r="I288" s="39"/>
      <c r="J288" s="39"/>
      <c r="K288" s="91">
        <f t="shared" si="18"/>
        <v>5730.4000000000005</v>
      </c>
    </row>
    <row r="289" spans="1:11" s="4" customFormat="1" ht="23.1" customHeight="1" x14ac:dyDescent="0.25">
      <c r="A289" s="58" t="s">
        <v>374</v>
      </c>
      <c r="B289" s="48"/>
      <c r="C289" s="88" t="s">
        <v>28</v>
      </c>
      <c r="D289" s="128">
        <v>17581.07</v>
      </c>
      <c r="E289" s="132">
        <v>143.1</v>
      </c>
      <c r="F289" s="126"/>
      <c r="G289" s="39"/>
      <c r="H289" s="39"/>
      <c r="I289" s="39"/>
      <c r="J289" s="39"/>
      <c r="K289" s="91">
        <f t="shared" si="18"/>
        <v>17724.169999999998</v>
      </c>
    </row>
    <row r="290" spans="1:11" s="4" customFormat="1" ht="23.1" customHeight="1" x14ac:dyDescent="0.25">
      <c r="A290" s="58" t="s">
        <v>375</v>
      </c>
      <c r="B290" s="48"/>
      <c r="C290" s="88" t="s">
        <v>28</v>
      </c>
      <c r="D290" s="128">
        <v>242</v>
      </c>
      <c r="E290" s="132">
        <v>0</v>
      </c>
      <c r="F290" s="126"/>
      <c r="G290" s="39"/>
      <c r="H290" s="39"/>
      <c r="I290" s="39"/>
      <c r="J290" s="39"/>
      <c r="K290" s="91">
        <f t="shared" si="18"/>
        <v>242</v>
      </c>
    </row>
    <row r="291" spans="1:11" s="4" customFormat="1" ht="23.1" customHeight="1" x14ac:dyDescent="0.25">
      <c r="A291" s="59" t="s">
        <v>376</v>
      </c>
      <c r="B291" s="18"/>
      <c r="C291" s="88" t="s">
        <v>28</v>
      </c>
      <c r="D291" s="128">
        <v>800</v>
      </c>
      <c r="E291" s="132">
        <v>0</v>
      </c>
      <c r="F291" s="126"/>
      <c r="G291" s="39"/>
      <c r="H291" s="39"/>
      <c r="I291" s="39"/>
      <c r="J291" s="39"/>
      <c r="K291" s="91">
        <f t="shared" si="18"/>
        <v>800</v>
      </c>
    </row>
    <row r="292" spans="1:11" s="4" customFormat="1" ht="23.1" customHeight="1" x14ac:dyDescent="0.25">
      <c r="A292" s="59" t="s">
        <v>377</v>
      </c>
      <c r="B292" s="48"/>
      <c r="C292" s="88" t="s">
        <v>28</v>
      </c>
      <c r="D292" s="128">
        <v>684.3</v>
      </c>
      <c r="E292" s="132">
        <v>0</v>
      </c>
      <c r="F292" s="126"/>
      <c r="G292" s="39"/>
      <c r="H292" s="39"/>
      <c r="I292" s="39"/>
      <c r="J292" s="39"/>
      <c r="K292" s="91">
        <f t="shared" si="18"/>
        <v>684.3</v>
      </c>
    </row>
    <row r="293" spans="1:11" s="4" customFormat="1" ht="23.1" customHeight="1" x14ac:dyDescent="0.25">
      <c r="A293" s="59" t="s">
        <v>80</v>
      </c>
      <c r="B293" s="48"/>
      <c r="C293" s="88" t="s">
        <v>28</v>
      </c>
      <c r="D293" s="128">
        <v>30.1</v>
      </c>
      <c r="E293" s="132">
        <v>0</v>
      </c>
      <c r="F293" s="126"/>
      <c r="G293" s="39"/>
      <c r="H293" s="39"/>
      <c r="I293" s="39"/>
      <c r="J293" s="39"/>
      <c r="K293" s="91">
        <f t="shared" si="18"/>
        <v>30.1</v>
      </c>
    </row>
    <row r="294" spans="1:11" s="4" customFormat="1" ht="23.1" customHeight="1" x14ac:dyDescent="0.25">
      <c r="A294" s="58" t="s">
        <v>378</v>
      </c>
      <c r="B294" s="48"/>
      <c r="C294" s="88" t="s">
        <v>28</v>
      </c>
      <c r="D294" s="128">
        <v>3841.2</v>
      </c>
      <c r="E294" s="132">
        <v>0</v>
      </c>
      <c r="F294" s="126"/>
      <c r="G294" s="39"/>
      <c r="H294" s="39"/>
      <c r="I294" s="39"/>
      <c r="J294" s="39"/>
      <c r="K294" s="91">
        <f t="shared" si="18"/>
        <v>3841.2</v>
      </c>
    </row>
    <row r="295" spans="1:11" s="4" customFormat="1" ht="23.1" customHeight="1" x14ac:dyDescent="0.25">
      <c r="A295" s="58" t="s">
        <v>379</v>
      </c>
      <c r="B295" s="48"/>
      <c r="C295" s="88" t="s">
        <v>28</v>
      </c>
      <c r="D295" s="128">
        <v>90</v>
      </c>
      <c r="E295" s="132">
        <v>0</v>
      </c>
      <c r="F295" s="126"/>
      <c r="G295" s="39"/>
      <c r="H295" s="39"/>
      <c r="I295" s="39"/>
      <c r="J295" s="39"/>
      <c r="K295" s="91">
        <f t="shared" si="18"/>
        <v>90</v>
      </c>
    </row>
    <row r="296" spans="1:11" s="4" customFormat="1" ht="23.1" customHeight="1" x14ac:dyDescent="0.25">
      <c r="A296" s="58" t="s">
        <v>380</v>
      </c>
      <c r="B296" s="48"/>
      <c r="C296" s="88" t="s">
        <v>28</v>
      </c>
      <c r="D296" s="128">
        <v>1478.6000000000001</v>
      </c>
      <c r="E296" s="132">
        <v>0</v>
      </c>
      <c r="F296" s="126"/>
      <c r="G296" s="39"/>
      <c r="H296" s="39"/>
      <c r="I296" s="39"/>
      <c r="J296" s="39"/>
      <c r="K296" s="91">
        <f t="shared" si="18"/>
        <v>1478.6000000000001</v>
      </c>
    </row>
    <row r="297" spans="1:11" s="4" customFormat="1" ht="23.1" customHeight="1" x14ac:dyDescent="0.25">
      <c r="A297" s="58" t="s">
        <v>381</v>
      </c>
      <c r="B297" s="48"/>
      <c r="C297" s="88" t="s">
        <v>28</v>
      </c>
      <c r="D297" s="128">
        <v>53448.7</v>
      </c>
      <c r="E297" s="132">
        <v>0</v>
      </c>
      <c r="F297" s="126"/>
      <c r="G297" s="39"/>
      <c r="H297" s="39"/>
      <c r="I297" s="39"/>
      <c r="J297" s="39"/>
      <c r="K297" s="91">
        <f t="shared" si="18"/>
        <v>53448.7</v>
      </c>
    </row>
    <row r="298" spans="1:11" s="4" customFormat="1" ht="23.1" customHeight="1" x14ac:dyDescent="0.25">
      <c r="A298" s="58" t="s">
        <v>382</v>
      </c>
      <c r="B298" s="48"/>
      <c r="C298" s="88" t="s">
        <v>28</v>
      </c>
      <c r="D298" s="128">
        <v>3186</v>
      </c>
      <c r="E298" s="132">
        <v>0</v>
      </c>
      <c r="F298" s="126"/>
      <c r="G298" s="39"/>
      <c r="H298" s="39"/>
      <c r="I298" s="39"/>
      <c r="J298" s="39"/>
      <c r="K298" s="91">
        <f t="shared" si="18"/>
        <v>3186</v>
      </c>
    </row>
    <row r="299" spans="1:11" s="4" customFormat="1" ht="23.1" customHeight="1" x14ac:dyDescent="0.25">
      <c r="A299" s="58" t="s">
        <v>383</v>
      </c>
      <c r="B299" s="48"/>
      <c r="C299" s="88" t="s">
        <v>28</v>
      </c>
      <c r="D299" s="128">
        <v>6506.8600000000006</v>
      </c>
      <c r="E299" s="132">
        <v>0</v>
      </c>
      <c r="F299" s="126"/>
      <c r="G299" s="39"/>
      <c r="H299" s="39"/>
      <c r="I299" s="39"/>
      <c r="J299" s="39"/>
      <c r="K299" s="91">
        <f t="shared" si="18"/>
        <v>6506.8600000000006</v>
      </c>
    </row>
    <row r="300" spans="1:11" s="4" customFormat="1" ht="23.1" customHeight="1" x14ac:dyDescent="0.25">
      <c r="A300" s="58" t="s">
        <v>384</v>
      </c>
      <c r="B300" s="48"/>
      <c r="C300" s="88" t="s">
        <v>28</v>
      </c>
      <c r="D300" s="128">
        <v>19547.760000000002</v>
      </c>
      <c r="E300" s="132">
        <v>0</v>
      </c>
      <c r="F300" s="126"/>
      <c r="G300" s="39"/>
      <c r="H300" s="39"/>
      <c r="I300" s="39"/>
      <c r="J300" s="39"/>
      <c r="K300" s="91">
        <f t="shared" si="18"/>
        <v>19547.760000000002</v>
      </c>
    </row>
    <row r="301" spans="1:11" s="4" customFormat="1" ht="23.1" customHeight="1" x14ac:dyDescent="0.25">
      <c r="A301" s="58" t="s">
        <v>385</v>
      </c>
      <c r="B301" s="48"/>
      <c r="C301" s="88" t="s">
        <v>28</v>
      </c>
      <c r="D301" s="128">
        <v>76840.75</v>
      </c>
      <c r="E301" s="132">
        <v>17032.2</v>
      </c>
      <c r="F301" s="126"/>
      <c r="G301" s="39"/>
      <c r="H301" s="143"/>
      <c r="I301" s="39"/>
      <c r="J301" s="39"/>
      <c r="K301" s="91">
        <f t="shared" si="18"/>
        <v>93872.95</v>
      </c>
    </row>
    <row r="302" spans="1:11" s="4" customFormat="1" ht="23.1" customHeight="1" x14ac:dyDescent="0.25">
      <c r="A302" s="58" t="s">
        <v>386</v>
      </c>
      <c r="B302" s="48"/>
      <c r="C302" s="88" t="s">
        <v>28</v>
      </c>
      <c r="D302" s="128">
        <v>7631.5000000000009</v>
      </c>
      <c r="E302" s="132">
        <v>0</v>
      </c>
      <c r="F302" s="126"/>
      <c r="G302" s="39"/>
      <c r="H302" s="39"/>
      <c r="I302" s="39"/>
      <c r="J302" s="39"/>
      <c r="K302" s="91">
        <f t="shared" si="18"/>
        <v>7631.5000000000009</v>
      </c>
    </row>
    <row r="303" spans="1:11" s="4" customFormat="1" ht="23.1" customHeight="1" x14ac:dyDescent="0.25">
      <c r="A303" s="72" t="s">
        <v>387</v>
      </c>
      <c r="B303" s="48"/>
      <c r="C303" s="88" t="s">
        <v>28</v>
      </c>
      <c r="D303" s="128">
        <v>5784.6299999999992</v>
      </c>
      <c r="E303" s="132">
        <v>277.10000000000002</v>
      </c>
      <c r="F303" s="126"/>
      <c r="G303" s="39"/>
      <c r="H303" s="39"/>
      <c r="I303" s="39"/>
      <c r="J303" s="39"/>
      <c r="K303" s="91">
        <f t="shared" si="18"/>
        <v>6061.73</v>
      </c>
    </row>
    <row r="304" spans="1:11" s="4" customFormat="1" ht="23.1" customHeight="1" x14ac:dyDescent="0.25">
      <c r="A304" s="72" t="s">
        <v>388</v>
      </c>
      <c r="B304" s="48"/>
      <c r="C304" s="88" t="s">
        <v>28</v>
      </c>
      <c r="D304" s="128">
        <v>581.59999999999991</v>
      </c>
      <c r="E304" s="132">
        <v>0</v>
      </c>
      <c r="F304" s="126"/>
      <c r="G304" s="39"/>
      <c r="H304" s="39"/>
      <c r="I304" s="39"/>
      <c r="J304" s="39"/>
      <c r="K304" s="91">
        <f t="shared" si="18"/>
        <v>581.59999999999991</v>
      </c>
    </row>
    <row r="305" spans="1:11" s="4" customFormat="1" ht="23.1" customHeight="1" x14ac:dyDescent="0.25">
      <c r="A305" s="59" t="s">
        <v>389</v>
      </c>
      <c r="B305" s="48"/>
      <c r="C305" s="88" t="s">
        <v>28</v>
      </c>
      <c r="D305" s="103">
        <v>148325.04999999999</v>
      </c>
      <c r="E305" s="256">
        <v>14659.9</v>
      </c>
      <c r="F305" s="171"/>
      <c r="G305" s="172"/>
      <c r="H305" s="172"/>
      <c r="I305" s="172"/>
      <c r="J305" s="172"/>
      <c r="K305" s="90">
        <f t="shared" si="18"/>
        <v>162984.94999999998</v>
      </c>
    </row>
    <row r="306" spans="1:11" s="4" customFormat="1" ht="23.1" customHeight="1" x14ac:dyDescent="0.25">
      <c r="A306" s="72" t="s">
        <v>390</v>
      </c>
      <c r="B306" s="48"/>
      <c r="C306" s="88" t="s">
        <v>28</v>
      </c>
      <c r="D306" s="128">
        <v>1281.5</v>
      </c>
      <c r="E306" s="132">
        <v>0</v>
      </c>
      <c r="F306" s="126"/>
      <c r="G306" s="39"/>
      <c r="H306" s="39"/>
      <c r="I306" s="39"/>
      <c r="J306" s="39"/>
      <c r="K306" s="91">
        <f t="shared" si="18"/>
        <v>1281.5</v>
      </c>
    </row>
    <row r="307" spans="1:11" s="4" customFormat="1" ht="21" customHeight="1" x14ac:dyDescent="0.25">
      <c r="A307" s="72" t="s">
        <v>391</v>
      </c>
      <c r="B307" s="48"/>
      <c r="C307" s="88" t="s">
        <v>28</v>
      </c>
      <c r="D307" s="128">
        <v>5924.33</v>
      </c>
      <c r="E307" s="132">
        <v>47.6</v>
      </c>
      <c r="F307" s="126"/>
      <c r="G307" s="39"/>
      <c r="H307" s="39"/>
      <c r="I307" s="39"/>
      <c r="J307" s="39"/>
      <c r="K307" s="91">
        <f t="shared" si="18"/>
        <v>5971.93</v>
      </c>
    </row>
    <row r="308" spans="1:11" s="4" customFormat="1" ht="22.5" customHeight="1" x14ac:dyDescent="0.25">
      <c r="A308" s="58" t="s">
        <v>392</v>
      </c>
      <c r="B308" s="48"/>
      <c r="C308" s="88" t="s">
        <v>28</v>
      </c>
      <c r="D308" s="103">
        <v>3001.5</v>
      </c>
      <c r="E308" s="256">
        <v>0</v>
      </c>
      <c r="F308" s="171"/>
      <c r="G308" s="172"/>
      <c r="H308" s="172"/>
      <c r="I308" s="172"/>
      <c r="J308" s="172"/>
      <c r="K308" s="90">
        <f t="shared" si="18"/>
        <v>3001.5</v>
      </c>
    </row>
    <row r="309" spans="1:11" s="4" customFormat="1" ht="23.1" customHeight="1" x14ac:dyDescent="0.25">
      <c r="A309" s="58" t="s">
        <v>393</v>
      </c>
      <c r="B309" s="48"/>
      <c r="C309" s="88" t="s">
        <v>28</v>
      </c>
      <c r="D309" s="103">
        <v>2541.4</v>
      </c>
      <c r="E309" s="256">
        <v>0</v>
      </c>
      <c r="F309" s="171"/>
      <c r="G309" s="172"/>
      <c r="H309" s="172"/>
      <c r="I309" s="172"/>
      <c r="J309" s="172"/>
      <c r="K309" s="90">
        <f t="shared" si="18"/>
        <v>2541.4</v>
      </c>
    </row>
    <row r="310" spans="1:11" s="4" customFormat="1" ht="23.1" customHeight="1" x14ac:dyDescent="0.25">
      <c r="A310" s="58" t="s">
        <v>394</v>
      </c>
      <c r="B310" s="48"/>
      <c r="C310" s="88" t="s">
        <v>28</v>
      </c>
      <c r="D310" s="128">
        <v>1083.3</v>
      </c>
      <c r="E310" s="256">
        <v>0</v>
      </c>
      <c r="F310" s="126"/>
      <c r="G310" s="39"/>
      <c r="H310" s="39"/>
      <c r="I310" s="39"/>
      <c r="J310" s="39"/>
      <c r="K310" s="91">
        <f t="shared" si="18"/>
        <v>1083.3</v>
      </c>
    </row>
    <row r="311" spans="1:11" s="4" customFormat="1" ht="23.1" customHeight="1" x14ac:dyDescent="0.25">
      <c r="A311" s="58" t="s">
        <v>395</v>
      </c>
      <c r="B311" s="48"/>
      <c r="C311" s="88" t="s">
        <v>28</v>
      </c>
      <c r="D311" s="128">
        <v>7008.5</v>
      </c>
      <c r="E311" s="256">
        <v>0</v>
      </c>
      <c r="F311" s="126"/>
      <c r="G311" s="39"/>
      <c r="H311" s="39"/>
      <c r="I311" s="39"/>
      <c r="J311" s="39"/>
      <c r="K311" s="91">
        <f t="shared" si="18"/>
        <v>7008.5</v>
      </c>
    </row>
    <row r="312" spans="1:11" s="4" customFormat="1" ht="23.1" customHeight="1" x14ac:dyDescent="0.25">
      <c r="A312" s="197" t="s">
        <v>396</v>
      </c>
      <c r="B312" s="198"/>
      <c r="C312" s="199" t="s">
        <v>28</v>
      </c>
      <c r="D312" s="165">
        <v>42.3</v>
      </c>
      <c r="E312" s="256">
        <v>0</v>
      </c>
      <c r="F312" s="200"/>
      <c r="G312" s="201"/>
      <c r="H312" s="201"/>
      <c r="I312" s="201"/>
      <c r="J312" s="201"/>
      <c r="K312" s="166">
        <f t="shared" si="18"/>
        <v>42.3</v>
      </c>
    </row>
    <row r="313" spans="1:11" s="4" customFormat="1" ht="23.1" customHeight="1" x14ac:dyDescent="0.25">
      <c r="A313" s="72" t="s">
        <v>397</v>
      </c>
      <c r="B313" s="48"/>
      <c r="C313" s="88" t="s">
        <v>28</v>
      </c>
      <c r="D313" s="103">
        <v>922.55</v>
      </c>
      <c r="E313" s="256">
        <v>0</v>
      </c>
      <c r="F313" s="171"/>
      <c r="G313" s="172"/>
      <c r="H313" s="172"/>
      <c r="I313" s="172"/>
      <c r="J313" s="172"/>
      <c r="K313" s="90">
        <f t="shared" si="18"/>
        <v>922.55</v>
      </c>
    </row>
    <row r="314" spans="1:11" s="4" customFormat="1" ht="23.1" customHeight="1" x14ac:dyDescent="0.25">
      <c r="A314" s="72" t="s">
        <v>398</v>
      </c>
      <c r="B314" s="48"/>
      <c r="C314" s="88" t="s">
        <v>28</v>
      </c>
      <c r="D314" s="128">
        <v>217.8</v>
      </c>
      <c r="E314" s="256">
        <v>0</v>
      </c>
      <c r="F314" s="126"/>
      <c r="G314" s="39"/>
      <c r="H314" s="39"/>
      <c r="I314" s="39"/>
      <c r="J314" s="39"/>
      <c r="K314" s="91">
        <f t="shared" si="18"/>
        <v>217.8</v>
      </c>
    </row>
    <row r="315" spans="1:11" s="4" customFormat="1" ht="23.1" customHeight="1" x14ac:dyDescent="0.25">
      <c r="A315" s="72" t="s">
        <v>399</v>
      </c>
      <c r="B315" s="48"/>
      <c r="C315" s="88" t="s">
        <v>28</v>
      </c>
      <c r="D315" s="128">
        <v>665.92</v>
      </c>
      <c r="E315" s="256">
        <v>0</v>
      </c>
      <c r="F315" s="126"/>
      <c r="G315" s="39"/>
      <c r="H315" s="39"/>
      <c r="I315" s="39"/>
      <c r="J315" s="39"/>
      <c r="K315" s="91">
        <f t="shared" si="18"/>
        <v>665.92</v>
      </c>
    </row>
    <row r="316" spans="1:11" s="4" customFormat="1" ht="23.1" customHeight="1" x14ac:dyDescent="0.25">
      <c r="A316" s="58" t="s">
        <v>400</v>
      </c>
      <c r="B316" s="48"/>
      <c r="C316" s="88" t="s">
        <v>28</v>
      </c>
      <c r="D316" s="128">
        <v>9583.0999999999985</v>
      </c>
      <c r="E316" s="256">
        <v>0</v>
      </c>
      <c r="F316" s="126"/>
      <c r="G316" s="39"/>
      <c r="H316" s="39"/>
      <c r="I316" s="39"/>
      <c r="J316" s="39"/>
      <c r="K316" s="91">
        <f t="shared" si="18"/>
        <v>9583.0999999999985</v>
      </c>
    </row>
    <row r="317" spans="1:11" s="4" customFormat="1" ht="23.1" customHeight="1" x14ac:dyDescent="0.25">
      <c r="A317" s="72" t="s">
        <v>401</v>
      </c>
      <c r="B317" s="48"/>
      <c r="C317" s="88" t="s">
        <v>28</v>
      </c>
      <c r="D317" s="128">
        <v>3007</v>
      </c>
      <c r="E317" s="256">
        <v>0</v>
      </c>
      <c r="F317" s="126"/>
      <c r="G317" s="39"/>
      <c r="H317" s="39"/>
      <c r="I317" s="39"/>
      <c r="J317" s="39"/>
      <c r="K317" s="91">
        <f t="shared" si="18"/>
        <v>3007</v>
      </c>
    </row>
    <row r="318" spans="1:11" s="4" customFormat="1" ht="23.1" customHeight="1" x14ac:dyDescent="0.25">
      <c r="A318" s="58" t="s">
        <v>402</v>
      </c>
      <c r="B318" s="48"/>
      <c r="C318" s="88" t="s">
        <v>28</v>
      </c>
      <c r="D318" s="128">
        <v>193</v>
      </c>
      <c r="E318" s="256">
        <v>0</v>
      </c>
      <c r="F318" s="126"/>
      <c r="G318" s="39"/>
      <c r="H318" s="39"/>
      <c r="I318" s="39"/>
      <c r="J318" s="39"/>
      <c r="K318" s="91">
        <f t="shared" si="18"/>
        <v>193</v>
      </c>
    </row>
    <row r="319" spans="1:11" s="4" customFormat="1" ht="23.1" customHeight="1" x14ac:dyDescent="0.25">
      <c r="A319" s="58" t="s">
        <v>403</v>
      </c>
      <c r="B319" s="48"/>
      <c r="C319" s="88" t="s">
        <v>28</v>
      </c>
      <c r="D319" s="103">
        <v>2999.8</v>
      </c>
      <c r="E319" s="256">
        <v>0</v>
      </c>
      <c r="F319" s="171"/>
      <c r="G319" s="172"/>
      <c r="H319" s="172"/>
      <c r="I319" s="172"/>
      <c r="J319" s="172"/>
      <c r="K319" s="90">
        <f t="shared" si="18"/>
        <v>2999.8</v>
      </c>
    </row>
    <row r="320" spans="1:11" s="4" customFormat="1" ht="23.1" customHeight="1" x14ac:dyDescent="0.25">
      <c r="A320" s="58" t="s">
        <v>404</v>
      </c>
      <c r="B320" s="48"/>
      <c r="C320" s="88" t="s">
        <v>28</v>
      </c>
      <c r="D320" s="128">
        <v>28873.9</v>
      </c>
      <c r="E320" s="256">
        <v>0</v>
      </c>
      <c r="F320" s="126"/>
      <c r="G320" s="39"/>
      <c r="H320" s="39"/>
      <c r="I320" s="39"/>
      <c r="J320" s="39"/>
      <c r="K320" s="90">
        <f t="shared" si="18"/>
        <v>28873.9</v>
      </c>
    </row>
    <row r="321" spans="1:11" s="4" customFormat="1" ht="23.1" customHeight="1" x14ac:dyDescent="0.25">
      <c r="A321" s="72" t="s">
        <v>405</v>
      </c>
      <c r="B321" s="48"/>
      <c r="C321" s="88" t="s">
        <v>28</v>
      </c>
      <c r="D321" s="103">
        <v>14124.85</v>
      </c>
      <c r="E321" s="256">
        <v>0</v>
      </c>
      <c r="F321" s="171"/>
      <c r="G321" s="172"/>
      <c r="H321" s="172"/>
      <c r="I321" s="172"/>
      <c r="J321" s="247"/>
      <c r="K321" s="90">
        <f t="shared" si="18"/>
        <v>14124.85</v>
      </c>
    </row>
    <row r="322" spans="1:11" s="4" customFormat="1" ht="23.1" customHeight="1" x14ac:dyDescent="0.25">
      <c r="A322" s="58" t="s">
        <v>406</v>
      </c>
      <c r="B322" s="48"/>
      <c r="C322" s="88" t="s">
        <v>28</v>
      </c>
      <c r="D322" s="128">
        <v>3953.75</v>
      </c>
      <c r="E322" s="256">
        <v>0</v>
      </c>
      <c r="F322" s="126"/>
      <c r="G322" s="39"/>
      <c r="H322" s="39"/>
      <c r="I322" s="39"/>
      <c r="J322" s="39"/>
      <c r="K322" s="91">
        <f t="shared" si="18"/>
        <v>3953.75</v>
      </c>
    </row>
    <row r="323" spans="1:11" s="4" customFormat="1" ht="23.1" customHeight="1" x14ac:dyDescent="0.25">
      <c r="A323" s="58" t="s">
        <v>407</v>
      </c>
      <c r="B323" s="48"/>
      <c r="C323" s="88" t="s">
        <v>28</v>
      </c>
      <c r="D323" s="128">
        <v>12.7</v>
      </c>
      <c r="E323" s="256">
        <v>0</v>
      </c>
      <c r="F323" s="126"/>
      <c r="G323" s="39"/>
      <c r="H323" s="39"/>
      <c r="I323" s="39"/>
      <c r="J323" s="39"/>
      <c r="K323" s="91">
        <f t="shared" si="18"/>
        <v>12.7</v>
      </c>
    </row>
    <row r="324" spans="1:11" s="4" customFormat="1" ht="23.1" customHeight="1" x14ac:dyDescent="0.25">
      <c r="A324" s="58" t="s">
        <v>408</v>
      </c>
      <c r="B324" s="48"/>
      <c r="C324" s="88" t="s">
        <v>28</v>
      </c>
      <c r="D324" s="128">
        <v>94184</v>
      </c>
      <c r="E324" s="256">
        <v>0</v>
      </c>
      <c r="F324" s="126"/>
      <c r="G324" s="39"/>
      <c r="H324" s="39"/>
      <c r="I324" s="39"/>
      <c r="J324" s="39"/>
      <c r="K324" s="91">
        <f t="shared" si="18"/>
        <v>94184</v>
      </c>
    </row>
    <row r="325" spans="1:11" s="4" customFormat="1" ht="23.1" customHeight="1" x14ac:dyDescent="0.25">
      <c r="A325" s="58" t="s">
        <v>409</v>
      </c>
      <c r="B325" s="48"/>
      <c r="C325" s="88" t="s">
        <v>28</v>
      </c>
      <c r="D325" s="128">
        <v>245414.78</v>
      </c>
      <c r="E325" s="132">
        <v>11509.1</v>
      </c>
      <c r="F325" s="126"/>
      <c r="G325" s="39"/>
      <c r="H325" s="39"/>
      <c r="I325" s="39"/>
      <c r="J325" s="39"/>
      <c r="K325" s="91">
        <f t="shared" si="18"/>
        <v>256923.88</v>
      </c>
    </row>
    <row r="326" spans="1:11" s="4" customFormat="1" ht="23.1" customHeight="1" x14ac:dyDescent="0.25">
      <c r="A326" s="72" t="s">
        <v>410</v>
      </c>
      <c r="B326" s="48"/>
      <c r="C326" s="88" t="s">
        <v>28</v>
      </c>
      <c r="D326" s="128">
        <v>1696.1</v>
      </c>
      <c r="E326" s="132">
        <v>0</v>
      </c>
      <c r="F326" s="126"/>
      <c r="G326" s="39"/>
      <c r="H326" s="39"/>
      <c r="I326" s="39"/>
      <c r="J326" s="39"/>
      <c r="K326" s="91">
        <f t="shared" si="18"/>
        <v>1696.1</v>
      </c>
    </row>
    <row r="327" spans="1:11" s="4" customFormat="1" ht="23.1" customHeight="1" x14ac:dyDescent="0.25">
      <c r="A327" s="58" t="s">
        <v>411</v>
      </c>
      <c r="B327" s="48"/>
      <c r="C327" s="88" t="s">
        <v>28</v>
      </c>
      <c r="D327" s="128">
        <v>5502.87</v>
      </c>
      <c r="E327" s="132">
        <v>0</v>
      </c>
      <c r="F327" s="126"/>
      <c r="G327" s="54"/>
      <c r="H327" s="54"/>
      <c r="I327" s="54"/>
      <c r="J327" s="54"/>
      <c r="K327" s="91">
        <f t="shared" si="18"/>
        <v>5502.87</v>
      </c>
    </row>
    <row r="328" spans="1:11" s="4" customFormat="1" ht="23.1" customHeight="1" x14ac:dyDescent="0.25">
      <c r="A328" s="58" t="s">
        <v>412</v>
      </c>
      <c r="B328" s="48"/>
      <c r="C328" s="88" t="s">
        <v>28</v>
      </c>
      <c r="D328" s="128">
        <v>2847.8</v>
      </c>
      <c r="E328" s="132">
        <v>0</v>
      </c>
      <c r="F328" s="126"/>
      <c r="G328" s="54"/>
      <c r="H328" s="54"/>
      <c r="I328" s="54"/>
      <c r="J328" s="54"/>
      <c r="K328" s="91">
        <f t="shared" si="18"/>
        <v>2847.8</v>
      </c>
    </row>
    <row r="329" spans="1:11" s="4" customFormat="1" ht="23.1" customHeight="1" x14ac:dyDescent="0.25">
      <c r="A329" s="72" t="s">
        <v>413</v>
      </c>
      <c r="B329" s="48"/>
      <c r="C329" s="88" t="s">
        <v>28</v>
      </c>
      <c r="D329" s="128">
        <v>2409</v>
      </c>
      <c r="E329" s="132">
        <v>0</v>
      </c>
      <c r="F329" s="126"/>
      <c r="G329" s="54"/>
      <c r="H329" s="54"/>
      <c r="I329" s="54"/>
      <c r="J329" s="54"/>
      <c r="K329" s="91">
        <f t="shared" ref="K329:K353" si="19">SUM(D329:J329)</f>
        <v>2409</v>
      </c>
    </row>
    <row r="330" spans="1:11" s="4" customFormat="1" ht="23.1" customHeight="1" x14ac:dyDescent="0.25">
      <c r="A330" s="72" t="s">
        <v>414</v>
      </c>
      <c r="B330" s="48"/>
      <c r="C330" s="88" t="s">
        <v>28</v>
      </c>
      <c r="D330" s="128">
        <v>183.9</v>
      </c>
      <c r="E330" s="132">
        <v>0</v>
      </c>
      <c r="F330" s="126"/>
      <c r="G330" s="54"/>
      <c r="H330" s="54"/>
      <c r="I330" s="54"/>
      <c r="J330" s="54"/>
      <c r="K330" s="91">
        <f t="shared" ref="K330:K348" si="20">SUM(D330:J330)</f>
        <v>183.9</v>
      </c>
    </row>
    <row r="331" spans="1:11" s="4" customFormat="1" ht="23.1" customHeight="1" x14ac:dyDescent="0.25">
      <c r="A331" s="117" t="s">
        <v>415</v>
      </c>
      <c r="B331" s="48"/>
      <c r="C331" s="88" t="s">
        <v>28</v>
      </c>
      <c r="D331" s="128">
        <v>370.4</v>
      </c>
      <c r="E331" s="132">
        <v>0</v>
      </c>
      <c r="F331" s="126"/>
      <c r="G331" s="39"/>
      <c r="H331" s="39"/>
      <c r="I331" s="39"/>
      <c r="J331" s="39"/>
      <c r="K331" s="91">
        <f t="shared" si="20"/>
        <v>370.4</v>
      </c>
    </row>
    <row r="332" spans="1:11" s="4" customFormat="1" ht="23.1" customHeight="1" x14ac:dyDescent="0.25">
      <c r="A332" s="58" t="s">
        <v>416</v>
      </c>
      <c r="B332" s="48"/>
      <c r="C332" s="88" t="s">
        <v>28</v>
      </c>
      <c r="D332" s="128">
        <v>1785.2</v>
      </c>
      <c r="E332" s="132">
        <v>0</v>
      </c>
      <c r="F332" s="126"/>
      <c r="G332" s="39"/>
      <c r="H332" s="39"/>
      <c r="I332" s="39"/>
      <c r="J332" s="39"/>
      <c r="K332" s="91">
        <f t="shared" si="20"/>
        <v>1785.2</v>
      </c>
    </row>
    <row r="333" spans="1:11" s="4" customFormat="1" ht="23.1" customHeight="1" x14ac:dyDescent="0.25">
      <c r="A333" s="72" t="s">
        <v>417</v>
      </c>
      <c r="B333" s="48"/>
      <c r="C333" s="88" t="s">
        <v>28</v>
      </c>
      <c r="D333" s="128">
        <v>1304.1999999999998</v>
      </c>
      <c r="E333" s="132">
        <v>0</v>
      </c>
      <c r="F333" s="126"/>
      <c r="G333" s="39"/>
      <c r="H333" s="39"/>
      <c r="I333" s="39"/>
      <c r="J333" s="39"/>
      <c r="K333" s="91">
        <f t="shared" si="20"/>
        <v>1304.1999999999998</v>
      </c>
    </row>
    <row r="334" spans="1:11" s="4" customFormat="1" ht="23.1" customHeight="1" x14ac:dyDescent="0.25">
      <c r="A334" s="58" t="s">
        <v>418</v>
      </c>
      <c r="B334" s="48"/>
      <c r="C334" s="88" t="s">
        <v>28</v>
      </c>
      <c r="D334" s="128">
        <v>39492.32</v>
      </c>
      <c r="E334" s="132">
        <v>0</v>
      </c>
      <c r="F334" s="126"/>
      <c r="G334" s="39"/>
      <c r="H334" s="39"/>
      <c r="I334" s="39"/>
      <c r="J334" s="39"/>
      <c r="K334" s="91">
        <f t="shared" si="20"/>
        <v>39492.32</v>
      </c>
    </row>
    <row r="335" spans="1:11" s="4" customFormat="1" ht="23.1" customHeight="1" x14ac:dyDescent="0.25">
      <c r="A335" s="72" t="s">
        <v>419</v>
      </c>
      <c r="B335" s="48"/>
      <c r="C335" s="88" t="s">
        <v>28</v>
      </c>
      <c r="D335" s="128">
        <v>8296.2000000000007</v>
      </c>
      <c r="E335" s="132">
        <v>0</v>
      </c>
      <c r="F335" s="126"/>
      <c r="G335" s="39"/>
      <c r="H335" s="39"/>
      <c r="I335" s="39"/>
      <c r="J335" s="39"/>
      <c r="K335" s="91">
        <f t="shared" si="20"/>
        <v>8296.2000000000007</v>
      </c>
    </row>
    <row r="336" spans="1:11" s="4" customFormat="1" ht="23.1" customHeight="1" x14ac:dyDescent="0.25">
      <c r="A336" s="58" t="s">
        <v>420</v>
      </c>
      <c r="B336" s="48"/>
      <c r="C336" s="88" t="s">
        <v>28</v>
      </c>
      <c r="D336" s="128">
        <v>126310.22</v>
      </c>
      <c r="E336" s="132">
        <v>31008.7</v>
      </c>
      <c r="F336" s="126"/>
      <c r="G336" s="39"/>
      <c r="H336" s="39"/>
      <c r="I336" s="39"/>
      <c r="J336" s="39"/>
      <c r="K336" s="91">
        <f t="shared" si="20"/>
        <v>157318.92000000001</v>
      </c>
    </row>
    <row r="337" spans="1:11" s="4" customFormat="1" ht="23.1" customHeight="1" x14ac:dyDescent="0.25">
      <c r="A337" s="58" t="s">
        <v>421</v>
      </c>
      <c r="B337" s="48"/>
      <c r="C337" s="88" t="s">
        <v>28</v>
      </c>
      <c r="D337" s="128">
        <v>23071.1</v>
      </c>
      <c r="E337" s="132">
        <v>0</v>
      </c>
      <c r="F337" s="126"/>
      <c r="G337" s="54"/>
      <c r="H337" s="54"/>
      <c r="I337" s="54"/>
      <c r="J337" s="54"/>
      <c r="K337" s="91">
        <f t="shared" si="20"/>
        <v>23071.1</v>
      </c>
    </row>
    <row r="338" spans="1:11" s="4" customFormat="1" ht="23.1" customHeight="1" x14ac:dyDescent="0.25">
      <c r="A338" s="58" t="s">
        <v>422</v>
      </c>
      <c r="B338" s="48"/>
      <c r="C338" s="88" t="s">
        <v>28</v>
      </c>
      <c r="D338" s="128">
        <v>12115.76</v>
      </c>
      <c r="E338" s="132">
        <v>3364.5</v>
      </c>
      <c r="F338" s="126"/>
      <c r="G338" s="39"/>
      <c r="H338" s="39"/>
      <c r="I338" s="39"/>
      <c r="J338" s="39"/>
      <c r="K338" s="91">
        <f t="shared" si="20"/>
        <v>15480.26</v>
      </c>
    </row>
    <row r="339" spans="1:11" s="4" customFormat="1" ht="23.1" customHeight="1" x14ac:dyDescent="0.25">
      <c r="A339" s="58" t="s">
        <v>423</v>
      </c>
      <c r="B339" s="48"/>
      <c r="C339" s="88" t="s">
        <v>28</v>
      </c>
      <c r="D339" s="128">
        <v>9464.8799999999992</v>
      </c>
      <c r="E339" s="132">
        <v>814.5</v>
      </c>
      <c r="F339" s="126"/>
      <c r="G339" s="39"/>
      <c r="H339" s="39"/>
      <c r="I339" s="39"/>
      <c r="J339" s="39"/>
      <c r="K339" s="91">
        <f t="shared" si="20"/>
        <v>10279.379999999999</v>
      </c>
    </row>
    <row r="340" spans="1:11" s="4" customFormat="1" ht="23.1" customHeight="1" x14ac:dyDescent="0.25">
      <c r="A340" s="58" t="s">
        <v>424</v>
      </c>
      <c r="B340" s="48"/>
      <c r="C340" s="88" t="s">
        <v>28</v>
      </c>
      <c r="D340" s="128">
        <v>88</v>
      </c>
      <c r="E340" s="132">
        <v>0</v>
      </c>
      <c r="F340" s="126"/>
      <c r="G340" s="39"/>
      <c r="H340" s="39"/>
      <c r="I340" s="39"/>
      <c r="J340" s="39"/>
      <c r="K340" s="91">
        <f t="shared" si="20"/>
        <v>88</v>
      </c>
    </row>
    <row r="341" spans="1:11" s="4" customFormat="1" ht="23.1" customHeight="1" x14ac:dyDescent="0.25">
      <c r="A341" s="58" t="s">
        <v>425</v>
      </c>
      <c r="B341" s="48"/>
      <c r="C341" s="88" t="s">
        <v>28</v>
      </c>
      <c r="D341" s="128">
        <v>1150.1999999999998</v>
      </c>
      <c r="E341" s="132">
        <v>0</v>
      </c>
      <c r="F341" s="126"/>
      <c r="G341" s="39"/>
      <c r="H341" s="39"/>
      <c r="I341" s="39"/>
      <c r="J341" s="39"/>
      <c r="K341" s="91">
        <f t="shared" si="20"/>
        <v>1150.1999999999998</v>
      </c>
    </row>
    <row r="342" spans="1:11" s="4" customFormat="1" ht="23.1" customHeight="1" x14ac:dyDescent="0.25">
      <c r="A342" s="58" t="s">
        <v>628</v>
      </c>
      <c r="B342" s="48"/>
      <c r="C342" s="88" t="s">
        <v>28</v>
      </c>
      <c r="D342" s="128">
        <v>477.6</v>
      </c>
      <c r="E342" s="132">
        <v>37.9</v>
      </c>
      <c r="F342" s="126"/>
      <c r="G342" s="39"/>
      <c r="H342" s="39"/>
      <c r="I342" s="39"/>
      <c r="J342" s="39"/>
      <c r="K342" s="91">
        <f t="shared" si="20"/>
        <v>515.5</v>
      </c>
    </row>
    <row r="343" spans="1:11" s="4" customFormat="1" ht="22.5" customHeight="1" x14ac:dyDescent="0.25">
      <c r="A343" s="72" t="s">
        <v>426</v>
      </c>
      <c r="B343" s="48"/>
      <c r="C343" s="88" t="s">
        <v>28</v>
      </c>
      <c r="D343" s="128">
        <v>5998.1</v>
      </c>
      <c r="E343" s="132">
        <v>0</v>
      </c>
      <c r="F343" s="126"/>
      <c r="G343" s="39"/>
      <c r="H343" s="39"/>
      <c r="I343" s="39"/>
      <c r="J343" s="39"/>
      <c r="K343" s="91">
        <f t="shared" si="20"/>
        <v>5998.1</v>
      </c>
    </row>
    <row r="344" spans="1:11" s="4" customFormat="1" ht="22.5" customHeight="1" x14ac:dyDescent="0.25">
      <c r="A344" s="58" t="s">
        <v>427</v>
      </c>
      <c r="B344" s="48"/>
      <c r="C344" s="88" t="s">
        <v>28</v>
      </c>
      <c r="D344" s="128">
        <v>15037.789999999999</v>
      </c>
      <c r="E344" s="132">
        <v>1898.5</v>
      </c>
      <c r="F344" s="126"/>
      <c r="G344" s="39"/>
      <c r="H344" s="39"/>
      <c r="I344" s="39"/>
      <c r="J344" s="39"/>
      <c r="K344" s="91">
        <f t="shared" si="20"/>
        <v>16936.29</v>
      </c>
    </row>
    <row r="345" spans="1:11" ht="21.75" customHeight="1" x14ac:dyDescent="0.2">
      <c r="A345" s="63" t="s">
        <v>428</v>
      </c>
      <c r="B345" s="48"/>
      <c r="C345" s="88" t="s">
        <v>28</v>
      </c>
      <c r="D345" s="128">
        <v>120</v>
      </c>
      <c r="E345" s="132">
        <v>0</v>
      </c>
      <c r="F345" s="126"/>
      <c r="G345" s="39"/>
      <c r="H345" s="39"/>
      <c r="I345" s="39"/>
      <c r="J345" s="39"/>
      <c r="K345" s="91">
        <f t="shared" si="20"/>
        <v>120</v>
      </c>
    </row>
    <row r="346" spans="1:11" ht="22.5" customHeight="1" x14ac:dyDescent="0.2">
      <c r="A346" s="58" t="s">
        <v>429</v>
      </c>
      <c r="B346" s="48"/>
      <c r="C346" s="88" t="s">
        <v>28</v>
      </c>
      <c r="D346" s="128">
        <v>87896.78</v>
      </c>
      <c r="E346" s="132">
        <v>3371</v>
      </c>
      <c r="F346" s="126"/>
      <c r="G346" s="39"/>
      <c r="H346" s="39"/>
      <c r="I346" s="39"/>
      <c r="J346" s="39"/>
      <c r="K346" s="91">
        <f t="shared" si="20"/>
        <v>91267.78</v>
      </c>
    </row>
    <row r="347" spans="1:11" s="4" customFormat="1" ht="22.5" customHeight="1" x14ac:dyDescent="0.25">
      <c r="A347" s="58" t="s">
        <v>430</v>
      </c>
      <c r="B347" s="48"/>
      <c r="C347" s="88" t="s">
        <v>28</v>
      </c>
      <c r="D347" s="128">
        <v>35.1</v>
      </c>
      <c r="E347" s="132">
        <v>0</v>
      </c>
      <c r="F347" s="126"/>
      <c r="G347" s="39"/>
      <c r="H347" s="39"/>
      <c r="I347" s="39"/>
      <c r="J347" s="39"/>
      <c r="K347" s="91">
        <f t="shared" si="20"/>
        <v>35.1</v>
      </c>
    </row>
    <row r="348" spans="1:11" s="4" customFormat="1" ht="22.5" customHeight="1" x14ac:dyDescent="0.25">
      <c r="A348" s="58" t="s">
        <v>431</v>
      </c>
      <c r="B348" s="48"/>
      <c r="C348" s="88" t="s">
        <v>28</v>
      </c>
      <c r="D348" s="128">
        <v>50677.82</v>
      </c>
      <c r="E348" s="132">
        <v>0</v>
      </c>
      <c r="F348" s="126"/>
      <c r="G348" s="39"/>
      <c r="H348" s="39"/>
      <c r="I348" s="39"/>
      <c r="J348" s="39"/>
      <c r="K348" s="91">
        <f t="shared" si="20"/>
        <v>50677.82</v>
      </c>
    </row>
    <row r="349" spans="1:11" s="4" customFormat="1" ht="22.5" customHeight="1" x14ac:dyDescent="0.25">
      <c r="A349" s="58" t="s">
        <v>432</v>
      </c>
      <c r="B349" s="48"/>
      <c r="C349" s="88" t="s">
        <v>28</v>
      </c>
      <c r="D349" s="128">
        <v>23375.11</v>
      </c>
      <c r="E349" s="132">
        <v>1523.5</v>
      </c>
      <c r="F349" s="126"/>
      <c r="G349" s="39"/>
      <c r="H349" s="39"/>
      <c r="I349" s="39"/>
      <c r="J349" s="39"/>
      <c r="K349" s="91">
        <f t="shared" si="19"/>
        <v>24898.61</v>
      </c>
    </row>
    <row r="350" spans="1:11" s="4" customFormat="1" ht="22.5" customHeight="1" x14ac:dyDescent="0.25">
      <c r="A350" s="72" t="s">
        <v>626</v>
      </c>
      <c r="B350" s="48"/>
      <c r="C350" s="88" t="s">
        <v>28</v>
      </c>
      <c r="D350" s="128">
        <v>17367.400000000001</v>
      </c>
      <c r="E350" s="132">
        <v>0</v>
      </c>
      <c r="F350" s="126"/>
      <c r="G350" s="39"/>
      <c r="H350" s="39"/>
      <c r="I350" s="39"/>
      <c r="J350" s="39"/>
      <c r="K350" s="91">
        <f>SUM(D350:J350)</f>
        <v>17367.400000000001</v>
      </c>
    </row>
    <row r="351" spans="1:11" s="4" customFormat="1" ht="23.1" customHeight="1" x14ac:dyDescent="0.25">
      <c r="A351" s="58" t="s">
        <v>433</v>
      </c>
      <c r="B351" s="48"/>
      <c r="C351" s="88" t="s">
        <v>28</v>
      </c>
      <c r="D351" s="128">
        <v>983.90000000000009</v>
      </c>
      <c r="E351" s="132">
        <v>0</v>
      </c>
      <c r="F351" s="126"/>
      <c r="G351" s="39"/>
      <c r="H351" s="39"/>
      <c r="I351" s="39"/>
      <c r="J351" s="39"/>
      <c r="K351" s="91">
        <f>SUM(D351:J351)</f>
        <v>983.90000000000009</v>
      </c>
    </row>
    <row r="352" spans="1:11" s="4" customFormat="1" ht="23.1" customHeight="1" x14ac:dyDescent="0.25">
      <c r="A352" s="58" t="s">
        <v>434</v>
      </c>
      <c r="B352" s="48"/>
      <c r="C352" s="88" t="s">
        <v>28</v>
      </c>
      <c r="D352" s="128">
        <v>26035.43</v>
      </c>
      <c r="E352" s="132">
        <v>41.2</v>
      </c>
      <c r="F352" s="126"/>
      <c r="G352" s="39"/>
      <c r="H352" s="39"/>
      <c r="I352" s="39"/>
      <c r="J352" s="39"/>
      <c r="K352" s="91">
        <f>SUM(D352:J352)</f>
        <v>26076.63</v>
      </c>
    </row>
    <row r="353" spans="1:11" s="4" customFormat="1" ht="23.1" customHeight="1" x14ac:dyDescent="0.25">
      <c r="A353" s="58" t="s">
        <v>435</v>
      </c>
      <c r="B353" s="48"/>
      <c r="C353" s="88" t="s">
        <v>28</v>
      </c>
      <c r="D353" s="128">
        <v>14285.600000000002</v>
      </c>
      <c r="E353" s="132">
        <v>41.1</v>
      </c>
      <c r="F353" s="126"/>
      <c r="G353" s="39"/>
      <c r="H353" s="39"/>
      <c r="I353" s="39"/>
      <c r="J353" s="39"/>
      <c r="K353" s="91">
        <f t="shared" si="19"/>
        <v>14326.700000000003</v>
      </c>
    </row>
    <row r="354" spans="1:11" s="4" customFormat="1" ht="23.1" customHeight="1" x14ac:dyDescent="0.25">
      <c r="A354" s="58" t="s">
        <v>436</v>
      </c>
      <c r="B354" s="48"/>
      <c r="C354" s="88" t="s">
        <v>28</v>
      </c>
      <c r="D354" s="128">
        <v>21323.8</v>
      </c>
      <c r="E354" s="132">
        <v>0</v>
      </c>
      <c r="F354" s="126"/>
      <c r="G354" s="39"/>
      <c r="H354" s="39"/>
      <c r="I354" s="39"/>
      <c r="J354" s="39"/>
      <c r="K354" s="91">
        <f t="shared" ref="K354:K374" si="21">SUM(D354:J354)</f>
        <v>21323.8</v>
      </c>
    </row>
    <row r="355" spans="1:11" s="4" customFormat="1" ht="23.1" customHeight="1" x14ac:dyDescent="0.25">
      <c r="A355" s="58" t="s">
        <v>437</v>
      </c>
      <c r="B355" s="48"/>
      <c r="C355" s="88" t="s">
        <v>28</v>
      </c>
      <c r="D355" s="128">
        <v>4954.2199999999993</v>
      </c>
      <c r="E355" s="132">
        <v>0</v>
      </c>
      <c r="F355" s="126"/>
      <c r="G355" s="39"/>
      <c r="H355" s="39"/>
      <c r="I355" s="39"/>
      <c r="J355" s="39"/>
      <c r="K355" s="91">
        <f t="shared" si="21"/>
        <v>4954.2199999999993</v>
      </c>
    </row>
    <row r="356" spans="1:11" s="4" customFormat="1" ht="23.1" customHeight="1" x14ac:dyDescent="0.25">
      <c r="A356" s="58" t="s">
        <v>438</v>
      </c>
      <c r="B356" s="48"/>
      <c r="C356" s="88" t="s">
        <v>28</v>
      </c>
      <c r="D356" s="128">
        <v>5396.2000000000007</v>
      </c>
      <c r="E356" s="132">
        <v>0</v>
      </c>
      <c r="F356" s="126"/>
      <c r="G356" s="39"/>
      <c r="H356" s="39"/>
      <c r="I356" s="39"/>
      <c r="J356" s="39"/>
      <c r="K356" s="91">
        <f t="shared" si="21"/>
        <v>5396.2000000000007</v>
      </c>
    </row>
    <row r="357" spans="1:11" s="4" customFormat="1" ht="23.1" customHeight="1" x14ac:dyDescent="0.25">
      <c r="A357" s="58" t="s">
        <v>439</v>
      </c>
      <c r="B357" s="48"/>
      <c r="C357" s="88" t="s">
        <v>28</v>
      </c>
      <c r="D357" s="128">
        <v>10137.9</v>
      </c>
      <c r="E357" s="132">
        <v>0</v>
      </c>
      <c r="F357" s="126"/>
      <c r="G357" s="39"/>
      <c r="H357" s="39"/>
      <c r="I357" s="39"/>
      <c r="J357" s="39"/>
      <c r="K357" s="91">
        <f t="shared" si="21"/>
        <v>10137.9</v>
      </c>
    </row>
    <row r="358" spans="1:11" s="4" customFormat="1" ht="23.1" customHeight="1" x14ac:dyDescent="0.25">
      <c r="A358" s="58" t="s">
        <v>440</v>
      </c>
      <c r="B358" s="48"/>
      <c r="C358" s="88" t="s">
        <v>28</v>
      </c>
      <c r="D358" s="128">
        <v>1615</v>
      </c>
      <c r="E358" s="132">
        <v>0</v>
      </c>
      <c r="F358" s="126"/>
      <c r="G358" s="39"/>
      <c r="H358" s="39"/>
      <c r="I358" s="39"/>
      <c r="J358" s="39"/>
      <c r="K358" s="91">
        <f t="shared" si="21"/>
        <v>1615</v>
      </c>
    </row>
    <row r="359" spans="1:11" s="4" customFormat="1" ht="23.1" customHeight="1" x14ac:dyDescent="0.25">
      <c r="A359" s="58" t="s">
        <v>441</v>
      </c>
      <c r="B359" s="48"/>
      <c r="C359" s="88" t="s">
        <v>28</v>
      </c>
      <c r="D359" s="128">
        <v>50383.770000000004</v>
      </c>
      <c r="E359" s="132">
        <v>12257.6</v>
      </c>
      <c r="F359" s="126"/>
      <c r="G359" s="39"/>
      <c r="H359" s="39"/>
      <c r="I359" s="39"/>
      <c r="J359" s="39"/>
      <c r="K359" s="91">
        <f t="shared" si="21"/>
        <v>62641.37</v>
      </c>
    </row>
    <row r="360" spans="1:11" s="4" customFormat="1" ht="23.1" customHeight="1" x14ac:dyDescent="0.25">
      <c r="A360" s="58" t="s">
        <v>442</v>
      </c>
      <c r="B360" s="48"/>
      <c r="C360" s="88" t="s">
        <v>28</v>
      </c>
      <c r="D360" s="128">
        <v>13629.39</v>
      </c>
      <c r="E360" s="132">
        <v>15.4</v>
      </c>
      <c r="F360" s="126"/>
      <c r="G360" s="39"/>
      <c r="H360" s="39"/>
      <c r="I360" s="39"/>
      <c r="J360" s="39"/>
      <c r="K360" s="91">
        <f t="shared" si="21"/>
        <v>13644.789999999999</v>
      </c>
    </row>
    <row r="361" spans="1:11" s="4" customFormat="1" ht="23.1" customHeight="1" x14ac:dyDescent="0.25">
      <c r="A361" s="58" t="s">
        <v>443</v>
      </c>
      <c r="B361" s="48"/>
      <c r="C361" s="88" t="s">
        <v>28</v>
      </c>
      <c r="D361" s="128">
        <v>1444.5</v>
      </c>
      <c r="E361" s="132">
        <v>0</v>
      </c>
      <c r="F361" s="126"/>
      <c r="G361" s="39"/>
      <c r="H361" s="39"/>
      <c r="I361" s="39"/>
      <c r="J361" s="39"/>
      <c r="K361" s="91">
        <f t="shared" si="21"/>
        <v>1444.5</v>
      </c>
    </row>
    <row r="362" spans="1:11" s="4" customFormat="1" ht="23.1" customHeight="1" x14ac:dyDescent="0.25">
      <c r="A362" s="58" t="s">
        <v>444</v>
      </c>
      <c r="B362" s="48"/>
      <c r="C362" s="88" t="s">
        <v>28</v>
      </c>
      <c r="D362" s="128">
        <v>3092.2</v>
      </c>
      <c r="E362" s="132">
        <v>0</v>
      </c>
      <c r="F362" s="126"/>
      <c r="G362" s="39"/>
      <c r="H362" s="39"/>
      <c r="I362" s="39"/>
      <c r="J362" s="39"/>
      <c r="K362" s="91">
        <f t="shared" si="21"/>
        <v>3092.2</v>
      </c>
    </row>
    <row r="363" spans="1:11" s="4" customFormat="1" ht="23.1" customHeight="1" x14ac:dyDescent="0.25">
      <c r="A363" s="58" t="s">
        <v>445</v>
      </c>
      <c r="B363" s="48"/>
      <c r="C363" s="88" t="s">
        <v>28</v>
      </c>
      <c r="D363" s="128">
        <v>144.69999999999999</v>
      </c>
      <c r="E363" s="132">
        <v>0</v>
      </c>
      <c r="F363" s="126"/>
      <c r="G363" s="39"/>
      <c r="H363" s="39"/>
      <c r="I363" s="39"/>
      <c r="J363" s="39"/>
      <c r="K363" s="91">
        <f t="shared" si="21"/>
        <v>144.69999999999999</v>
      </c>
    </row>
    <row r="364" spans="1:11" s="4" customFormat="1" ht="23.1" customHeight="1" x14ac:dyDescent="0.25">
      <c r="A364" s="58" t="s">
        <v>446</v>
      </c>
      <c r="B364" s="48"/>
      <c r="C364" s="88" t="s">
        <v>28</v>
      </c>
      <c r="D364" s="103">
        <v>14278.869999999999</v>
      </c>
      <c r="E364" s="256">
        <v>380.4</v>
      </c>
      <c r="F364" s="171"/>
      <c r="G364" s="172"/>
      <c r="H364" s="172"/>
      <c r="I364" s="172"/>
      <c r="J364" s="172"/>
      <c r="K364" s="90">
        <f t="shared" si="21"/>
        <v>14659.269999999999</v>
      </c>
    </row>
    <row r="365" spans="1:11" s="4" customFormat="1" ht="22.5" customHeight="1" x14ac:dyDescent="0.25">
      <c r="A365" s="58" t="s">
        <v>447</v>
      </c>
      <c r="B365" s="48"/>
      <c r="C365" s="88" t="s">
        <v>28</v>
      </c>
      <c r="D365" s="128">
        <v>83.2</v>
      </c>
      <c r="E365" s="132">
        <v>0</v>
      </c>
      <c r="F365" s="126"/>
      <c r="G365" s="39"/>
      <c r="H365" s="39"/>
      <c r="I365" s="39"/>
      <c r="J365" s="39"/>
      <c r="K365" s="91">
        <f t="shared" si="21"/>
        <v>83.2</v>
      </c>
    </row>
    <row r="366" spans="1:11" s="4" customFormat="1" ht="22.5" customHeight="1" x14ac:dyDescent="0.25">
      <c r="A366" s="58" t="s">
        <v>448</v>
      </c>
      <c r="B366" s="48"/>
      <c r="C366" s="88" t="s">
        <v>28</v>
      </c>
      <c r="D366" s="103">
        <v>2403.4499999999998</v>
      </c>
      <c r="E366" s="132">
        <v>0</v>
      </c>
      <c r="F366" s="171"/>
      <c r="G366" s="172"/>
      <c r="H366" s="172"/>
      <c r="I366" s="172"/>
      <c r="J366" s="172"/>
      <c r="K366" s="90">
        <f t="shared" si="21"/>
        <v>2403.4499999999998</v>
      </c>
    </row>
    <row r="367" spans="1:11" s="4" customFormat="1" ht="23.1" customHeight="1" x14ac:dyDescent="0.25">
      <c r="A367" s="58" t="s">
        <v>449</v>
      </c>
      <c r="B367" s="48"/>
      <c r="C367" s="88" t="s">
        <v>28</v>
      </c>
      <c r="D367" s="128">
        <v>260</v>
      </c>
      <c r="E367" s="132">
        <v>0</v>
      </c>
      <c r="F367" s="126"/>
      <c r="G367" s="39"/>
      <c r="H367" s="39"/>
      <c r="I367" s="39"/>
      <c r="J367" s="39"/>
      <c r="K367" s="91">
        <f t="shared" si="21"/>
        <v>260</v>
      </c>
    </row>
    <row r="368" spans="1:11" s="4" customFormat="1" ht="23.1" customHeight="1" x14ac:dyDescent="0.25">
      <c r="A368" s="58" t="s">
        <v>450</v>
      </c>
      <c r="B368" s="48"/>
      <c r="C368" s="88" t="s">
        <v>28</v>
      </c>
      <c r="D368" s="128">
        <v>36010.28</v>
      </c>
      <c r="E368" s="132">
        <v>4168.3999999999996</v>
      </c>
      <c r="F368" s="126"/>
      <c r="G368" s="39"/>
      <c r="H368" s="39"/>
      <c r="I368" s="39"/>
      <c r="J368" s="39"/>
      <c r="K368" s="91">
        <f t="shared" si="21"/>
        <v>40178.68</v>
      </c>
    </row>
    <row r="369" spans="1:11" s="4" customFormat="1" ht="23.1" customHeight="1" x14ac:dyDescent="0.25">
      <c r="A369" s="58" t="s">
        <v>451</v>
      </c>
      <c r="B369" s="48"/>
      <c r="C369" s="88" t="s">
        <v>28</v>
      </c>
      <c r="D369" s="128">
        <v>27060.100000000002</v>
      </c>
      <c r="E369" s="132">
        <v>0</v>
      </c>
      <c r="F369" s="126"/>
      <c r="G369" s="39"/>
      <c r="H369" s="39"/>
      <c r="I369" s="39"/>
      <c r="J369" s="39"/>
      <c r="K369" s="91">
        <f t="shared" si="21"/>
        <v>27060.100000000002</v>
      </c>
    </row>
    <row r="370" spans="1:11" s="4" customFormat="1" ht="23.1" customHeight="1" x14ac:dyDescent="0.25">
      <c r="A370" s="58" t="s">
        <v>452</v>
      </c>
      <c r="B370" s="48"/>
      <c r="C370" s="88" t="s">
        <v>28</v>
      </c>
      <c r="D370" s="128">
        <v>423.1</v>
      </c>
      <c r="E370" s="132">
        <v>0</v>
      </c>
      <c r="F370" s="126"/>
      <c r="G370" s="39"/>
      <c r="H370" s="39"/>
      <c r="I370" s="39"/>
      <c r="J370" s="39"/>
      <c r="K370" s="91">
        <f t="shared" si="21"/>
        <v>423.1</v>
      </c>
    </row>
    <row r="371" spans="1:11" s="4" customFormat="1" ht="23.1" customHeight="1" x14ac:dyDescent="0.25">
      <c r="A371" s="58" t="s">
        <v>453</v>
      </c>
      <c r="B371" s="48"/>
      <c r="C371" s="88" t="s">
        <v>28</v>
      </c>
      <c r="D371" s="128">
        <v>180</v>
      </c>
      <c r="E371" s="132">
        <v>0</v>
      </c>
      <c r="F371" s="126"/>
      <c r="G371" s="39"/>
      <c r="H371" s="39"/>
      <c r="I371" s="39"/>
      <c r="J371" s="39"/>
      <c r="K371" s="91">
        <f t="shared" si="21"/>
        <v>180</v>
      </c>
    </row>
    <row r="372" spans="1:11" s="4" customFormat="1" ht="23.1" customHeight="1" x14ac:dyDescent="0.25">
      <c r="A372" s="58" t="s">
        <v>454</v>
      </c>
      <c r="B372" s="48"/>
      <c r="C372" s="88" t="s">
        <v>28</v>
      </c>
      <c r="D372" s="103">
        <v>404</v>
      </c>
      <c r="E372" s="256">
        <v>13.5</v>
      </c>
      <c r="F372" s="171"/>
      <c r="G372" s="172"/>
      <c r="H372" s="172"/>
      <c r="I372" s="172"/>
      <c r="J372" s="172"/>
      <c r="K372" s="90">
        <f t="shared" si="21"/>
        <v>417.5</v>
      </c>
    </row>
    <row r="373" spans="1:11" s="4" customFormat="1" ht="23.1" customHeight="1" x14ac:dyDescent="0.25">
      <c r="A373" s="69" t="s">
        <v>455</v>
      </c>
      <c r="B373" s="70"/>
      <c r="C373" s="87" t="s">
        <v>28</v>
      </c>
      <c r="D373" s="128">
        <v>14182.07</v>
      </c>
      <c r="E373" s="132">
        <v>0</v>
      </c>
      <c r="F373" s="126"/>
      <c r="G373" s="39"/>
      <c r="H373" s="39"/>
      <c r="I373" s="39"/>
      <c r="J373" s="39"/>
      <c r="K373" s="91">
        <f t="shared" si="21"/>
        <v>14182.07</v>
      </c>
    </row>
    <row r="374" spans="1:11" s="4" customFormat="1" ht="23.1" customHeight="1" thickBot="1" x14ac:dyDescent="0.3">
      <c r="A374" s="60" t="s">
        <v>456</v>
      </c>
      <c r="B374" s="53"/>
      <c r="C374" s="88" t="s">
        <v>28</v>
      </c>
      <c r="D374" s="129">
        <v>28527.46</v>
      </c>
      <c r="E374" s="132">
        <v>0</v>
      </c>
      <c r="F374" s="126"/>
      <c r="G374" s="39"/>
      <c r="H374" s="39"/>
      <c r="I374" s="39"/>
      <c r="J374" s="39"/>
      <c r="K374" s="91">
        <f t="shared" si="21"/>
        <v>28527.46</v>
      </c>
    </row>
    <row r="375" spans="1:11" s="4" customFormat="1" ht="30" customHeight="1" thickTop="1" thickBot="1" x14ac:dyDescent="0.3">
      <c r="A375" s="531" t="s">
        <v>729</v>
      </c>
      <c r="B375" s="532"/>
      <c r="C375" s="47" t="s">
        <v>28</v>
      </c>
      <c r="D375" s="77">
        <v>1602389.55</v>
      </c>
      <c r="E375" s="77">
        <f>SUM(E281:E374)</f>
        <v>108761.39999999998</v>
      </c>
      <c r="F375" s="77">
        <f>SUM(F281:F374)</f>
        <v>0</v>
      </c>
      <c r="G375" s="77">
        <f>SUM(G281:G374)</f>
        <v>0</v>
      </c>
      <c r="H375" s="77">
        <f>SUM(H281:H374)</f>
        <v>0</v>
      </c>
      <c r="I375" s="77">
        <f t="shared" ref="I375:J375" si="22">SUM(I281:I374)</f>
        <v>0</v>
      </c>
      <c r="J375" s="77">
        <f t="shared" si="22"/>
        <v>0</v>
      </c>
      <c r="K375" s="56">
        <f>SUM(K281:K374)</f>
        <v>1711150.9499999997</v>
      </c>
    </row>
    <row r="376" spans="1:11" s="4" customFormat="1" ht="16.5" customHeight="1" thickTop="1" thickBot="1" x14ac:dyDescent="0.3">
      <c r="A376" s="482"/>
      <c r="B376" s="483"/>
      <c r="C376" s="483"/>
      <c r="D376" s="483"/>
      <c r="E376" s="483"/>
      <c r="F376" s="483"/>
      <c r="G376" s="483"/>
      <c r="H376" s="483"/>
      <c r="I376" s="483"/>
      <c r="J376" s="483"/>
      <c r="K376" s="484"/>
    </row>
    <row r="377" spans="1:11" s="4" customFormat="1" ht="24.75" customHeight="1" thickTop="1" thickBot="1" x14ac:dyDescent="0.3">
      <c r="A377" s="418" t="s">
        <v>593</v>
      </c>
      <c r="B377" s="419"/>
      <c r="C377" s="419"/>
      <c r="D377" s="419"/>
      <c r="E377" s="419"/>
      <c r="F377" s="419"/>
      <c r="G377" s="419"/>
      <c r="H377" s="419"/>
      <c r="I377" s="419"/>
      <c r="J377" s="419"/>
      <c r="K377" s="420"/>
    </row>
    <row r="378" spans="1:11" s="4" customFormat="1" ht="23.1" customHeight="1" thickTop="1" x14ac:dyDescent="0.25">
      <c r="A378" s="479" t="s">
        <v>364</v>
      </c>
      <c r="B378" s="480"/>
      <c r="C378" s="480"/>
      <c r="D378" s="480"/>
      <c r="E378" s="480"/>
      <c r="F378" s="480"/>
      <c r="G378" s="480"/>
      <c r="H378" s="480"/>
      <c r="I378" s="480"/>
      <c r="J378" s="480"/>
      <c r="K378" s="481"/>
    </row>
    <row r="379" spans="1:11" s="4" customFormat="1" ht="32.25" customHeight="1" thickBot="1" x14ac:dyDescent="0.3">
      <c r="A379" s="469" t="s">
        <v>457</v>
      </c>
      <c r="B379" s="470"/>
      <c r="C379" s="471"/>
      <c r="D379" s="118" t="s">
        <v>726</v>
      </c>
      <c r="E379" s="118" t="s">
        <v>720</v>
      </c>
      <c r="F379" s="12" t="s">
        <v>721</v>
      </c>
      <c r="G379" s="12" t="s">
        <v>722</v>
      </c>
      <c r="H379" s="12" t="s">
        <v>723</v>
      </c>
      <c r="I379" s="12" t="s">
        <v>724</v>
      </c>
      <c r="J379" s="41" t="s">
        <v>725</v>
      </c>
      <c r="K379" s="42" t="s">
        <v>29</v>
      </c>
    </row>
    <row r="380" spans="1:11" s="4" customFormat="1" ht="22.5" customHeight="1" thickTop="1" x14ac:dyDescent="0.25">
      <c r="A380" s="57" t="s">
        <v>594</v>
      </c>
      <c r="B380" s="49"/>
      <c r="C380" s="86" t="s">
        <v>28</v>
      </c>
      <c r="D380" s="127">
        <v>1432</v>
      </c>
      <c r="E380" s="132">
        <v>0</v>
      </c>
      <c r="F380" s="126"/>
      <c r="G380" s="39"/>
      <c r="H380" s="39"/>
      <c r="I380" s="39"/>
      <c r="J380" s="39"/>
      <c r="K380" s="91">
        <f t="shared" ref="K380:K390" si="23">SUM(D380:J380)</f>
        <v>1432</v>
      </c>
    </row>
    <row r="381" spans="1:11" s="4" customFormat="1" ht="22.5" customHeight="1" x14ac:dyDescent="0.25">
      <c r="A381" s="58" t="s">
        <v>458</v>
      </c>
      <c r="B381" s="50"/>
      <c r="C381" s="88" t="s">
        <v>28</v>
      </c>
      <c r="D381" s="128">
        <v>122.9</v>
      </c>
      <c r="E381" s="132">
        <v>0</v>
      </c>
      <c r="F381" s="126"/>
      <c r="G381" s="39"/>
      <c r="H381" s="39"/>
      <c r="I381" s="39"/>
      <c r="J381" s="39"/>
      <c r="K381" s="91">
        <f t="shared" si="23"/>
        <v>122.9</v>
      </c>
    </row>
    <row r="382" spans="1:11" s="4" customFormat="1" ht="22.5" customHeight="1" x14ac:dyDescent="0.25">
      <c r="A382" s="58" t="s">
        <v>459</v>
      </c>
      <c r="B382" s="50"/>
      <c r="C382" s="88" t="s">
        <v>28</v>
      </c>
      <c r="D382" s="128">
        <v>168.2</v>
      </c>
      <c r="E382" s="132">
        <v>0</v>
      </c>
      <c r="F382" s="126"/>
      <c r="G382" s="39"/>
      <c r="H382" s="39"/>
      <c r="I382" s="39"/>
      <c r="J382" s="39"/>
      <c r="K382" s="91">
        <f t="shared" si="23"/>
        <v>168.2</v>
      </c>
    </row>
    <row r="383" spans="1:11" s="4" customFormat="1" ht="22.5" customHeight="1" x14ac:dyDescent="0.25">
      <c r="A383" s="58" t="s">
        <v>460</v>
      </c>
      <c r="B383" s="50"/>
      <c r="C383" s="87" t="s">
        <v>28</v>
      </c>
      <c r="D383" s="128">
        <v>3293.7</v>
      </c>
      <c r="E383" s="132">
        <v>0</v>
      </c>
      <c r="F383" s="126"/>
      <c r="G383" s="39"/>
      <c r="H383" s="39"/>
      <c r="I383" s="39"/>
      <c r="J383" s="39"/>
      <c r="K383" s="91">
        <f t="shared" si="23"/>
        <v>3293.7</v>
      </c>
    </row>
    <row r="384" spans="1:11" s="4" customFormat="1" ht="22.5" customHeight="1" x14ac:dyDescent="0.25">
      <c r="A384" s="58" t="s">
        <v>461</v>
      </c>
      <c r="B384" s="50"/>
      <c r="C384" s="88" t="s">
        <v>28</v>
      </c>
      <c r="D384" s="128">
        <v>3646.95</v>
      </c>
      <c r="E384" s="132">
        <v>0</v>
      </c>
      <c r="F384" s="126"/>
      <c r="G384" s="39"/>
      <c r="H384" s="39"/>
      <c r="I384" s="39"/>
      <c r="J384" s="39"/>
      <c r="K384" s="91">
        <f t="shared" si="23"/>
        <v>3646.95</v>
      </c>
    </row>
    <row r="385" spans="1:11" s="4" customFormat="1" ht="22.5" customHeight="1" x14ac:dyDescent="0.25">
      <c r="A385" s="58" t="s">
        <v>462</v>
      </c>
      <c r="B385" s="50"/>
      <c r="C385" s="88" t="s">
        <v>28</v>
      </c>
      <c r="D385" s="128">
        <v>198.9</v>
      </c>
      <c r="E385" s="132">
        <v>0</v>
      </c>
      <c r="F385" s="126"/>
      <c r="G385" s="39"/>
      <c r="H385" s="39"/>
      <c r="I385" s="39"/>
      <c r="J385" s="39"/>
      <c r="K385" s="91">
        <f t="shared" si="23"/>
        <v>198.9</v>
      </c>
    </row>
    <row r="386" spans="1:11" s="4" customFormat="1" ht="22.5" customHeight="1" x14ac:dyDescent="0.25">
      <c r="A386" s="58" t="s">
        <v>463</v>
      </c>
      <c r="B386" s="50"/>
      <c r="C386" s="88" t="s">
        <v>28</v>
      </c>
      <c r="D386" s="128">
        <v>1597.6999999999998</v>
      </c>
      <c r="E386" s="132">
        <v>0</v>
      </c>
      <c r="F386" s="126"/>
      <c r="G386" s="39"/>
      <c r="H386" s="39"/>
      <c r="I386" s="39"/>
      <c r="J386" s="39"/>
      <c r="K386" s="91">
        <f t="shared" si="23"/>
        <v>1597.6999999999998</v>
      </c>
    </row>
    <row r="387" spans="1:11" s="4" customFormat="1" ht="22.5" customHeight="1" x14ac:dyDescent="0.25">
      <c r="A387" s="58" t="s">
        <v>464</v>
      </c>
      <c r="B387" s="50"/>
      <c r="C387" s="88" t="s">
        <v>28</v>
      </c>
      <c r="D387" s="128">
        <v>7419.88</v>
      </c>
      <c r="E387" s="132">
        <v>0</v>
      </c>
      <c r="F387" s="126"/>
      <c r="G387" s="39"/>
      <c r="H387" s="39"/>
      <c r="I387" s="39"/>
      <c r="J387" s="39"/>
      <c r="K387" s="91">
        <f t="shared" si="23"/>
        <v>7419.88</v>
      </c>
    </row>
    <row r="388" spans="1:11" s="4" customFormat="1" ht="22.5" customHeight="1" x14ac:dyDescent="0.25">
      <c r="A388" s="58" t="s">
        <v>465</v>
      </c>
      <c r="B388" s="50"/>
      <c r="C388" s="88" t="s">
        <v>28</v>
      </c>
      <c r="D388" s="128">
        <v>6684.8</v>
      </c>
      <c r="E388" s="132">
        <v>0</v>
      </c>
      <c r="F388" s="126"/>
      <c r="G388" s="39"/>
      <c r="H388" s="39"/>
      <c r="I388" s="39"/>
      <c r="J388" s="39"/>
      <c r="K388" s="91">
        <f t="shared" si="23"/>
        <v>6684.8</v>
      </c>
    </row>
    <row r="389" spans="1:11" s="4" customFormat="1" ht="22.5" customHeight="1" x14ac:dyDescent="0.25">
      <c r="A389" s="58" t="s">
        <v>466</v>
      </c>
      <c r="B389" s="50"/>
      <c r="C389" s="88" t="s">
        <v>28</v>
      </c>
      <c r="D389" s="128">
        <v>79.8</v>
      </c>
      <c r="E389" s="132">
        <v>0</v>
      </c>
      <c r="F389" s="126"/>
      <c r="G389" s="39"/>
      <c r="H389" s="39"/>
      <c r="I389" s="39"/>
      <c r="J389" s="39"/>
      <c r="K389" s="91">
        <f t="shared" si="23"/>
        <v>79.8</v>
      </c>
    </row>
    <row r="390" spans="1:11" s="4" customFormat="1" ht="22.5" customHeight="1" x14ac:dyDescent="0.25">
      <c r="A390" s="58" t="s">
        <v>467</v>
      </c>
      <c r="B390" s="50"/>
      <c r="C390" s="88" t="s">
        <v>28</v>
      </c>
      <c r="D390" s="128">
        <v>168</v>
      </c>
      <c r="E390" s="132">
        <v>0</v>
      </c>
      <c r="F390" s="126"/>
      <c r="G390" s="39"/>
      <c r="H390" s="39"/>
      <c r="I390" s="39"/>
      <c r="J390" s="39"/>
      <c r="K390" s="91">
        <f t="shared" si="23"/>
        <v>168</v>
      </c>
    </row>
    <row r="391" spans="1:11" s="4" customFormat="1" ht="22.5" customHeight="1" x14ac:dyDescent="0.25">
      <c r="A391" s="58" t="s">
        <v>468</v>
      </c>
      <c r="B391" s="50"/>
      <c r="C391" s="88" t="s">
        <v>28</v>
      </c>
      <c r="D391" s="128">
        <v>333</v>
      </c>
      <c r="E391" s="132">
        <v>0</v>
      </c>
      <c r="F391" s="126"/>
      <c r="G391" s="39"/>
      <c r="H391" s="39"/>
      <c r="I391" s="39"/>
      <c r="J391" s="39"/>
      <c r="K391" s="91">
        <f t="shared" ref="K391:K402" si="24">SUM(D391:J391)</f>
        <v>333</v>
      </c>
    </row>
    <row r="392" spans="1:11" s="4" customFormat="1" ht="22.5" customHeight="1" x14ac:dyDescent="0.25">
      <c r="A392" s="58" t="s">
        <v>469</v>
      </c>
      <c r="B392" s="50"/>
      <c r="C392" s="88" t="s">
        <v>28</v>
      </c>
      <c r="D392" s="128">
        <v>2336.7000000000003</v>
      </c>
      <c r="E392" s="132">
        <v>0</v>
      </c>
      <c r="F392" s="126"/>
      <c r="G392" s="39"/>
      <c r="H392" s="39"/>
      <c r="I392" s="39"/>
      <c r="J392" s="39"/>
      <c r="K392" s="91">
        <f t="shared" ref="K392:K401" si="25">SUM(D392:J392)</f>
        <v>2336.7000000000003</v>
      </c>
    </row>
    <row r="393" spans="1:11" s="4" customFormat="1" ht="22.5" customHeight="1" x14ac:dyDescent="0.25">
      <c r="A393" s="58" t="s">
        <v>470</v>
      </c>
      <c r="B393" s="50"/>
      <c r="C393" s="88" t="s">
        <v>28</v>
      </c>
      <c r="D393" s="128">
        <v>19566.48</v>
      </c>
      <c r="E393" s="132">
        <v>262.2</v>
      </c>
      <c r="F393" s="126"/>
      <c r="G393" s="39"/>
      <c r="H393" s="39"/>
      <c r="I393" s="39"/>
      <c r="J393" s="39"/>
      <c r="K393" s="91">
        <f t="shared" si="25"/>
        <v>19828.68</v>
      </c>
    </row>
    <row r="394" spans="1:11" s="4" customFormat="1" ht="22.5" customHeight="1" x14ac:dyDescent="0.25">
      <c r="A394" s="61" t="s">
        <v>471</v>
      </c>
      <c r="B394" s="50"/>
      <c r="C394" s="88" t="s">
        <v>28</v>
      </c>
      <c r="D394" s="128">
        <v>1372.1599999999999</v>
      </c>
      <c r="E394" s="132">
        <v>0</v>
      </c>
      <c r="F394" s="126"/>
      <c r="G394" s="39"/>
      <c r="H394" s="39"/>
      <c r="I394" s="39"/>
      <c r="J394" s="39"/>
      <c r="K394" s="91">
        <f t="shared" si="25"/>
        <v>1372.1599999999999</v>
      </c>
    </row>
    <row r="395" spans="1:11" s="4" customFormat="1" ht="22.5" customHeight="1" x14ac:dyDescent="0.25">
      <c r="A395" s="62" t="s">
        <v>472</v>
      </c>
      <c r="B395" s="50"/>
      <c r="C395" s="88" t="s">
        <v>28</v>
      </c>
      <c r="D395" s="128">
        <v>103</v>
      </c>
      <c r="E395" s="132">
        <v>0</v>
      </c>
      <c r="F395" s="126"/>
      <c r="G395" s="39"/>
      <c r="H395" s="39"/>
      <c r="I395" s="39"/>
      <c r="J395" s="39"/>
      <c r="K395" s="91">
        <f t="shared" si="25"/>
        <v>103</v>
      </c>
    </row>
    <row r="396" spans="1:11" s="4" customFormat="1" ht="22.5" customHeight="1" x14ac:dyDescent="0.25">
      <c r="A396" s="58" t="s">
        <v>473</v>
      </c>
      <c r="B396" s="50"/>
      <c r="C396" s="88" t="s">
        <v>28</v>
      </c>
      <c r="D396" s="128">
        <v>1012.5</v>
      </c>
      <c r="E396" s="132">
        <v>0</v>
      </c>
      <c r="F396" s="126"/>
      <c r="G396" s="39"/>
      <c r="H396" s="39"/>
      <c r="I396" s="39"/>
      <c r="J396" s="39"/>
      <c r="K396" s="91">
        <f t="shared" si="25"/>
        <v>1012.5</v>
      </c>
    </row>
    <row r="397" spans="1:11" s="4" customFormat="1" ht="22.5" customHeight="1" x14ac:dyDescent="0.25">
      <c r="A397" s="58" t="s">
        <v>474</v>
      </c>
      <c r="B397" s="50"/>
      <c r="C397" s="88" t="s">
        <v>28</v>
      </c>
      <c r="D397" s="128">
        <v>2523.3999999999996</v>
      </c>
      <c r="E397" s="132">
        <v>0</v>
      </c>
      <c r="F397" s="126"/>
      <c r="G397" s="39"/>
      <c r="H397" s="39"/>
      <c r="I397" s="39"/>
      <c r="J397" s="39"/>
      <c r="K397" s="91">
        <f t="shared" si="25"/>
        <v>2523.3999999999996</v>
      </c>
    </row>
    <row r="398" spans="1:11" s="4" customFormat="1" ht="22.5" customHeight="1" x14ac:dyDescent="0.25">
      <c r="A398" s="61" t="s">
        <v>475</v>
      </c>
      <c r="B398" s="50"/>
      <c r="C398" s="88" t="s">
        <v>28</v>
      </c>
      <c r="D398" s="128">
        <v>1728.1</v>
      </c>
      <c r="E398" s="132">
        <v>0</v>
      </c>
      <c r="F398" s="126"/>
      <c r="G398" s="39"/>
      <c r="H398" s="39"/>
      <c r="I398" s="39"/>
      <c r="J398" s="39"/>
      <c r="K398" s="91">
        <f t="shared" si="25"/>
        <v>1728.1</v>
      </c>
    </row>
    <row r="399" spans="1:11" s="4" customFormat="1" ht="22.5" customHeight="1" x14ac:dyDescent="0.25">
      <c r="A399" s="61" t="s">
        <v>476</v>
      </c>
      <c r="B399" s="50"/>
      <c r="C399" s="88" t="s">
        <v>28</v>
      </c>
      <c r="D399" s="128">
        <v>214.60000000000002</v>
      </c>
      <c r="E399" s="132">
        <v>0</v>
      </c>
      <c r="F399" s="126"/>
      <c r="G399" s="39"/>
      <c r="H399" s="39"/>
      <c r="I399" s="39"/>
      <c r="J399" s="39"/>
      <c r="K399" s="91">
        <f t="shared" si="25"/>
        <v>214.60000000000002</v>
      </c>
    </row>
    <row r="400" spans="1:11" s="4" customFormat="1" ht="22.5" customHeight="1" x14ac:dyDescent="0.25">
      <c r="A400" s="58" t="s">
        <v>477</v>
      </c>
      <c r="B400" s="50"/>
      <c r="C400" s="88" t="s">
        <v>28</v>
      </c>
      <c r="D400" s="128">
        <v>1352.4</v>
      </c>
      <c r="E400" s="132">
        <v>122.5</v>
      </c>
      <c r="F400" s="126"/>
      <c r="G400" s="39"/>
      <c r="H400" s="39"/>
      <c r="I400" s="39"/>
      <c r="J400" s="39"/>
      <c r="K400" s="91">
        <f t="shared" si="25"/>
        <v>1474.9</v>
      </c>
    </row>
    <row r="401" spans="1:11" s="4" customFormat="1" ht="22.5" customHeight="1" x14ac:dyDescent="0.25">
      <c r="A401" s="58" t="s">
        <v>478</v>
      </c>
      <c r="B401" s="50"/>
      <c r="C401" s="88" t="s">
        <v>28</v>
      </c>
      <c r="D401" s="128">
        <v>5355.52</v>
      </c>
      <c r="E401" s="132">
        <v>70.2</v>
      </c>
      <c r="F401" s="126"/>
      <c r="G401" s="39"/>
      <c r="H401" s="39"/>
      <c r="I401" s="39"/>
      <c r="J401" s="39"/>
      <c r="K401" s="91">
        <f t="shared" si="25"/>
        <v>5425.72</v>
      </c>
    </row>
    <row r="402" spans="1:11" s="4" customFormat="1" ht="22.5" customHeight="1" x14ac:dyDescent="0.25">
      <c r="A402" s="58" t="s">
        <v>479</v>
      </c>
      <c r="B402" s="50"/>
      <c r="C402" s="88" t="s">
        <v>28</v>
      </c>
      <c r="D402" s="128">
        <v>955</v>
      </c>
      <c r="E402" s="132">
        <v>0</v>
      </c>
      <c r="F402" s="126"/>
      <c r="G402" s="39"/>
      <c r="H402" s="39"/>
      <c r="I402" s="39"/>
      <c r="J402" s="39"/>
      <c r="K402" s="91">
        <f t="shared" si="24"/>
        <v>955</v>
      </c>
    </row>
    <row r="403" spans="1:11" s="4" customFormat="1" ht="22.5" customHeight="1" x14ac:dyDescent="0.25">
      <c r="A403" s="58" t="s">
        <v>480</v>
      </c>
      <c r="B403" s="50"/>
      <c r="C403" s="88" t="s">
        <v>28</v>
      </c>
      <c r="D403" s="128">
        <v>4277.2</v>
      </c>
      <c r="E403" s="132">
        <v>76.400000000000006</v>
      </c>
      <c r="F403" s="126"/>
      <c r="G403" s="39"/>
      <c r="H403" s="39"/>
      <c r="I403" s="39"/>
      <c r="J403" s="39"/>
      <c r="K403" s="91">
        <f t="shared" ref="K403:K409" si="26">SUM(D403:J403)</f>
        <v>4353.5999999999995</v>
      </c>
    </row>
    <row r="404" spans="1:11" s="4" customFormat="1" ht="22.5" customHeight="1" x14ac:dyDescent="0.25">
      <c r="A404" s="58" t="s">
        <v>481</v>
      </c>
      <c r="B404" s="50"/>
      <c r="C404" s="88" t="s">
        <v>28</v>
      </c>
      <c r="D404" s="128">
        <v>688.4</v>
      </c>
      <c r="E404" s="132">
        <v>0</v>
      </c>
      <c r="F404" s="126"/>
      <c r="G404" s="39"/>
      <c r="H404" s="39"/>
      <c r="I404" s="39"/>
      <c r="J404" s="39"/>
      <c r="K404" s="91">
        <f t="shared" si="26"/>
        <v>688.4</v>
      </c>
    </row>
    <row r="405" spans="1:11" s="4" customFormat="1" ht="22.5" customHeight="1" x14ac:dyDescent="0.25">
      <c r="A405" s="58" t="s">
        <v>482</v>
      </c>
      <c r="B405" s="50"/>
      <c r="C405" s="88" t="s">
        <v>28</v>
      </c>
      <c r="D405" s="128">
        <v>4657.5600000000004</v>
      </c>
      <c r="E405" s="132">
        <v>0</v>
      </c>
      <c r="F405" s="126"/>
      <c r="G405" s="39"/>
      <c r="H405" s="39"/>
      <c r="I405" s="39"/>
      <c r="J405" s="39"/>
      <c r="K405" s="91">
        <f t="shared" si="26"/>
        <v>4657.5600000000004</v>
      </c>
    </row>
    <row r="406" spans="1:11" s="4" customFormat="1" ht="22.5" customHeight="1" x14ac:dyDescent="0.25">
      <c r="A406" s="58" t="s">
        <v>483</v>
      </c>
      <c r="B406" s="50"/>
      <c r="C406" s="88" t="s">
        <v>28</v>
      </c>
      <c r="D406" s="128">
        <v>5533.8</v>
      </c>
      <c r="E406" s="132">
        <v>12.1</v>
      </c>
      <c r="F406" s="126"/>
      <c r="G406" s="39"/>
      <c r="H406" s="39"/>
      <c r="I406" s="39"/>
      <c r="J406" s="39"/>
      <c r="K406" s="91">
        <f t="shared" si="26"/>
        <v>5545.9000000000005</v>
      </c>
    </row>
    <row r="407" spans="1:11" s="4" customFormat="1" ht="22.5" customHeight="1" x14ac:dyDescent="0.25">
      <c r="A407" s="59" t="s">
        <v>484</v>
      </c>
      <c r="B407" s="50"/>
      <c r="C407" s="88" t="s">
        <v>28</v>
      </c>
      <c r="D407" s="128">
        <v>737.8</v>
      </c>
      <c r="E407" s="132">
        <v>0</v>
      </c>
      <c r="F407" s="126"/>
      <c r="G407" s="39"/>
      <c r="H407" s="39"/>
      <c r="I407" s="39"/>
      <c r="J407" s="39"/>
      <c r="K407" s="91">
        <f t="shared" si="26"/>
        <v>737.8</v>
      </c>
    </row>
    <row r="408" spans="1:11" s="4" customFormat="1" ht="22.5" customHeight="1" x14ac:dyDescent="0.25">
      <c r="A408" s="58" t="s">
        <v>485</v>
      </c>
      <c r="B408" s="50"/>
      <c r="C408" s="88" t="s">
        <v>28</v>
      </c>
      <c r="D408" s="128">
        <v>6895.06</v>
      </c>
      <c r="E408" s="132">
        <v>0</v>
      </c>
      <c r="F408" s="126"/>
      <c r="G408" s="39"/>
      <c r="H408" s="39"/>
      <c r="I408" s="39"/>
      <c r="J408" s="39"/>
      <c r="K408" s="91">
        <f t="shared" si="26"/>
        <v>6895.06</v>
      </c>
    </row>
    <row r="409" spans="1:11" s="4" customFormat="1" ht="22.5" customHeight="1" x14ac:dyDescent="0.25">
      <c r="A409" s="63" t="s">
        <v>486</v>
      </c>
      <c r="B409" s="50"/>
      <c r="C409" s="88" t="s">
        <v>28</v>
      </c>
      <c r="D409" s="128">
        <v>880.09999999999991</v>
      </c>
      <c r="E409" s="132">
        <v>0</v>
      </c>
      <c r="F409" s="126"/>
      <c r="G409" s="39"/>
      <c r="H409" s="39"/>
      <c r="I409" s="39"/>
      <c r="J409" s="39"/>
      <c r="K409" s="91">
        <f t="shared" si="26"/>
        <v>880.09999999999991</v>
      </c>
    </row>
    <row r="410" spans="1:11" s="4" customFormat="1" ht="22.5" customHeight="1" x14ac:dyDescent="0.25">
      <c r="A410" s="58" t="s">
        <v>487</v>
      </c>
      <c r="B410" s="50"/>
      <c r="C410" s="88" t="s">
        <v>28</v>
      </c>
      <c r="D410" s="128">
        <v>1708.3</v>
      </c>
      <c r="E410" s="132">
        <v>0</v>
      </c>
      <c r="F410" s="126"/>
      <c r="G410" s="39"/>
      <c r="H410" s="39"/>
      <c r="I410" s="39"/>
      <c r="J410" s="39"/>
      <c r="K410" s="91">
        <f t="shared" ref="K410" si="27">SUM(D410:J410)</f>
        <v>1708.3</v>
      </c>
    </row>
    <row r="411" spans="1:11" s="4" customFormat="1" ht="22.5" customHeight="1" x14ac:dyDescent="0.25">
      <c r="A411" s="72" t="s">
        <v>488</v>
      </c>
      <c r="B411" s="50"/>
      <c r="C411" s="88" t="s">
        <v>28</v>
      </c>
      <c r="D411" s="128">
        <v>2317.2199999999998</v>
      </c>
      <c r="E411" s="132">
        <v>0</v>
      </c>
      <c r="F411" s="126"/>
      <c r="G411" s="39"/>
      <c r="H411" s="39"/>
      <c r="I411" s="39"/>
      <c r="J411" s="39"/>
      <c r="K411" s="91">
        <f t="shared" ref="K411:K432" si="28">SUM(D411:J411)</f>
        <v>2317.2199999999998</v>
      </c>
    </row>
    <row r="412" spans="1:11" s="4" customFormat="1" ht="22.5" customHeight="1" x14ac:dyDescent="0.25">
      <c r="A412" s="58" t="s">
        <v>489</v>
      </c>
      <c r="B412" s="50"/>
      <c r="C412" s="88" t="s">
        <v>28</v>
      </c>
      <c r="D412" s="128">
        <v>30.2</v>
      </c>
      <c r="E412" s="132">
        <v>0</v>
      </c>
      <c r="F412" s="126"/>
      <c r="G412" s="39"/>
      <c r="H412" s="39"/>
      <c r="I412" s="39"/>
      <c r="J412" s="39"/>
      <c r="K412" s="91">
        <f t="shared" si="28"/>
        <v>30.2</v>
      </c>
    </row>
    <row r="413" spans="1:11" s="4" customFormat="1" ht="22.5" customHeight="1" x14ac:dyDescent="0.25">
      <c r="A413" s="58" t="s">
        <v>490</v>
      </c>
      <c r="B413" s="50"/>
      <c r="C413" s="88" t="s">
        <v>28</v>
      </c>
      <c r="D413" s="128">
        <v>206.1</v>
      </c>
      <c r="E413" s="132">
        <v>0</v>
      </c>
      <c r="F413" s="126"/>
      <c r="G413" s="39"/>
      <c r="H413" s="39"/>
      <c r="I413" s="39"/>
      <c r="J413" s="39"/>
      <c r="K413" s="91">
        <f t="shared" si="28"/>
        <v>206.1</v>
      </c>
    </row>
    <row r="414" spans="1:11" s="4" customFormat="1" ht="22.5" customHeight="1" x14ac:dyDescent="0.25">
      <c r="A414" s="58" t="s">
        <v>491</v>
      </c>
      <c r="B414" s="50"/>
      <c r="C414" s="88" t="s">
        <v>28</v>
      </c>
      <c r="D414" s="128">
        <v>321.7</v>
      </c>
      <c r="E414" s="132">
        <v>0</v>
      </c>
      <c r="F414" s="126"/>
      <c r="G414" s="39"/>
      <c r="H414" s="39"/>
      <c r="I414" s="39"/>
      <c r="J414" s="39"/>
      <c r="K414" s="91">
        <f t="shared" si="28"/>
        <v>321.7</v>
      </c>
    </row>
    <row r="415" spans="1:11" s="4" customFormat="1" ht="22.5" customHeight="1" x14ac:dyDescent="0.25">
      <c r="A415" s="58" t="s">
        <v>492</v>
      </c>
      <c r="B415" s="50"/>
      <c r="C415" s="88" t="s">
        <v>28</v>
      </c>
      <c r="D415" s="128">
        <v>1376.36</v>
      </c>
      <c r="E415" s="132">
        <v>0</v>
      </c>
      <c r="F415" s="126"/>
      <c r="G415" s="39"/>
      <c r="H415" s="39"/>
      <c r="I415" s="39"/>
      <c r="J415" s="39"/>
      <c r="K415" s="91">
        <f t="shared" si="28"/>
        <v>1376.36</v>
      </c>
    </row>
    <row r="416" spans="1:11" s="4" customFormat="1" ht="22.5" customHeight="1" x14ac:dyDescent="0.25">
      <c r="A416" s="58" t="s">
        <v>493</v>
      </c>
      <c r="B416" s="50"/>
      <c r="C416" s="88" t="s">
        <v>28</v>
      </c>
      <c r="D416" s="128">
        <v>3430.4</v>
      </c>
      <c r="E416" s="132">
        <v>0</v>
      </c>
      <c r="F416" s="126"/>
      <c r="G416" s="39"/>
      <c r="H416" s="39"/>
      <c r="I416" s="39"/>
      <c r="J416" s="39"/>
      <c r="K416" s="91">
        <f t="shared" si="28"/>
        <v>3430.4</v>
      </c>
    </row>
    <row r="417" spans="1:11" s="4" customFormat="1" ht="22.5" customHeight="1" x14ac:dyDescent="0.25">
      <c r="A417" s="58" t="s">
        <v>494</v>
      </c>
      <c r="B417" s="50"/>
      <c r="C417" s="88" t="s">
        <v>28</v>
      </c>
      <c r="D417" s="128">
        <v>427.7</v>
      </c>
      <c r="E417" s="132">
        <v>0</v>
      </c>
      <c r="F417" s="126"/>
      <c r="G417" s="39"/>
      <c r="H417" s="39"/>
      <c r="I417" s="39"/>
      <c r="J417" s="39"/>
      <c r="K417" s="91">
        <f t="shared" si="28"/>
        <v>427.7</v>
      </c>
    </row>
    <row r="418" spans="1:11" s="4" customFormat="1" ht="22.5" customHeight="1" x14ac:dyDescent="0.25">
      <c r="A418" s="58" t="s">
        <v>495</v>
      </c>
      <c r="B418" s="50"/>
      <c r="C418" s="88" t="s">
        <v>28</v>
      </c>
      <c r="D418" s="103">
        <v>429</v>
      </c>
      <c r="E418" s="132">
        <v>0</v>
      </c>
      <c r="F418" s="171"/>
      <c r="G418" s="172"/>
      <c r="H418" s="172"/>
      <c r="I418" s="172"/>
      <c r="J418" s="172"/>
      <c r="K418" s="90">
        <f t="shared" si="28"/>
        <v>429</v>
      </c>
    </row>
    <row r="419" spans="1:11" s="4" customFormat="1" ht="19.5" customHeight="1" x14ac:dyDescent="0.25">
      <c r="A419" s="58" t="s">
        <v>496</v>
      </c>
      <c r="B419" s="50"/>
      <c r="C419" s="88" t="s">
        <v>28</v>
      </c>
      <c r="D419" s="128">
        <v>4270.7</v>
      </c>
      <c r="E419" s="132">
        <v>0</v>
      </c>
      <c r="F419" s="126"/>
      <c r="G419" s="39"/>
      <c r="H419" s="39"/>
      <c r="I419" s="39"/>
      <c r="J419" s="39"/>
      <c r="K419" s="91">
        <f t="shared" si="28"/>
        <v>4270.7</v>
      </c>
    </row>
    <row r="420" spans="1:11" s="4" customFormat="1" ht="23.25" customHeight="1" x14ac:dyDescent="0.25">
      <c r="A420" s="58" t="s">
        <v>497</v>
      </c>
      <c r="B420" s="50"/>
      <c r="C420" s="88" t="s">
        <v>28</v>
      </c>
      <c r="D420" s="103">
        <v>227.39999999999998</v>
      </c>
      <c r="E420" s="132">
        <v>0</v>
      </c>
      <c r="F420" s="171"/>
      <c r="G420" s="172"/>
      <c r="H420" s="172"/>
      <c r="I420" s="172"/>
      <c r="J420" s="172"/>
      <c r="K420" s="90">
        <f t="shared" si="28"/>
        <v>227.39999999999998</v>
      </c>
    </row>
    <row r="421" spans="1:11" s="4" customFormat="1" ht="21" customHeight="1" x14ac:dyDescent="0.25">
      <c r="A421" s="58" t="s">
        <v>498</v>
      </c>
      <c r="B421" s="50"/>
      <c r="C421" s="88" t="s">
        <v>28</v>
      </c>
      <c r="D421" s="103">
        <v>8309.43</v>
      </c>
      <c r="E421" s="256">
        <v>546.6</v>
      </c>
      <c r="F421" s="171"/>
      <c r="G421" s="172"/>
      <c r="H421" s="172"/>
      <c r="I421" s="172"/>
      <c r="J421" s="172"/>
      <c r="K421" s="90">
        <f t="shared" si="28"/>
        <v>8856.0300000000007</v>
      </c>
    </row>
    <row r="422" spans="1:11" s="4" customFormat="1" ht="22.5" customHeight="1" x14ac:dyDescent="0.25">
      <c r="A422" s="58" t="s">
        <v>499</v>
      </c>
      <c r="B422" s="50"/>
      <c r="C422" s="88" t="s">
        <v>28</v>
      </c>
      <c r="D422" s="128">
        <v>6328.9499999999989</v>
      </c>
      <c r="E422" s="132">
        <v>900.5</v>
      </c>
      <c r="F422" s="126"/>
      <c r="G422" s="39"/>
      <c r="H422" s="39"/>
      <c r="I422" s="39"/>
      <c r="J422" s="39"/>
      <c r="K422" s="91">
        <f t="shared" si="28"/>
        <v>7229.4499999999989</v>
      </c>
    </row>
    <row r="423" spans="1:11" s="4" customFormat="1" ht="22.5" customHeight="1" x14ac:dyDescent="0.25">
      <c r="A423" s="58" t="s">
        <v>500</v>
      </c>
      <c r="B423" s="50"/>
      <c r="C423" s="88" t="s">
        <v>28</v>
      </c>
      <c r="D423" s="128">
        <v>396</v>
      </c>
      <c r="E423" s="132">
        <v>0</v>
      </c>
      <c r="F423" s="126"/>
      <c r="G423" s="39"/>
      <c r="H423" s="39"/>
      <c r="I423" s="39"/>
      <c r="J423" s="39"/>
      <c r="K423" s="91">
        <f t="shared" si="28"/>
        <v>396</v>
      </c>
    </row>
    <row r="424" spans="1:11" s="4" customFormat="1" ht="22.5" customHeight="1" x14ac:dyDescent="0.25">
      <c r="A424" s="72" t="s">
        <v>501</v>
      </c>
      <c r="B424" s="50"/>
      <c r="C424" s="88" t="s">
        <v>28</v>
      </c>
      <c r="D424" s="128">
        <v>270.3</v>
      </c>
      <c r="E424" s="132">
        <v>17.399999999999999</v>
      </c>
      <c r="F424" s="126"/>
      <c r="G424" s="39"/>
      <c r="H424" s="39"/>
      <c r="I424" s="39"/>
      <c r="J424" s="39"/>
      <c r="K424" s="91">
        <f t="shared" si="28"/>
        <v>287.7</v>
      </c>
    </row>
    <row r="425" spans="1:11" s="4" customFormat="1" ht="22.5" customHeight="1" x14ac:dyDescent="0.25">
      <c r="A425" s="58" t="s">
        <v>502</v>
      </c>
      <c r="B425" s="50"/>
      <c r="C425" s="88" t="s">
        <v>28</v>
      </c>
      <c r="D425" s="128">
        <v>2442.9499999999998</v>
      </c>
      <c r="E425" s="132">
        <v>89.7</v>
      </c>
      <c r="F425" s="126"/>
      <c r="G425" s="39"/>
      <c r="H425" s="39"/>
      <c r="I425" s="39"/>
      <c r="J425" s="39"/>
      <c r="K425" s="91">
        <f t="shared" si="28"/>
        <v>2532.6499999999996</v>
      </c>
    </row>
    <row r="426" spans="1:11" s="4" customFormat="1" ht="22.5" customHeight="1" x14ac:dyDescent="0.25">
      <c r="A426" s="72" t="s">
        <v>503</v>
      </c>
      <c r="B426" s="50"/>
      <c r="C426" s="88" t="s">
        <v>28</v>
      </c>
      <c r="D426" s="103">
        <v>47184.6</v>
      </c>
      <c r="E426" s="256">
        <v>7218.8</v>
      </c>
      <c r="F426" s="171"/>
      <c r="G426" s="172"/>
      <c r="H426" s="172"/>
      <c r="I426" s="172"/>
      <c r="J426" s="172"/>
      <c r="K426" s="90">
        <f t="shared" si="28"/>
        <v>54403.4</v>
      </c>
    </row>
    <row r="427" spans="1:11" s="4" customFormat="1" ht="22.5" customHeight="1" x14ac:dyDescent="0.25">
      <c r="A427" s="169" t="s">
        <v>504</v>
      </c>
      <c r="B427" s="170"/>
      <c r="C427" s="87" t="s">
        <v>28</v>
      </c>
      <c r="D427" s="128">
        <v>159.4</v>
      </c>
      <c r="E427" s="132">
        <v>0</v>
      </c>
      <c r="F427" s="126"/>
      <c r="G427" s="39"/>
      <c r="H427" s="39"/>
      <c r="I427" s="39"/>
      <c r="J427" s="39"/>
      <c r="K427" s="91">
        <f t="shared" si="28"/>
        <v>159.4</v>
      </c>
    </row>
    <row r="428" spans="1:11" s="4" customFormat="1" ht="22.5" customHeight="1" x14ac:dyDescent="0.25">
      <c r="A428" s="72" t="s">
        <v>505</v>
      </c>
      <c r="B428" s="50"/>
      <c r="C428" s="88" t="s">
        <v>28</v>
      </c>
      <c r="D428" s="128">
        <v>48235.450000000004</v>
      </c>
      <c r="E428" s="132">
        <v>2133</v>
      </c>
      <c r="F428" s="126"/>
      <c r="G428" s="39"/>
      <c r="H428" s="39"/>
      <c r="I428" s="39"/>
      <c r="J428" s="39"/>
      <c r="K428" s="91">
        <f t="shared" si="28"/>
        <v>50368.450000000004</v>
      </c>
    </row>
    <row r="429" spans="1:11" s="4" customFormat="1" ht="22.5" customHeight="1" x14ac:dyDescent="0.25">
      <c r="A429" s="94" t="s">
        <v>506</v>
      </c>
      <c r="B429" s="50"/>
      <c r="C429" s="88" t="s">
        <v>28</v>
      </c>
      <c r="D429" s="128">
        <v>983.63</v>
      </c>
      <c r="E429" s="132">
        <v>0</v>
      </c>
      <c r="F429" s="126"/>
      <c r="G429" s="39"/>
      <c r="H429" s="39"/>
      <c r="I429" s="39"/>
      <c r="J429" s="39"/>
      <c r="K429" s="91">
        <f t="shared" si="28"/>
        <v>983.63</v>
      </c>
    </row>
    <row r="430" spans="1:11" s="4" customFormat="1" ht="22.5" customHeight="1" x14ac:dyDescent="0.25">
      <c r="A430" s="72" t="s">
        <v>507</v>
      </c>
      <c r="B430" s="50"/>
      <c r="C430" s="88" t="s">
        <v>28</v>
      </c>
      <c r="D430" s="128">
        <v>2066.6</v>
      </c>
      <c r="E430" s="132">
        <v>523.1</v>
      </c>
      <c r="F430" s="126"/>
      <c r="G430" s="39"/>
      <c r="H430" s="39"/>
      <c r="I430" s="39"/>
      <c r="J430" s="39"/>
      <c r="K430" s="91">
        <f t="shared" si="28"/>
        <v>2589.6999999999998</v>
      </c>
    </row>
    <row r="431" spans="1:11" s="4" customFormat="1" ht="22.5" customHeight="1" x14ac:dyDescent="0.25">
      <c r="A431" s="72" t="s">
        <v>508</v>
      </c>
      <c r="B431" s="50"/>
      <c r="C431" s="88" t="s">
        <v>28</v>
      </c>
      <c r="D431" s="128">
        <v>84.1</v>
      </c>
      <c r="E431" s="132">
        <v>0</v>
      </c>
      <c r="F431" s="126"/>
      <c r="G431" s="39"/>
      <c r="H431" s="39"/>
      <c r="I431" s="39"/>
      <c r="J431" s="39"/>
      <c r="K431" s="91">
        <f t="shared" si="28"/>
        <v>84.1</v>
      </c>
    </row>
    <row r="432" spans="1:11" s="4" customFormat="1" ht="22.5" customHeight="1" x14ac:dyDescent="0.25">
      <c r="A432" s="72" t="s">
        <v>509</v>
      </c>
      <c r="B432" s="50"/>
      <c r="C432" s="88" t="s">
        <v>28</v>
      </c>
      <c r="D432" s="103">
        <v>2480.4300000000003</v>
      </c>
      <c r="E432" s="132">
        <v>0</v>
      </c>
      <c r="F432" s="171"/>
      <c r="G432" s="172"/>
      <c r="H432" s="172"/>
      <c r="I432" s="172"/>
      <c r="J432" s="172"/>
      <c r="K432" s="90">
        <f t="shared" si="28"/>
        <v>2480.4300000000003</v>
      </c>
    </row>
    <row r="433" spans="1:11" s="4" customFormat="1" ht="22.5" customHeight="1" x14ac:dyDescent="0.25">
      <c r="A433" s="72" t="s">
        <v>510</v>
      </c>
      <c r="B433" s="50"/>
      <c r="C433" s="88" t="s">
        <v>28</v>
      </c>
      <c r="D433" s="128">
        <v>104.7</v>
      </c>
      <c r="E433" s="132">
        <v>0</v>
      </c>
      <c r="F433" s="126"/>
      <c r="G433" s="39"/>
      <c r="H433" s="39"/>
      <c r="I433" s="39"/>
      <c r="J433" s="39"/>
      <c r="K433" s="91">
        <f t="shared" ref="K433:K440" si="29">SUM(D433:J433)</f>
        <v>104.7</v>
      </c>
    </row>
    <row r="434" spans="1:11" s="4" customFormat="1" ht="22.5" customHeight="1" x14ac:dyDescent="0.25">
      <c r="A434" s="94" t="s">
        <v>511</v>
      </c>
      <c r="B434" s="50"/>
      <c r="C434" s="88" t="s">
        <v>28</v>
      </c>
      <c r="D434" s="128">
        <v>592.1</v>
      </c>
      <c r="E434" s="132">
        <v>0</v>
      </c>
      <c r="F434" s="126"/>
      <c r="G434" s="39"/>
      <c r="H434" s="54"/>
      <c r="I434" s="54"/>
      <c r="J434" s="54"/>
      <c r="K434" s="91">
        <f t="shared" si="29"/>
        <v>592.1</v>
      </c>
    </row>
    <row r="435" spans="1:11" s="4" customFormat="1" ht="22.5" customHeight="1" x14ac:dyDescent="0.25">
      <c r="A435" s="72" t="s">
        <v>512</v>
      </c>
      <c r="B435" s="50"/>
      <c r="C435" s="88" t="s">
        <v>28</v>
      </c>
      <c r="D435" s="128">
        <v>228.89999999999998</v>
      </c>
      <c r="E435" s="132">
        <v>31.3</v>
      </c>
      <c r="F435" s="126"/>
      <c r="G435" s="39"/>
      <c r="H435" s="39"/>
      <c r="I435" s="39"/>
      <c r="J435" s="39"/>
      <c r="K435" s="91">
        <f t="shared" si="29"/>
        <v>260.2</v>
      </c>
    </row>
    <row r="436" spans="1:11" s="4" customFormat="1" ht="22.5" customHeight="1" x14ac:dyDescent="0.25">
      <c r="A436" s="72" t="s">
        <v>513</v>
      </c>
      <c r="B436" s="50"/>
      <c r="C436" s="88" t="s">
        <v>28</v>
      </c>
      <c r="D436" s="128">
        <v>81.3</v>
      </c>
      <c r="E436" s="132">
        <v>0</v>
      </c>
      <c r="F436" s="126"/>
      <c r="G436" s="39"/>
      <c r="H436" s="39"/>
      <c r="I436" s="39"/>
      <c r="J436" s="39"/>
      <c r="K436" s="91">
        <f t="shared" si="29"/>
        <v>81.3</v>
      </c>
    </row>
    <row r="437" spans="1:11" s="4" customFormat="1" ht="22.5" customHeight="1" x14ac:dyDescent="0.25">
      <c r="A437" s="72" t="s">
        <v>514</v>
      </c>
      <c r="B437" s="50"/>
      <c r="C437" s="88" t="s">
        <v>28</v>
      </c>
      <c r="D437" s="128">
        <v>1133.5</v>
      </c>
      <c r="E437" s="132">
        <v>0</v>
      </c>
      <c r="F437" s="126"/>
      <c r="G437" s="39"/>
      <c r="H437" s="39"/>
      <c r="I437" s="39"/>
      <c r="J437" s="39"/>
      <c r="K437" s="91">
        <f t="shared" si="29"/>
        <v>1133.5</v>
      </c>
    </row>
    <row r="438" spans="1:11" s="4" customFormat="1" ht="22.5" customHeight="1" x14ac:dyDescent="0.25">
      <c r="A438" s="72" t="s">
        <v>515</v>
      </c>
      <c r="B438" s="50"/>
      <c r="C438" s="88" t="s">
        <v>28</v>
      </c>
      <c r="D438" s="103">
        <v>750.6</v>
      </c>
      <c r="E438" s="132">
        <v>0</v>
      </c>
      <c r="F438" s="171"/>
      <c r="G438" s="172"/>
      <c r="H438" s="172"/>
      <c r="I438" s="172"/>
      <c r="J438" s="172"/>
      <c r="K438" s="90">
        <f t="shared" si="29"/>
        <v>750.6</v>
      </c>
    </row>
    <row r="439" spans="1:11" s="4" customFormat="1" ht="22.5" customHeight="1" x14ac:dyDescent="0.25">
      <c r="A439" s="72" t="s">
        <v>516</v>
      </c>
      <c r="B439" s="50"/>
      <c r="C439" s="88" t="s">
        <v>28</v>
      </c>
      <c r="D439" s="103">
        <v>1353.3</v>
      </c>
      <c r="E439" s="132">
        <v>0</v>
      </c>
      <c r="F439" s="143"/>
      <c r="G439" s="172"/>
      <c r="H439" s="172"/>
      <c r="I439" s="172"/>
      <c r="J439" s="172"/>
      <c r="K439" s="90">
        <f t="shared" si="29"/>
        <v>1353.3</v>
      </c>
    </row>
    <row r="440" spans="1:11" s="4" customFormat="1" ht="22.5" customHeight="1" x14ac:dyDescent="0.25">
      <c r="A440" s="72" t="s">
        <v>517</v>
      </c>
      <c r="B440" s="50"/>
      <c r="C440" s="88" t="s">
        <v>28</v>
      </c>
      <c r="D440" s="128">
        <v>348.64</v>
      </c>
      <c r="E440" s="132">
        <v>0</v>
      </c>
      <c r="F440" s="126"/>
      <c r="G440" s="39"/>
      <c r="H440" s="39"/>
      <c r="I440" s="39"/>
      <c r="J440" s="39"/>
      <c r="K440" s="91">
        <f t="shared" si="29"/>
        <v>348.64</v>
      </c>
    </row>
    <row r="441" spans="1:11" s="4" customFormat="1" ht="22.5" customHeight="1" x14ac:dyDescent="0.25">
      <c r="A441" s="72" t="s">
        <v>518</v>
      </c>
      <c r="B441" s="50"/>
      <c r="C441" s="88" t="s">
        <v>28</v>
      </c>
      <c r="D441" s="128">
        <v>2245.8000000000002</v>
      </c>
      <c r="E441" s="132">
        <v>0</v>
      </c>
      <c r="F441" s="126"/>
      <c r="G441" s="39"/>
      <c r="H441" s="39"/>
      <c r="I441" s="39"/>
      <c r="J441" s="39"/>
      <c r="K441" s="91">
        <f t="shared" ref="K441" si="30">SUM(D441:J441)</f>
        <v>2245.8000000000002</v>
      </c>
    </row>
    <row r="442" spans="1:11" s="4" customFormat="1" ht="22.5" customHeight="1" x14ac:dyDescent="0.25">
      <c r="A442" s="72" t="s">
        <v>519</v>
      </c>
      <c r="B442" s="50"/>
      <c r="C442" s="88" t="s">
        <v>28</v>
      </c>
      <c r="D442" s="128">
        <v>394.2</v>
      </c>
      <c r="E442" s="132">
        <v>0</v>
      </c>
      <c r="F442" s="126"/>
      <c r="G442" s="39"/>
      <c r="H442" s="39"/>
      <c r="I442" s="39"/>
      <c r="J442" s="39"/>
      <c r="K442" s="91">
        <f t="shared" ref="K442:K461" si="31">SUM(D442:J442)</f>
        <v>394.2</v>
      </c>
    </row>
    <row r="443" spans="1:11" s="4" customFormat="1" ht="22.5" customHeight="1" x14ac:dyDescent="0.25">
      <c r="A443" s="72" t="s">
        <v>520</v>
      </c>
      <c r="B443" s="50"/>
      <c r="C443" s="88" t="s">
        <v>28</v>
      </c>
      <c r="D443" s="128">
        <v>5128.9100000000008</v>
      </c>
      <c r="E443" s="132">
        <v>0</v>
      </c>
      <c r="F443" s="126"/>
      <c r="G443" s="39"/>
      <c r="H443" s="39"/>
      <c r="I443" s="39"/>
      <c r="J443" s="39"/>
      <c r="K443" s="91">
        <f t="shared" si="31"/>
        <v>5128.9100000000008</v>
      </c>
    </row>
    <row r="444" spans="1:11" s="4" customFormat="1" ht="22.5" customHeight="1" x14ac:dyDescent="0.25">
      <c r="A444" s="72" t="s">
        <v>521</v>
      </c>
      <c r="B444" s="50"/>
      <c r="C444" s="88" t="s">
        <v>28</v>
      </c>
      <c r="D444" s="128">
        <v>182.2</v>
      </c>
      <c r="E444" s="132">
        <v>0</v>
      </c>
      <c r="F444" s="126"/>
      <c r="G444" s="39"/>
      <c r="H444" s="39"/>
      <c r="I444" s="39"/>
      <c r="J444" s="39"/>
      <c r="K444" s="91">
        <f t="shared" si="31"/>
        <v>182.2</v>
      </c>
    </row>
    <row r="445" spans="1:11" s="4" customFormat="1" ht="22.5" customHeight="1" x14ac:dyDescent="0.25">
      <c r="A445" s="72" t="s">
        <v>522</v>
      </c>
      <c r="B445" s="50"/>
      <c r="C445" s="88" t="s">
        <v>28</v>
      </c>
      <c r="D445" s="128">
        <v>1106.3</v>
      </c>
      <c r="E445" s="132">
        <v>0</v>
      </c>
      <c r="F445" s="126"/>
      <c r="G445" s="39"/>
      <c r="H445" s="39"/>
      <c r="I445" s="39"/>
      <c r="J445" s="39"/>
      <c r="K445" s="91">
        <f t="shared" si="31"/>
        <v>1106.3</v>
      </c>
    </row>
    <row r="446" spans="1:11" s="4" customFormat="1" ht="22.5" customHeight="1" x14ac:dyDescent="0.25">
      <c r="A446" s="72" t="s">
        <v>523</v>
      </c>
      <c r="B446" s="50"/>
      <c r="C446" s="88" t="s">
        <v>28</v>
      </c>
      <c r="D446" s="128">
        <v>1018.5</v>
      </c>
      <c r="E446" s="132">
        <v>0</v>
      </c>
      <c r="F446" s="126"/>
      <c r="G446" s="39"/>
      <c r="H446" s="39"/>
      <c r="I446" s="39"/>
      <c r="J446" s="39"/>
      <c r="K446" s="91">
        <f t="shared" si="31"/>
        <v>1018.5</v>
      </c>
    </row>
    <row r="447" spans="1:11" s="4" customFormat="1" ht="22.5" customHeight="1" x14ac:dyDescent="0.25">
      <c r="A447" s="72" t="s">
        <v>524</v>
      </c>
      <c r="B447" s="50"/>
      <c r="C447" s="88" t="s">
        <v>28</v>
      </c>
      <c r="D447" s="103">
        <v>958.6</v>
      </c>
      <c r="E447" s="256">
        <v>0</v>
      </c>
      <c r="F447" s="171"/>
      <c r="G447" s="172"/>
      <c r="H447" s="172"/>
      <c r="I447" s="172"/>
      <c r="J447" s="172"/>
      <c r="K447" s="90">
        <f t="shared" si="31"/>
        <v>958.6</v>
      </c>
    </row>
    <row r="448" spans="1:11" s="4" customFormat="1" ht="22.5" customHeight="1" x14ac:dyDescent="0.25">
      <c r="A448" s="72" t="s">
        <v>525</v>
      </c>
      <c r="B448" s="50"/>
      <c r="C448" s="88" t="s">
        <v>28</v>
      </c>
      <c r="D448" s="128">
        <v>497.56000000000006</v>
      </c>
      <c r="E448" s="132">
        <v>0</v>
      </c>
      <c r="F448" s="126"/>
      <c r="G448" s="39"/>
      <c r="H448" s="39"/>
      <c r="I448" s="39"/>
      <c r="J448" s="39"/>
      <c r="K448" s="91">
        <f t="shared" si="31"/>
        <v>497.56000000000006</v>
      </c>
    </row>
    <row r="449" spans="1:11" s="4" customFormat="1" ht="22.5" customHeight="1" x14ac:dyDescent="0.25">
      <c r="A449" s="72" t="s">
        <v>526</v>
      </c>
      <c r="B449" s="50"/>
      <c r="C449" s="88" t="s">
        <v>28</v>
      </c>
      <c r="D449" s="128">
        <v>107.6</v>
      </c>
      <c r="E449" s="132">
        <v>0</v>
      </c>
      <c r="F449" s="126"/>
      <c r="G449" s="39"/>
      <c r="H449" s="39"/>
      <c r="I449" s="39"/>
      <c r="J449" s="39"/>
      <c r="K449" s="91">
        <f t="shared" si="31"/>
        <v>107.6</v>
      </c>
    </row>
    <row r="450" spans="1:11" s="4" customFormat="1" ht="22.5" customHeight="1" x14ac:dyDescent="0.25">
      <c r="A450" s="72" t="s">
        <v>527</v>
      </c>
      <c r="B450" s="50"/>
      <c r="C450" s="88" t="s">
        <v>28</v>
      </c>
      <c r="D450" s="128">
        <v>46.9</v>
      </c>
      <c r="E450" s="132">
        <v>0</v>
      </c>
      <c r="F450" s="126"/>
      <c r="G450" s="39"/>
      <c r="H450" s="39"/>
      <c r="I450" s="39"/>
      <c r="J450" s="39"/>
      <c r="K450" s="91">
        <f t="shared" si="31"/>
        <v>46.9</v>
      </c>
    </row>
    <row r="451" spans="1:11" s="4" customFormat="1" ht="22.5" customHeight="1" x14ac:dyDescent="0.25">
      <c r="A451" s="72" t="s">
        <v>528</v>
      </c>
      <c r="B451" s="50"/>
      <c r="C451" s="88" t="s">
        <v>28</v>
      </c>
      <c r="D451" s="128">
        <v>987.2</v>
      </c>
      <c r="E451" s="132">
        <v>0</v>
      </c>
      <c r="F451" s="126"/>
      <c r="G451" s="39"/>
      <c r="H451" s="39"/>
      <c r="I451" s="39"/>
      <c r="J451" s="39"/>
      <c r="K451" s="91">
        <f t="shared" si="31"/>
        <v>987.2</v>
      </c>
    </row>
    <row r="452" spans="1:11" s="4" customFormat="1" ht="22.5" customHeight="1" x14ac:dyDescent="0.25">
      <c r="A452" s="72" t="s">
        <v>529</v>
      </c>
      <c r="B452" s="50"/>
      <c r="C452" s="88" t="s">
        <v>28</v>
      </c>
      <c r="D452" s="128">
        <v>55.4</v>
      </c>
      <c r="E452" s="132">
        <v>0</v>
      </c>
      <c r="F452" s="126"/>
      <c r="G452" s="39"/>
      <c r="H452" s="39"/>
      <c r="I452" s="39"/>
      <c r="J452" s="39"/>
      <c r="K452" s="91">
        <f t="shared" si="31"/>
        <v>55.4</v>
      </c>
    </row>
    <row r="453" spans="1:11" s="4" customFormat="1" ht="22.5" customHeight="1" x14ac:dyDescent="0.25">
      <c r="A453" s="72" t="s">
        <v>530</v>
      </c>
      <c r="B453" s="50"/>
      <c r="C453" s="88" t="s">
        <v>28</v>
      </c>
      <c r="D453" s="128">
        <v>455.7</v>
      </c>
      <c r="E453" s="132">
        <v>0</v>
      </c>
      <c r="F453" s="126"/>
      <c r="G453" s="39"/>
      <c r="H453" s="39"/>
      <c r="I453" s="39"/>
      <c r="J453" s="39"/>
      <c r="K453" s="91">
        <f t="shared" si="31"/>
        <v>455.7</v>
      </c>
    </row>
    <row r="454" spans="1:11" s="4" customFormat="1" ht="22.5" customHeight="1" x14ac:dyDescent="0.25">
      <c r="A454" s="58" t="s">
        <v>531</v>
      </c>
      <c r="B454" s="50"/>
      <c r="C454" s="88" t="s">
        <v>28</v>
      </c>
      <c r="D454" s="128">
        <v>146.9</v>
      </c>
      <c r="E454" s="132">
        <v>0</v>
      </c>
      <c r="F454" s="126"/>
      <c r="G454" s="39"/>
      <c r="H454" s="39"/>
      <c r="I454" s="39"/>
      <c r="J454" s="39"/>
      <c r="K454" s="91">
        <f t="shared" si="31"/>
        <v>146.9</v>
      </c>
    </row>
    <row r="455" spans="1:11" s="4" customFormat="1" ht="22.5" customHeight="1" x14ac:dyDescent="0.25">
      <c r="A455" s="58" t="s">
        <v>532</v>
      </c>
      <c r="B455" s="50"/>
      <c r="C455" s="88" t="s">
        <v>28</v>
      </c>
      <c r="D455" s="128">
        <v>1737.82</v>
      </c>
      <c r="E455" s="132">
        <v>0</v>
      </c>
      <c r="F455" s="126"/>
      <c r="G455" s="39"/>
      <c r="H455" s="39"/>
      <c r="I455" s="39"/>
      <c r="J455" s="39"/>
      <c r="K455" s="91">
        <f t="shared" si="31"/>
        <v>1737.82</v>
      </c>
    </row>
    <row r="456" spans="1:11" s="4" customFormat="1" ht="22.5" customHeight="1" x14ac:dyDescent="0.25">
      <c r="A456" s="58" t="s">
        <v>533</v>
      </c>
      <c r="B456" s="50"/>
      <c r="C456" s="88" t="s">
        <v>28</v>
      </c>
      <c r="D456" s="128">
        <v>2425.8000000000002</v>
      </c>
      <c r="E456" s="132">
        <v>0</v>
      </c>
      <c r="F456" s="126"/>
      <c r="G456" s="39"/>
      <c r="H456" s="39"/>
      <c r="I456" s="39"/>
      <c r="J456" s="39"/>
      <c r="K456" s="91">
        <f t="shared" si="31"/>
        <v>2425.8000000000002</v>
      </c>
    </row>
    <row r="457" spans="1:11" s="4" customFormat="1" ht="22.5" customHeight="1" x14ac:dyDescent="0.25">
      <c r="A457" s="58" t="s">
        <v>534</v>
      </c>
      <c r="B457" s="50"/>
      <c r="C457" s="88" t="s">
        <v>28</v>
      </c>
      <c r="D457" s="128">
        <v>23.8</v>
      </c>
      <c r="E457" s="132">
        <v>0</v>
      </c>
      <c r="F457" s="126"/>
      <c r="G457" s="39"/>
      <c r="H457" s="39"/>
      <c r="I457" s="39"/>
      <c r="J457" s="39"/>
      <c r="K457" s="91">
        <f t="shared" si="31"/>
        <v>23.8</v>
      </c>
    </row>
    <row r="458" spans="1:11" s="4" customFormat="1" ht="22.5" customHeight="1" x14ac:dyDescent="0.25">
      <c r="A458" s="58" t="s">
        <v>535</v>
      </c>
      <c r="B458" s="50"/>
      <c r="C458" s="88" t="s">
        <v>28</v>
      </c>
      <c r="D458" s="128">
        <v>7577.42</v>
      </c>
      <c r="E458" s="132">
        <v>0</v>
      </c>
      <c r="F458" s="126"/>
      <c r="G458" s="39"/>
      <c r="H458" s="39"/>
      <c r="I458" s="39"/>
      <c r="J458" s="39"/>
      <c r="K458" s="91">
        <f t="shared" si="31"/>
        <v>7577.42</v>
      </c>
    </row>
    <row r="459" spans="1:11" s="4" customFormat="1" ht="22.5" customHeight="1" x14ac:dyDescent="0.25">
      <c r="A459" s="58" t="s">
        <v>536</v>
      </c>
      <c r="B459" s="50"/>
      <c r="C459" s="88" t="s">
        <v>28</v>
      </c>
      <c r="D459" s="128">
        <v>804.6</v>
      </c>
      <c r="E459" s="132">
        <v>0</v>
      </c>
      <c r="F459" s="126"/>
      <c r="G459" s="39"/>
      <c r="H459" s="39"/>
      <c r="I459" s="39"/>
      <c r="J459" s="39"/>
      <c r="K459" s="91">
        <f t="shared" si="31"/>
        <v>804.6</v>
      </c>
    </row>
    <row r="460" spans="1:11" s="4" customFormat="1" ht="22.5" customHeight="1" x14ac:dyDescent="0.25">
      <c r="A460" s="58" t="s">
        <v>537</v>
      </c>
      <c r="B460" s="50"/>
      <c r="C460" s="88" t="s">
        <v>28</v>
      </c>
      <c r="D460" s="128">
        <v>380.2</v>
      </c>
      <c r="E460" s="132">
        <v>0</v>
      </c>
      <c r="F460" s="126"/>
      <c r="G460" s="39"/>
      <c r="H460" s="39"/>
      <c r="I460" s="39"/>
      <c r="J460" s="39"/>
      <c r="K460" s="91">
        <f t="shared" si="31"/>
        <v>380.2</v>
      </c>
    </row>
    <row r="461" spans="1:11" s="4" customFormat="1" ht="22.5" customHeight="1" x14ac:dyDescent="0.25">
      <c r="A461" s="58" t="s">
        <v>538</v>
      </c>
      <c r="B461" s="50"/>
      <c r="C461" s="88" t="s">
        <v>28</v>
      </c>
      <c r="D461" s="128">
        <v>603.70000000000005</v>
      </c>
      <c r="E461" s="132">
        <v>0</v>
      </c>
      <c r="F461" s="126"/>
      <c r="G461" s="39"/>
      <c r="H461" s="39"/>
      <c r="I461" s="39"/>
      <c r="J461" s="39"/>
      <c r="K461" s="91">
        <f t="shared" si="31"/>
        <v>603.70000000000005</v>
      </c>
    </row>
    <row r="462" spans="1:11" s="4" customFormat="1" ht="22.5" customHeight="1" x14ac:dyDescent="0.25">
      <c r="A462" s="58" t="s">
        <v>539</v>
      </c>
      <c r="B462" s="50"/>
      <c r="C462" s="88" t="s">
        <v>28</v>
      </c>
      <c r="D462" s="128">
        <v>1006.48</v>
      </c>
      <c r="E462" s="132">
        <v>0</v>
      </c>
      <c r="F462" s="126"/>
      <c r="G462" s="39"/>
      <c r="H462" s="39"/>
      <c r="I462" s="39"/>
      <c r="J462" s="39"/>
      <c r="K462" s="91">
        <f t="shared" ref="K462" si="32">SUM(D462:J462)</f>
        <v>1006.48</v>
      </c>
    </row>
    <row r="463" spans="1:11" s="4" customFormat="1" ht="22.5" customHeight="1" x14ac:dyDescent="0.25">
      <c r="A463" s="58" t="s">
        <v>540</v>
      </c>
      <c r="B463" s="50"/>
      <c r="C463" s="88" t="s">
        <v>28</v>
      </c>
      <c r="D463" s="128">
        <v>18.7</v>
      </c>
      <c r="E463" s="132">
        <v>0</v>
      </c>
      <c r="F463" s="126"/>
      <c r="G463" s="39"/>
      <c r="H463" s="39"/>
      <c r="I463" s="39"/>
      <c r="J463" s="39"/>
      <c r="K463" s="91">
        <f t="shared" ref="K463:K489" si="33">SUM(D463:J463)</f>
        <v>18.7</v>
      </c>
    </row>
    <row r="464" spans="1:11" s="4" customFormat="1" ht="22.5" customHeight="1" x14ac:dyDescent="0.25">
      <c r="A464" s="58" t="s">
        <v>541</v>
      </c>
      <c r="B464" s="50"/>
      <c r="C464" s="88" t="s">
        <v>28</v>
      </c>
      <c r="D464" s="128">
        <v>2507.4</v>
      </c>
      <c r="E464" s="132">
        <v>468.8</v>
      </c>
      <c r="F464" s="126"/>
      <c r="G464" s="39"/>
      <c r="H464" s="39"/>
      <c r="I464" s="39"/>
      <c r="J464" s="39"/>
      <c r="K464" s="91">
        <f t="shared" si="33"/>
        <v>2976.2000000000003</v>
      </c>
    </row>
    <row r="465" spans="1:11" s="4" customFormat="1" ht="22.5" customHeight="1" x14ac:dyDescent="0.25">
      <c r="A465" s="58" t="s">
        <v>542</v>
      </c>
      <c r="B465" s="50"/>
      <c r="C465" s="88" t="s">
        <v>28</v>
      </c>
      <c r="D465" s="128">
        <v>709.4</v>
      </c>
      <c r="E465" s="132">
        <v>0</v>
      </c>
      <c r="F465" s="126"/>
      <c r="G465" s="39"/>
      <c r="H465" s="39"/>
      <c r="I465" s="39"/>
      <c r="J465" s="39"/>
      <c r="K465" s="91">
        <f t="shared" si="33"/>
        <v>709.4</v>
      </c>
    </row>
    <row r="466" spans="1:11" s="4" customFormat="1" ht="22.5" customHeight="1" x14ac:dyDescent="0.25">
      <c r="A466" s="58" t="s">
        <v>543</v>
      </c>
      <c r="B466" s="50"/>
      <c r="C466" s="88" t="s">
        <v>28</v>
      </c>
      <c r="D466" s="128">
        <v>506.3</v>
      </c>
      <c r="E466" s="132">
        <v>0</v>
      </c>
      <c r="F466" s="126"/>
      <c r="G466" s="39"/>
      <c r="H466" s="39"/>
      <c r="I466" s="39"/>
      <c r="J466" s="39"/>
      <c r="K466" s="91">
        <f t="shared" si="33"/>
        <v>506.3</v>
      </c>
    </row>
    <row r="467" spans="1:11" s="4" customFormat="1" ht="22.5" customHeight="1" x14ac:dyDescent="0.25">
      <c r="A467" s="71" t="s">
        <v>544</v>
      </c>
      <c r="B467" s="50"/>
      <c r="C467" s="88" t="s">
        <v>28</v>
      </c>
      <c r="D467" s="128">
        <v>2001.9699999999998</v>
      </c>
      <c r="E467" s="132">
        <v>440.1</v>
      </c>
      <c r="F467" s="126"/>
      <c r="G467" s="39"/>
      <c r="H467" s="39"/>
      <c r="I467" s="39"/>
      <c r="J467" s="39"/>
      <c r="K467" s="91">
        <f t="shared" si="33"/>
        <v>2442.0699999999997</v>
      </c>
    </row>
    <row r="468" spans="1:11" s="4" customFormat="1" ht="22.5" customHeight="1" x14ac:dyDescent="0.25">
      <c r="A468" s="58" t="s">
        <v>545</v>
      </c>
      <c r="B468" s="50"/>
      <c r="C468" s="88" t="s">
        <v>28</v>
      </c>
      <c r="D468" s="128">
        <v>456.9</v>
      </c>
      <c r="E468" s="132">
        <v>0</v>
      </c>
      <c r="F468" s="126"/>
      <c r="G468" s="39"/>
      <c r="H468" s="39"/>
      <c r="I468" s="39"/>
      <c r="J468" s="39"/>
      <c r="K468" s="91">
        <f t="shared" si="33"/>
        <v>456.9</v>
      </c>
    </row>
    <row r="469" spans="1:11" s="4" customFormat="1" ht="22.5" customHeight="1" x14ac:dyDescent="0.25">
      <c r="A469" s="58" t="s">
        <v>546</v>
      </c>
      <c r="B469" s="50"/>
      <c r="C469" s="88" t="s">
        <v>28</v>
      </c>
      <c r="D469" s="128">
        <v>538.76</v>
      </c>
      <c r="E469" s="132">
        <v>0</v>
      </c>
      <c r="F469" s="126"/>
      <c r="G469" s="39"/>
      <c r="H469" s="39"/>
      <c r="I469" s="39"/>
      <c r="J469" s="39"/>
      <c r="K469" s="91">
        <f t="shared" si="33"/>
        <v>538.76</v>
      </c>
    </row>
    <row r="470" spans="1:11" s="4" customFormat="1" ht="22.5" customHeight="1" x14ac:dyDescent="0.25">
      <c r="A470" s="58" t="s">
        <v>547</v>
      </c>
      <c r="B470" s="50"/>
      <c r="C470" s="88" t="s">
        <v>28</v>
      </c>
      <c r="D470" s="128">
        <v>1132.3</v>
      </c>
      <c r="E470" s="132">
        <v>0</v>
      </c>
      <c r="F470" s="126"/>
      <c r="G470" s="39"/>
      <c r="H470" s="39"/>
      <c r="I470" s="39"/>
      <c r="J470" s="39"/>
      <c r="K470" s="91">
        <f t="shared" si="33"/>
        <v>1132.3</v>
      </c>
    </row>
    <row r="471" spans="1:11" ht="22.5" customHeight="1" x14ac:dyDescent="0.2">
      <c r="A471" s="58" t="s">
        <v>548</v>
      </c>
      <c r="B471" s="50"/>
      <c r="C471" s="88" t="s">
        <v>28</v>
      </c>
      <c r="D471" s="128">
        <v>12.1</v>
      </c>
      <c r="E471" s="132">
        <v>0</v>
      </c>
      <c r="F471" s="126"/>
      <c r="G471" s="39"/>
      <c r="H471" s="39"/>
      <c r="I471" s="39"/>
      <c r="J471" s="39"/>
      <c r="K471" s="91">
        <f t="shared" si="33"/>
        <v>12.1</v>
      </c>
    </row>
    <row r="472" spans="1:11" ht="22.5" customHeight="1" x14ac:dyDescent="0.2">
      <c r="A472" s="58" t="s">
        <v>549</v>
      </c>
      <c r="B472" s="50"/>
      <c r="C472" s="88" t="s">
        <v>28</v>
      </c>
      <c r="D472" s="128">
        <v>2347.6999999999998</v>
      </c>
      <c r="E472" s="132">
        <v>0</v>
      </c>
      <c r="F472" s="126"/>
      <c r="G472" s="39"/>
      <c r="H472" s="39"/>
      <c r="I472" s="39"/>
      <c r="J472" s="39"/>
      <c r="K472" s="91">
        <f t="shared" si="33"/>
        <v>2347.6999999999998</v>
      </c>
    </row>
    <row r="473" spans="1:11" ht="22.5" customHeight="1" x14ac:dyDescent="0.2">
      <c r="A473" s="58" t="s">
        <v>550</v>
      </c>
      <c r="B473" s="50"/>
      <c r="C473" s="88" t="s">
        <v>28</v>
      </c>
      <c r="D473" s="128">
        <v>194.1</v>
      </c>
      <c r="E473" s="132">
        <v>512</v>
      </c>
      <c r="F473" s="126"/>
      <c r="G473" s="39"/>
      <c r="H473" s="39"/>
      <c r="I473" s="39"/>
      <c r="J473" s="39"/>
      <c r="K473" s="91">
        <f t="shared" si="33"/>
        <v>706.1</v>
      </c>
    </row>
    <row r="474" spans="1:11" ht="22.5" customHeight="1" x14ac:dyDescent="0.2">
      <c r="A474" s="58" t="s">
        <v>551</v>
      </c>
      <c r="B474" s="50"/>
      <c r="C474" s="88" t="s">
        <v>28</v>
      </c>
      <c r="D474" s="128">
        <v>289.39999999999998</v>
      </c>
      <c r="E474" s="132">
        <v>0</v>
      </c>
      <c r="F474" s="126"/>
      <c r="G474" s="39"/>
      <c r="H474" s="39"/>
      <c r="I474" s="39"/>
      <c r="J474" s="39"/>
      <c r="K474" s="91">
        <f t="shared" si="33"/>
        <v>289.39999999999998</v>
      </c>
    </row>
    <row r="475" spans="1:11" ht="22.5" customHeight="1" x14ac:dyDescent="0.2">
      <c r="A475" s="58" t="s">
        <v>552</v>
      </c>
      <c r="B475" s="50"/>
      <c r="C475" s="88" t="s">
        <v>28</v>
      </c>
      <c r="D475" s="128">
        <v>1123.3</v>
      </c>
      <c r="E475" s="132">
        <v>0</v>
      </c>
      <c r="F475" s="126"/>
      <c r="G475" s="39"/>
      <c r="H475" s="39"/>
      <c r="I475" s="39"/>
      <c r="J475" s="39"/>
      <c r="K475" s="91">
        <f t="shared" si="33"/>
        <v>1123.3</v>
      </c>
    </row>
    <row r="476" spans="1:11" ht="22.5" customHeight="1" x14ac:dyDescent="0.2">
      <c r="A476" s="58" t="s">
        <v>553</v>
      </c>
      <c r="B476" s="50"/>
      <c r="C476" s="88" t="s">
        <v>28</v>
      </c>
      <c r="D476" s="128">
        <v>1585.6</v>
      </c>
      <c r="E476" s="132">
        <v>0</v>
      </c>
      <c r="F476" s="126"/>
      <c r="G476" s="39"/>
      <c r="H476" s="39"/>
      <c r="I476" s="39"/>
      <c r="J476" s="39"/>
      <c r="K476" s="91">
        <f t="shared" si="33"/>
        <v>1585.6</v>
      </c>
    </row>
    <row r="477" spans="1:11" ht="22.5" customHeight="1" x14ac:dyDescent="0.2">
      <c r="A477" s="58" t="s">
        <v>554</v>
      </c>
      <c r="B477" s="50"/>
      <c r="C477" s="88" t="s">
        <v>28</v>
      </c>
      <c r="D477" s="128">
        <v>190</v>
      </c>
      <c r="E477" s="132">
        <v>0</v>
      </c>
      <c r="F477" s="126"/>
      <c r="G477" s="39"/>
      <c r="H477" s="39"/>
      <c r="I477" s="39"/>
      <c r="J477" s="39"/>
      <c r="K477" s="91">
        <f t="shared" si="33"/>
        <v>190</v>
      </c>
    </row>
    <row r="478" spans="1:11" ht="22.5" customHeight="1" x14ac:dyDescent="0.2">
      <c r="A478" s="58" t="s">
        <v>555</v>
      </c>
      <c r="B478" s="50"/>
      <c r="C478" s="88" t="s">
        <v>28</v>
      </c>
      <c r="D478" s="103">
        <v>1099.2</v>
      </c>
      <c r="E478" s="132">
        <v>0</v>
      </c>
      <c r="F478" s="171"/>
      <c r="G478" s="172"/>
      <c r="H478" s="172"/>
      <c r="I478" s="39"/>
      <c r="J478" s="39"/>
      <c r="K478" s="90">
        <f t="shared" si="33"/>
        <v>1099.2</v>
      </c>
    </row>
    <row r="479" spans="1:11" ht="22.5" customHeight="1" x14ac:dyDescent="0.2">
      <c r="A479" s="58" t="s">
        <v>556</v>
      </c>
      <c r="B479" s="50"/>
      <c r="C479" s="88" t="s">
        <v>28</v>
      </c>
      <c r="D479" s="128">
        <v>177.5</v>
      </c>
      <c r="E479" s="132">
        <v>0</v>
      </c>
      <c r="F479" s="126"/>
      <c r="G479" s="39"/>
      <c r="H479" s="39"/>
      <c r="I479" s="39"/>
      <c r="J479" s="39"/>
      <c r="K479" s="91">
        <f t="shared" si="33"/>
        <v>177.5</v>
      </c>
    </row>
    <row r="480" spans="1:11" ht="23.25" customHeight="1" x14ac:dyDescent="0.2">
      <c r="A480" s="58" t="s">
        <v>557</v>
      </c>
      <c r="B480" s="50"/>
      <c r="C480" s="88" t="s">
        <v>28</v>
      </c>
      <c r="D480" s="103">
        <v>6.5</v>
      </c>
      <c r="E480" s="132">
        <v>0</v>
      </c>
      <c r="F480" s="171"/>
      <c r="G480" s="172"/>
      <c r="H480" s="172"/>
      <c r="I480" s="172"/>
      <c r="J480" s="39"/>
      <c r="K480" s="90">
        <f t="shared" si="33"/>
        <v>6.5</v>
      </c>
    </row>
    <row r="481" spans="1:11" ht="22.5" customHeight="1" x14ac:dyDescent="0.2">
      <c r="A481" s="58" t="s">
        <v>558</v>
      </c>
      <c r="B481" s="50"/>
      <c r="C481" s="88" t="s">
        <v>28</v>
      </c>
      <c r="D481" s="103">
        <v>281</v>
      </c>
      <c r="E481" s="132">
        <v>0</v>
      </c>
      <c r="F481" s="171"/>
      <c r="G481" s="172"/>
      <c r="H481" s="172"/>
      <c r="I481" s="172"/>
      <c r="J481" s="39"/>
      <c r="K481" s="90">
        <f t="shared" si="33"/>
        <v>281</v>
      </c>
    </row>
    <row r="482" spans="1:11" ht="22.5" customHeight="1" x14ac:dyDescent="0.2">
      <c r="A482" s="58" t="s">
        <v>559</v>
      </c>
      <c r="B482" s="50"/>
      <c r="C482" s="88" t="s">
        <v>28</v>
      </c>
      <c r="D482" s="128">
        <v>21</v>
      </c>
      <c r="E482" s="132">
        <v>0</v>
      </c>
      <c r="F482" s="126"/>
      <c r="G482" s="39"/>
      <c r="H482" s="39"/>
      <c r="I482" s="39"/>
      <c r="J482" s="39"/>
      <c r="K482" s="91">
        <f t="shared" si="33"/>
        <v>21</v>
      </c>
    </row>
    <row r="483" spans="1:11" ht="22.5" customHeight="1" x14ac:dyDescent="0.2">
      <c r="A483" s="58" t="s">
        <v>560</v>
      </c>
      <c r="B483" s="50"/>
      <c r="C483" s="88" t="s">
        <v>28</v>
      </c>
      <c r="D483" s="128">
        <v>1240.75</v>
      </c>
      <c r="E483" s="132">
        <v>0</v>
      </c>
      <c r="F483" s="126"/>
      <c r="G483" s="39"/>
      <c r="H483" s="39"/>
      <c r="I483" s="39"/>
      <c r="J483" s="39"/>
      <c r="K483" s="91">
        <f t="shared" si="33"/>
        <v>1240.75</v>
      </c>
    </row>
    <row r="484" spans="1:11" ht="22.5" customHeight="1" x14ac:dyDescent="0.2">
      <c r="A484" s="58" t="s">
        <v>561</v>
      </c>
      <c r="B484" s="50"/>
      <c r="C484" s="88" t="s">
        <v>28</v>
      </c>
      <c r="D484" s="128">
        <v>7754.89</v>
      </c>
      <c r="E484" s="132">
        <v>0</v>
      </c>
      <c r="F484" s="126"/>
      <c r="G484" s="39"/>
      <c r="H484" s="39"/>
      <c r="I484" s="39"/>
      <c r="J484" s="39"/>
      <c r="K484" s="91">
        <f t="shared" si="33"/>
        <v>7754.89</v>
      </c>
    </row>
    <row r="485" spans="1:11" ht="22.5" customHeight="1" x14ac:dyDescent="0.2">
      <c r="A485" s="58" t="s">
        <v>562</v>
      </c>
      <c r="B485" s="50"/>
      <c r="C485" s="88" t="s">
        <v>28</v>
      </c>
      <c r="D485" s="128">
        <v>3927.7000000000003</v>
      </c>
      <c r="E485" s="132">
        <v>145.80000000000001</v>
      </c>
      <c r="F485" s="126"/>
      <c r="G485" s="39"/>
      <c r="H485" s="39"/>
      <c r="I485" s="39"/>
      <c r="J485" s="39"/>
      <c r="K485" s="91">
        <f t="shared" si="33"/>
        <v>4073.5000000000005</v>
      </c>
    </row>
    <row r="486" spans="1:11" ht="22.5" customHeight="1" x14ac:dyDescent="0.2">
      <c r="A486" s="58" t="s">
        <v>563</v>
      </c>
      <c r="B486" s="50"/>
      <c r="C486" s="88" t="s">
        <v>28</v>
      </c>
      <c r="D486" s="103">
        <v>53566.750000000007</v>
      </c>
      <c r="E486" s="256">
        <v>15049.1</v>
      </c>
      <c r="F486" s="171"/>
      <c r="G486" s="172"/>
      <c r="H486" s="172"/>
      <c r="I486" s="172"/>
      <c r="J486" s="172"/>
      <c r="K486" s="90">
        <f t="shared" si="33"/>
        <v>68615.850000000006</v>
      </c>
    </row>
    <row r="487" spans="1:11" ht="22.5" customHeight="1" x14ac:dyDescent="0.2">
      <c r="A487" s="69" t="s">
        <v>564</v>
      </c>
      <c r="B487" s="170"/>
      <c r="C487" s="87" t="s">
        <v>28</v>
      </c>
      <c r="D487" s="128">
        <v>248.38</v>
      </c>
      <c r="E487" s="132">
        <v>0</v>
      </c>
      <c r="F487" s="126"/>
      <c r="G487" s="39"/>
      <c r="H487" s="39"/>
      <c r="I487" s="39"/>
      <c r="J487" s="39"/>
      <c r="K487" s="91">
        <f t="shared" si="33"/>
        <v>248.38</v>
      </c>
    </row>
    <row r="488" spans="1:11" ht="22.5" customHeight="1" x14ac:dyDescent="0.2">
      <c r="A488" s="58" t="s">
        <v>565</v>
      </c>
      <c r="B488" s="50"/>
      <c r="C488" s="88" t="s">
        <v>28</v>
      </c>
      <c r="D488" s="128">
        <v>17.899999999999999</v>
      </c>
      <c r="E488" s="132">
        <v>0</v>
      </c>
      <c r="F488" s="126"/>
      <c r="G488" s="39"/>
      <c r="H488" s="39"/>
      <c r="I488" s="39"/>
      <c r="J488" s="39"/>
      <c r="K488" s="91">
        <f t="shared" si="33"/>
        <v>17.899999999999999</v>
      </c>
    </row>
    <row r="489" spans="1:11" ht="22.5" customHeight="1" x14ac:dyDescent="0.2">
      <c r="A489" s="58" t="s">
        <v>566</v>
      </c>
      <c r="B489" s="50"/>
      <c r="C489" s="88" t="s">
        <v>28</v>
      </c>
      <c r="D489" s="128">
        <v>98.1</v>
      </c>
      <c r="E489" s="132">
        <v>0</v>
      </c>
      <c r="F489" s="126"/>
      <c r="G489" s="39"/>
      <c r="H489" s="39"/>
      <c r="I489" s="39"/>
      <c r="J489" s="39"/>
      <c r="K489" s="91">
        <f t="shared" si="33"/>
        <v>98.1</v>
      </c>
    </row>
    <row r="490" spans="1:11" ht="22.5" customHeight="1" x14ac:dyDescent="0.2">
      <c r="A490" s="58" t="s">
        <v>567</v>
      </c>
      <c r="B490" s="50"/>
      <c r="C490" s="88" t="s">
        <v>28</v>
      </c>
      <c r="D490" s="128">
        <v>191.5</v>
      </c>
      <c r="E490" s="132">
        <v>0</v>
      </c>
      <c r="F490" s="126"/>
      <c r="G490" s="39"/>
      <c r="H490" s="39"/>
      <c r="I490" s="39"/>
      <c r="J490" s="39"/>
      <c r="K490" s="91">
        <f t="shared" ref="K490:K505" si="34">SUM(D490:J490)</f>
        <v>191.5</v>
      </c>
    </row>
    <row r="491" spans="1:11" ht="22.5" customHeight="1" x14ac:dyDescent="0.2">
      <c r="A491" s="58" t="s">
        <v>568</v>
      </c>
      <c r="B491" s="50"/>
      <c r="C491" s="88" t="s">
        <v>28</v>
      </c>
      <c r="D491" s="128">
        <v>3886.5</v>
      </c>
      <c r="E491" s="132">
        <v>0</v>
      </c>
      <c r="F491" s="126"/>
      <c r="G491" s="39"/>
      <c r="H491" s="39"/>
      <c r="I491" s="39"/>
      <c r="J491" s="39"/>
      <c r="K491" s="91">
        <f>SUM(D491:J491)</f>
        <v>3886.5</v>
      </c>
    </row>
    <row r="492" spans="1:11" ht="22.5" customHeight="1" x14ac:dyDescent="0.2">
      <c r="A492" s="58" t="s">
        <v>569</v>
      </c>
      <c r="B492" s="50"/>
      <c r="C492" s="88" t="s">
        <v>28</v>
      </c>
      <c r="D492" s="128">
        <v>841</v>
      </c>
      <c r="E492" s="132">
        <v>0</v>
      </c>
      <c r="F492" s="126"/>
      <c r="G492" s="39"/>
      <c r="H492" s="39"/>
      <c r="I492" s="39"/>
      <c r="J492" s="39"/>
      <c r="K492" s="91">
        <f t="shared" si="34"/>
        <v>841</v>
      </c>
    </row>
    <row r="493" spans="1:11" ht="22.5" customHeight="1" x14ac:dyDescent="0.2">
      <c r="A493" s="58" t="s">
        <v>570</v>
      </c>
      <c r="B493" s="50"/>
      <c r="C493" s="88" t="s">
        <v>28</v>
      </c>
      <c r="D493" s="103">
        <v>687.9</v>
      </c>
      <c r="E493" s="132">
        <v>0</v>
      </c>
      <c r="F493" s="171"/>
      <c r="G493" s="172"/>
      <c r="H493" s="172"/>
      <c r="I493" s="172"/>
      <c r="J493" s="172"/>
      <c r="K493" s="90">
        <f>SUM(D493:J493)</f>
        <v>687.9</v>
      </c>
    </row>
    <row r="494" spans="1:11" ht="22.5" customHeight="1" x14ac:dyDescent="0.2">
      <c r="A494" s="58" t="s">
        <v>571</v>
      </c>
      <c r="B494" s="50"/>
      <c r="C494" s="88" t="s">
        <v>28</v>
      </c>
      <c r="D494" s="128">
        <v>588.6</v>
      </c>
      <c r="E494" s="132">
        <v>0</v>
      </c>
      <c r="F494" s="126"/>
      <c r="G494" s="39"/>
      <c r="H494" s="39"/>
      <c r="I494" s="39"/>
      <c r="J494" s="39"/>
      <c r="K494" s="91">
        <f>SUM(D494:J494)</f>
        <v>588.6</v>
      </c>
    </row>
    <row r="495" spans="1:11" ht="22.5" customHeight="1" x14ac:dyDescent="0.2">
      <c r="A495" s="58" t="s">
        <v>572</v>
      </c>
      <c r="B495" s="50"/>
      <c r="C495" s="88" t="s">
        <v>28</v>
      </c>
      <c r="D495" s="128">
        <v>539.6</v>
      </c>
      <c r="E495" s="132">
        <v>0</v>
      </c>
      <c r="F495" s="126"/>
      <c r="G495" s="39"/>
      <c r="H495" s="39"/>
      <c r="I495" s="39"/>
      <c r="J495" s="39"/>
      <c r="K495" s="91">
        <f t="shared" si="34"/>
        <v>539.6</v>
      </c>
    </row>
    <row r="496" spans="1:11" ht="22.5" customHeight="1" x14ac:dyDescent="0.2">
      <c r="A496" s="58" t="s">
        <v>573</v>
      </c>
      <c r="B496" s="50"/>
      <c r="C496" s="88" t="s">
        <v>28</v>
      </c>
      <c r="D496" s="128">
        <v>141.19999999999999</v>
      </c>
      <c r="E496" s="132">
        <v>0</v>
      </c>
      <c r="F496" s="126"/>
      <c r="G496" s="39"/>
      <c r="H496" s="39"/>
      <c r="I496" s="39"/>
      <c r="J496" s="39"/>
      <c r="K496" s="91">
        <f>SUM(D496:J496)</f>
        <v>141.19999999999999</v>
      </c>
    </row>
    <row r="497" spans="1:12" ht="22.5" customHeight="1" x14ac:dyDescent="0.2">
      <c r="A497" s="58" t="s">
        <v>574</v>
      </c>
      <c r="B497" s="50"/>
      <c r="C497" s="88" t="s">
        <v>28</v>
      </c>
      <c r="D497" s="128">
        <v>46.9</v>
      </c>
      <c r="E497" s="132">
        <v>0</v>
      </c>
      <c r="F497" s="126"/>
      <c r="G497" s="39"/>
      <c r="H497" s="39"/>
      <c r="I497" s="39"/>
      <c r="J497" s="39"/>
      <c r="K497" s="91">
        <f>SUM(D497:J497)</f>
        <v>46.9</v>
      </c>
    </row>
    <row r="498" spans="1:12" ht="22.5" customHeight="1" x14ac:dyDescent="0.2">
      <c r="A498" s="58" t="s">
        <v>575</v>
      </c>
      <c r="B498" s="50"/>
      <c r="C498" s="88" t="s">
        <v>28</v>
      </c>
      <c r="D498" s="128">
        <v>138.1</v>
      </c>
      <c r="E498" s="132">
        <v>0</v>
      </c>
      <c r="F498" s="126"/>
      <c r="G498" s="39"/>
      <c r="H498" s="39"/>
      <c r="I498" s="39"/>
      <c r="J498" s="39"/>
      <c r="K498" s="91">
        <f>SUM(D498:J498)</f>
        <v>138.1</v>
      </c>
    </row>
    <row r="499" spans="1:12" ht="22.5" customHeight="1" x14ac:dyDescent="0.2">
      <c r="A499" s="58" t="s">
        <v>576</v>
      </c>
      <c r="B499" s="50"/>
      <c r="C499" s="88" t="s">
        <v>28</v>
      </c>
      <c r="D499" s="128">
        <v>517.90000000000009</v>
      </c>
      <c r="E499" s="132">
        <v>0</v>
      </c>
      <c r="F499" s="126"/>
      <c r="G499" s="39"/>
      <c r="H499" s="39"/>
      <c r="I499" s="39"/>
      <c r="J499" s="39"/>
      <c r="K499" s="91">
        <f t="shared" si="34"/>
        <v>517.90000000000009</v>
      </c>
    </row>
    <row r="500" spans="1:12" ht="22.5" customHeight="1" x14ac:dyDescent="0.2">
      <c r="A500" s="58" t="s">
        <v>577</v>
      </c>
      <c r="B500" s="50"/>
      <c r="C500" s="88" t="s">
        <v>28</v>
      </c>
      <c r="D500" s="128">
        <v>163.30000000000001</v>
      </c>
      <c r="E500" s="132">
        <v>0</v>
      </c>
      <c r="F500" s="143"/>
      <c r="G500" s="172"/>
      <c r="H500" s="172"/>
      <c r="I500" s="172"/>
      <c r="J500" s="172"/>
      <c r="K500" s="90">
        <f>SUM(D500:J500)</f>
        <v>163.30000000000001</v>
      </c>
    </row>
    <row r="501" spans="1:12" ht="22.5" customHeight="1" x14ac:dyDescent="0.2">
      <c r="A501" s="58" t="s">
        <v>578</v>
      </c>
      <c r="B501" s="50"/>
      <c r="C501" s="88" t="s">
        <v>28</v>
      </c>
      <c r="D501" s="103">
        <v>1702.4</v>
      </c>
      <c r="E501" s="132">
        <v>0</v>
      </c>
      <c r="F501" s="143"/>
      <c r="G501" s="172"/>
      <c r="H501" s="172"/>
      <c r="I501" s="172"/>
      <c r="J501" s="172"/>
      <c r="K501" s="90">
        <f>SUM(D501:J501)</f>
        <v>1702.4</v>
      </c>
    </row>
    <row r="502" spans="1:12" ht="22.5" customHeight="1" x14ac:dyDescent="0.2">
      <c r="A502" s="59" t="s">
        <v>579</v>
      </c>
      <c r="B502" s="50"/>
      <c r="C502" s="88" t="s">
        <v>28</v>
      </c>
      <c r="D502" s="128">
        <v>8075.7</v>
      </c>
      <c r="E502" s="132">
        <v>0</v>
      </c>
      <c r="F502" s="126"/>
      <c r="G502" s="39"/>
      <c r="H502" s="39"/>
      <c r="I502" s="39"/>
      <c r="J502" s="39"/>
      <c r="K502" s="91">
        <f>SUM(D502:J502)</f>
        <v>8075.7</v>
      </c>
    </row>
    <row r="503" spans="1:12" ht="22.5" customHeight="1" x14ac:dyDescent="0.2">
      <c r="A503" s="63" t="s">
        <v>580</v>
      </c>
      <c r="B503" s="50"/>
      <c r="C503" s="88" t="s">
        <v>28</v>
      </c>
      <c r="D503" s="128">
        <v>75779.540000000008</v>
      </c>
      <c r="E503" s="132">
        <v>1897.7</v>
      </c>
      <c r="F503" s="126"/>
      <c r="G503" s="39"/>
      <c r="H503" s="39"/>
      <c r="I503" s="39"/>
      <c r="J503" s="39"/>
      <c r="K503" s="91">
        <f t="shared" si="34"/>
        <v>77677.240000000005</v>
      </c>
    </row>
    <row r="504" spans="1:12" ht="22.5" customHeight="1" x14ac:dyDescent="0.2">
      <c r="A504" s="58" t="s">
        <v>581</v>
      </c>
      <c r="B504" s="50"/>
      <c r="C504" s="88" t="s">
        <v>28</v>
      </c>
      <c r="D504" s="128">
        <v>11.5</v>
      </c>
      <c r="E504" s="132">
        <v>0</v>
      </c>
      <c r="F504" s="126"/>
      <c r="G504" s="39"/>
      <c r="H504" s="39"/>
      <c r="I504" s="39"/>
      <c r="J504" s="39"/>
      <c r="K504" s="91">
        <f>SUM(D504:J504)</f>
        <v>11.5</v>
      </c>
    </row>
    <row r="505" spans="1:12" ht="22.5" customHeight="1" x14ac:dyDescent="0.2">
      <c r="A505" s="64" t="s">
        <v>582</v>
      </c>
      <c r="B505" s="55"/>
      <c r="C505" s="88" t="s">
        <v>28</v>
      </c>
      <c r="D505" s="128">
        <v>3793.4999999999995</v>
      </c>
      <c r="E505" s="132">
        <v>0</v>
      </c>
      <c r="F505" s="126"/>
      <c r="G505" s="39"/>
      <c r="H505" s="39"/>
      <c r="I505" s="39"/>
      <c r="J505" s="39"/>
      <c r="K505" s="91">
        <f t="shared" si="34"/>
        <v>3793.4999999999995</v>
      </c>
    </row>
    <row r="506" spans="1:12" ht="22.5" customHeight="1" thickBot="1" x14ac:dyDescent="0.25">
      <c r="A506" s="60" t="s">
        <v>583</v>
      </c>
      <c r="B506" s="51"/>
      <c r="C506" s="88" t="s">
        <v>28</v>
      </c>
      <c r="D506" s="129">
        <v>660</v>
      </c>
      <c r="E506" s="257">
        <v>0</v>
      </c>
      <c r="F506" s="126"/>
      <c r="G506" s="39"/>
      <c r="H506" s="39"/>
      <c r="I506" s="39"/>
      <c r="J506" s="39"/>
      <c r="K506" s="91">
        <f>SUM(D506:J506)</f>
        <v>660</v>
      </c>
    </row>
    <row r="507" spans="1:12" ht="39" customHeight="1" thickTop="1" thickBot="1" x14ac:dyDescent="0.25">
      <c r="A507" s="485" t="s">
        <v>584</v>
      </c>
      <c r="B507" s="486"/>
      <c r="C507" s="40" t="s">
        <v>28</v>
      </c>
      <c r="D507" s="275">
        <v>431325.9</v>
      </c>
      <c r="E507" s="29">
        <f>SUM(E380:E506)</f>
        <v>30517.3</v>
      </c>
      <c r="F507" s="29">
        <f>SUM(F380:F506)</f>
        <v>0</v>
      </c>
      <c r="G507" s="29">
        <f t="shared" ref="G507:J507" si="35">SUM(G380:G506)</f>
        <v>0</v>
      </c>
      <c r="H507" s="29">
        <f t="shared" si="35"/>
        <v>0</v>
      </c>
      <c r="I507" s="29">
        <f>SUM(I380:I506)</f>
        <v>0</v>
      </c>
      <c r="J507" s="29">
        <f t="shared" si="35"/>
        <v>0</v>
      </c>
      <c r="K507" s="30">
        <f>SUM(K380:K506)</f>
        <v>461843.20000000013</v>
      </c>
    </row>
    <row r="508" spans="1:12" ht="32.25" customHeight="1" thickBot="1" x14ac:dyDescent="0.25">
      <c r="A508" s="487" t="s">
        <v>585</v>
      </c>
      <c r="B508" s="488"/>
      <c r="C508" s="37" t="s">
        <v>28</v>
      </c>
      <c r="D508" s="68">
        <f>SUM(D507,D375)</f>
        <v>2033715.4500000002</v>
      </c>
      <c r="E508" s="68">
        <f>SUM(E507,E375)</f>
        <v>139278.69999999998</v>
      </c>
      <c r="F508" s="68">
        <f t="shared" ref="F508:H508" si="36">SUM(F507,F375)</f>
        <v>0</v>
      </c>
      <c r="G508" s="15">
        <f t="shared" si="36"/>
        <v>0</v>
      </c>
      <c r="H508" s="15">
        <f t="shared" si="36"/>
        <v>0</v>
      </c>
      <c r="I508" s="15">
        <f>SUM(I507,I375)</f>
        <v>0</v>
      </c>
      <c r="J508" s="15">
        <f>SUM(J507,J375)</f>
        <v>0</v>
      </c>
      <c r="K508" s="16">
        <f>SUM(K507,K375)</f>
        <v>2172994.15</v>
      </c>
    </row>
    <row r="509" spans="1:12" ht="21.75" customHeight="1" thickTop="1" thickBot="1" x14ac:dyDescent="0.25">
      <c r="A509" s="455" t="s">
        <v>619</v>
      </c>
      <c r="B509" s="456"/>
      <c r="C509" s="456"/>
      <c r="D509" s="456"/>
      <c r="E509" s="456"/>
      <c r="F509" s="456"/>
      <c r="G509" s="456"/>
      <c r="H509" s="456"/>
      <c r="I509" s="456"/>
      <c r="J509" s="456"/>
      <c r="K509" s="457"/>
    </row>
    <row r="510" spans="1:12" ht="24.75" customHeight="1" thickTop="1" thickBot="1" x14ac:dyDescent="0.25">
      <c r="A510" s="418" t="s">
        <v>615</v>
      </c>
      <c r="B510" s="419"/>
      <c r="C510" s="419"/>
      <c r="D510" s="419"/>
      <c r="E510" s="419"/>
      <c r="F510" s="419"/>
      <c r="G510" s="419"/>
      <c r="H510" s="419"/>
      <c r="I510" s="419"/>
      <c r="J510" s="419"/>
      <c r="K510" s="420"/>
    </row>
    <row r="511" spans="1:12" ht="25.5" customHeight="1" thickTop="1" thickBot="1" x14ac:dyDescent="0.25">
      <c r="A511" s="415" t="s">
        <v>586</v>
      </c>
      <c r="B511" s="416"/>
      <c r="C511" s="416"/>
      <c r="D511" s="416"/>
      <c r="E511" s="416"/>
      <c r="F511" s="416"/>
      <c r="G511" s="416"/>
      <c r="H511" s="416"/>
      <c r="I511" s="416"/>
      <c r="J511" s="416"/>
      <c r="K511" s="417"/>
    </row>
    <row r="512" spans="1:12" ht="140.25" customHeight="1" thickTop="1" x14ac:dyDescent="0.2">
      <c r="A512" s="458" t="s">
        <v>775</v>
      </c>
      <c r="B512" s="459"/>
      <c r="C512" s="459"/>
      <c r="D512" s="459"/>
      <c r="E512" s="459"/>
      <c r="F512" s="459"/>
      <c r="G512" s="459"/>
      <c r="H512" s="459"/>
      <c r="I512" s="459"/>
      <c r="J512" s="459"/>
      <c r="K512" s="460"/>
      <c r="L512" s="135"/>
    </row>
    <row r="513" spans="1:11" ht="40.5" customHeight="1" x14ac:dyDescent="0.2">
      <c r="A513" s="445" t="s">
        <v>736</v>
      </c>
      <c r="B513" s="448"/>
      <c r="C513" s="448"/>
      <c r="D513" s="448"/>
      <c r="E513" s="448"/>
      <c r="F513" s="448"/>
      <c r="G513" s="448"/>
      <c r="H513" s="448"/>
      <c r="I513" s="448"/>
      <c r="J513" s="448"/>
      <c r="K513" s="449"/>
    </row>
    <row r="514" spans="1:11" ht="30" customHeight="1" x14ac:dyDescent="0.2">
      <c r="A514" s="427" t="s">
        <v>737</v>
      </c>
      <c r="B514" s="428"/>
      <c r="C514" s="428"/>
      <c r="D514" s="428"/>
      <c r="E514" s="428"/>
      <c r="F514" s="428"/>
      <c r="G514" s="428"/>
      <c r="H514" s="428"/>
      <c r="I514" s="428"/>
      <c r="J514" s="428"/>
      <c r="K514" s="429"/>
    </row>
    <row r="515" spans="1:11" ht="30" customHeight="1" x14ac:dyDescent="0.2">
      <c r="A515" s="492" t="s">
        <v>738</v>
      </c>
      <c r="B515" s="493"/>
      <c r="C515" s="493"/>
      <c r="D515" s="493"/>
      <c r="E515" s="493"/>
      <c r="F515" s="493"/>
      <c r="G515" s="493"/>
      <c r="H515" s="493"/>
      <c r="I515" s="493"/>
      <c r="J515" s="493"/>
      <c r="K515" s="494"/>
    </row>
    <row r="516" spans="1:11" ht="30" customHeight="1" x14ac:dyDescent="0.2">
      <c r="A516" s="421" t="s">
        <v>739</v>
      </c>
      <c r="B516" s="422"/>
      <c r="C516" s="422"/>
      <c r="D516" s="422"/>
      <c r="E516" s="422"/>
      <c r="F516" s="422"/>
      <c r="G516" s="422"/>
      <c r="H516" s="422"/>
      <c r="I516" s="422"/>
      <c r="J516" s="422"/>
      <c r="K516" s="423"/>
    </row>
    <row r="517" spans="1:11" ht="116.25" customHeight="1" x14ac:dyDescent="0.2">
      <c r="A517" s="430" t="s">
        <v>773</v>
      </c>
      <c r="B517" s="431"/>
      <c r="C517" s="431"/>
      <c r="D517" s="431"/>
      <c r="E517" s="431"/>
      <c r="F517" s="431"/>
      <c r="G517" s="431"/>
      <c r="H517" s="431"/>
      <c r="I517" s="431"/>
      <c r="J517" s="431"/>
      <c r="K517" s="432"/>
    </row>
    <row r="518" spans="1:11" ht="78.75" customHeight="1" thickBot="1" x14ac:dyDescent="0.25">
      <c r="A518" s="424" t="s">
        <v>774</v>
      </c>
      <c r="B518" s="425"/>
      <c r="C518" s="425"/>
      <c r="D518" s="425"/>
      <c r="E518" s="425"/>
      <c r="F518" s="425"/>
      <c r="G518" s="425"/>
      <c r="H518" s="425"/>
      <c r="I518" s="425"/>
      <c r="J518" s="425"/>
      <c r="K518" s="426"/>
    </row>
    <row r="519" spans="1:11" ht="26.25" customHeight="1" thickTop="1" thickBot="1" x14ac:dyDescent="0.25">
      <c r="A519" s="415" t="s">
        <v>587</v>
      </c>
      <c r="B519" s="416"/>
      <c r="C519" s="416"/>
      <c r="D519" s="416"/>
      <c r="E519" s="416"/>
      <c r="F519" s="416"/>
      <c r="G519" s="416"/>
      <c r="H519" s="416"/>
      <c r="I519" s="416"/>
      <c r="J519" s="416"/>
      <c r="K519" s="417"/>
    </row>
    <row r="520" spans="1:11" ht="43.5" customHeight="1" thickTop="1" x14ac:dyDescent="0.2">
      <c r="A520" s="450" t="s">
        <v>776</v>
      </c>
      <c r="B520" s="451"/>
      <c r="C520" s="451"/>
      <c r="D520" s="451"/>
      <c r="E520" s="451"/>
      <c r="F520" s="451"/>
      <c r="G520" s="451"/>
      <c r="H520" s="451"/>
      <c r="I520" s="451"/>
      <c r="J520" s="451"/>
      <c r="K520" s="452"/>
    </row>
    <row r="521" spans="1:11" ht="98.25" customHeight="1" x14ac:dyDescent="0.2">
      <c r="A521" s="519" t="s">
        <v>777</v>
      </c>
      <c r="B521" s="520"/>
      <c r="C521" s="520"/>
      <c r="D521" s="520"/>
      <c r="E521" s="520"/>
      <c r="F521" s="520"/>
      <c r="G521" s="520"/>
      <c r="H521" s="520"/>
      <c r="I521" s="520"/>
      <c r="J521" s="520"/>
      <c r="K521" s="521"/>
    </row>
    <row r="522" spans="1:11" ht="64.5" customHeight="1" x14ac:dyDescent="0.2">
      <c r="A522" s="427" t="s">
        <v>740</v>
      </c>
      <c r="B522" s="428"/>
      <c r="C522" s="428"/>
      <c r="D522" s="428"/>
      <c r="E522" s="428"/>
      <c r="F522" s="428"/>
      <c r="G522" s="428"/>
      <c r="H522" s="428"/>
      <c r="I522" s="428"/>
      <c r="J522" s="428"/>
      <c r="K522" s="429"/>
    </row>
    <row r="523" spans="1:11" ht="66.75" customHeight="1" x14ac:dyDescent="0.2">
      <c r="A523" s="427" t="s">
        <v>741</v>
      </c>
      <c r="B523" s="428"/>
      <c r="C523" s="428"/>
      <c r="D523" s="428"/>
      <c r="E523" s="428"/>
      <c r="F523" s="428"/>
      <c r="G523" s="428"/>
      <c r="H523" s="428"/>
      <c r="I523" s="428"/>
      <c r="J523" s="428"/>
      <c r="K523" s="429"/>
    </row>
    <row r="524" spans="1:11" ht="195" customHeight="1" x14ac:dyDescent="0.2">
      <c r="A524" s="445" t="s">
        <v>778</v>
      </c>
      <c r="B524" s="446"/>
      <c r="C524" s="446"/>
      <c r="D524" s="446"/>
      <c r="E524" s="446"/>
      <c r="F524" s="446"/>
      <c r="G524" s="446"/>
      <c r="H524" s="446"/>
      <c r="I524" s="446"/>
      <c r="J524" s="446"/>
      <c r="K524" s="447"/>
    </row>
    <row r="525" spans="1:11" ht="103.5" customHeight="1" x14ac:dyDescent="0.2">
      <c r="A525" s="445" t="s">
        <v>779</v>
      </c>
      <c r="B525" s="448"/>
      <c r="C525" s="448"/>
      <c r="D525" s="448"/>
      <c r="E525" s="448"/>
      <c r="F525" s="448"/>
      <c r="G525" s="448"/>
      <c r="H525" s="448"/>
      <c r="I525" s="448"/>
      <c r="J525" s="448"/>
      <c r="K525" s="449"/>
    </row>
    <row r="526" spans="1:11" ht="63.75" customHeight="1" thickBot="1" x14ac:dyDescent="0.25">
      <c r="A526" s="445" t="s">
        <v>780</v>
      </c>
      <c r="B526" s="448"/>
      <c r="C526" s="448"/>
      <c r="D526" s="448"/>
      <c r="E526" s="448"/>
      <c r="F526" s="448"/>
      <c r="G526" s="448"/>
      <c r="H526" s="448"/>
      <c r="I526" s="448"/>
      <c r="J526" s="448"/>
      <c r="K526" s="449"/>
    </row>
    <row r="527" spans="1:11" ht="20.25" customHeight="1" thickTop="1" thickBot="1" x14ac:dyDescent="0.25">
      <c r="A527" s="442" t="s">
        <v>588</v>
      </c>
      <c r="B527" s="443"/>
      <c r="C527" s="443"/>
      <c r="D527" s="443"/>
      <c r="E527" s="443"/>
      <c r="F527" s="443"/>
      <c r="G527" s="443"/>
      <c r="H527" s="443"/>
      <c r="I527" s="443"/>
      <c r="J527" s="443"/>
      <c r="K527" s="444"/>
    </row>
    <row r="528" spans="1:11" ht="24" customHeight="1" thickTop="1" thickBot="1" x14ac:dyDescent="0.25">
      <c r="A528" s="439" t="s">
        <v>756</v>
      </c>
      <c r="B528" s="440"/>
      <c r="C528" s="440"/>
      <c r="D528" s="440"/>
      <c r="E528" s="440"/>
      <c r="F528" s="440"/>
      <c r="G528" s="440"/>
      <c r="H528" s="440"/>
      <c r="I528" s="440"/>
      <c r="J528" s="440"/>
      <c r="K528" s="441"/>
    </row>
    <row r="529" spans="1:11" ht="110.25" customHeight="1" thickTop="1" x14ac:dyDescent="0.3">
      <c r="A529" s="436" t="s">
        <v>623</v>
      </c>
      <c r="B529" s="437"/>
      <c r="C529" s="437"/>
      <c r="D529" s="437"/>
      <c r="E529" s="437"/>
      <c r="F529" s="437"/>
      <c r="G529" s="437"/>
      <c r="H529" s="437"/>
      <c r="I529" s="437"/>
      <c r="J529" s="437"/>
      <c r="K529" s="438"/>
    </row>
    <row r="530" spans="1:11" ht="30.75" customHeight="1" thickBot="1" x14ac:dyDescent="0.25">
      <c r="A530" s="433" t="s">
        <v>730</v>
      </c>
      <c r="B530" s="434"/>
      <c r="C530" s="434"/>
      <c r="D530" s="434"/>
      <c r="E530" s="434"/>
      <c r="F530" s="434"/>
      <c r="G530" s="434"/>
      <c r="H530" s="434"/>
      <c r="I530" s="434"/>
      <c r="J530" s="434"/>
      <c r="K530" s="435"/>
    </row>
  </sheetData>
  <sortState xmlns:xlrd2="http://schemas.microsoft.com/office/spreadsheetml/2017/richdata2" ref="A29:K523">
    <sortCondition ref="B30:B111"/>
  </sortState>
  <mergeCells count="106">
    <mergeCell ref="A67:A68"/>
    <mergeCell ref="A75:A76"/>
    <mergeCell ref="A81:A82"/>
    <mergeCell ref="A83:A87"/>
    <mergeCell ref="A172:K172"/>
    <mergeCell ref="B29:C29"/>
    <mergeCell ref="A88:A89"/>
    <mergeCell ref="A145:A146"/>
    <mergeCell ref="A174:A180"/>
    <mergeCell ref="A20:B20"/>
    <mergeCell ref="A181:A184"/>
    <mergeCell ref="A47:A48"/>
    <mergeCell ref="A49:A50"/>
    <mergeCell ref="A53:A55"/>
    <mergeCell ref="A57:A61"/>
    <mergeCell ref="A62:A64"/>
    <mergeCell ref="A32:A34"/>
    <mergeCell ref="A35:A36"/>
    <mergeCell ref="A38:A39"/>
    <mergeCell ref="A41:A42"/>
    <mergeCell ref="A44:A46"/>
    <mergeCell ref="A151:A152"/>
    <mergeCell ref="A155:A156"/>
    <mergeCell ref="A158:A159"/>
    <mergeCell ref="A96:A100"/>
    <mergeCell ref="A105:A106"/>
    <mergeCell ref="A115:A118"/>
    <mergeCell ref="A126:A127"/>
    <mergeCell ref="A138:A139"/>
    <mergeCell ref="A19:C19"/>
    <mergeCell ref="A521:K521"/>
    <mergeCell ref="A11:B11"/>
    <mergeCell ref="A12:B12"/>
    <mergeCell ref="A21:B21"/>
    <mergeCell ref="A22:B22"/>
    <mergeCell ref="A13:K13"/>
    <mergeCell ref="A14:C14"/>
    <mergeCell ref="A15:B15"/>
    <mergeCell ref="A233:A238"/>
    <mergeCell ref="A241:A242"/>
    <mergeCell ref="A246:A252"/>
    <mergeCell ref="A274:B274"/>
    <mergeCell ref="A375:B375"/>
    <mergeCell ref="A28:K28"/>
    <mergeCell ref="A23:K23"/>
    <mergeCell ref="B173:C173"/>
    <mergeCell ref="A24:C24"/>
    <mergeCell ref="A27:K27"/>
    <mergeCell ref="A17:B17"/>
    <mergeCell ref="A25:B25"/>
    <mergeCell ref="A26:B26"/>
    <mergeCell ref="A170:B170"/>
    <mergeCell ref="A171:B171"/>
    <mergeCell ref="A1:K1"/>
    <mergeCell ref="A3:K3"/>
    <mergeCell ref="A4:K4"/>
    <mergeCell ref="A7:K7"/>
    <mergeCell ref="A8:K8"/>
    <mergeCell ref="A5:K5"/>
    <mergeCell ref="A6:K6"/>
    <mergeCell ref="A2:K2"/>
    <mergeCell ref="A10:C10"/>
    <mergeCell ref="A9:K9"/>
    <mergeCell ref="A16:B16"/>
    <mergeCell ref="A226:A229"/>
    <mergeCell ref="A519:K519"/>
    <mergeCell ref="A509:K509"/>
    <mergeCell ref="A512:K512"/>
    <mergeCell ref="A513:K513"/>
    <mergeCell ref="A275:B275"/>
    <mergeCell ref="A278:K278"/>
    <mergeCell ref="A276:B276"/>
    <mergeCell ref="A270:B270"/>
    <mergeCell ref="A271:B271"/>
    <mergeCell ref="A280:C280"/>
    <mergeCell ref="A272:B273"/>
    <mergeCell ref="A277:K277"/>
    <mergeCell ref="A279:K279"/>
    <mergeCell ref="A376:K376"/>
    <mergeCell ref="A230:A232"/>
    <mergeCell ref="A377:K377"/>
    <mergeCell ref="A507:B507"/>
    <mergeCell ref="A378:K378"/>
    <mergeCell ref="A379:C379"/>
    <mergeCell ref="A508:B508"/>
    <mergeCell ref="A18:K18"/>
    <mergeCell ref="A515:K515"/>
    <mergeCell ref="A530:K530"/>
    <mergeCell ref="A529:K529"/>
    <mergeCell ref="A528:K528"/>
    <mergeCell ref="A527:K527"/>
    <mergeCell ref="A523:K523"/>
    <mergeCell ref="A524:K524"/>
    <mergeCell ref="A526:K526"/>
    <mergeCell ref="A525:K525"/>
    <mergeCell ref="A520:K520"/>
    <mergeCell ref="A522:K522"/>
    <mergeCell ref="A186:A212"/>
    <mergeCell ref="A213:A222"/>
    <mergeCell ref="A253:A269"/>
    <mergeCell ref="A511:K511"/>
    <mergeCell ref="A510:K510"/>
    <mergeCell ref="A516:K516"/>
    <mergeCell ref="A518:K518"/>
    <mergeCell ref="A514:K514"/>
    <mergeCell ref="A517:K517"/>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6" max="10" man="1"/>
    <brk id="87" max="10" man="1"/>
    <brk id="127" max="10" man="1"/>
    <brk id="168" max="10" man="1"/>
    <brk id="212" max="10" man="1"/>
    <brk id="252" max="10" man="1"/>
    <brk id="308" max="10" man="1"/>
    <brk id="376" max="10" man="1"/>
    <brk id="446" max="10" man="1"/>
    <brk id="508" max="10" man="1"/>
  </rowBreaks>
  <ignoredErrors>
    <ignoredError sqref="D271"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8"/>
  <sheetViews>
    <sheetView view="pageBreakPreview" topLeftCell="A34" zoomScaleNormal="100" zoomScaleSheetLayoutView="100" workbookViewId="0">
      <selection sqref="A1:E1"/>
    </sheetView>
  </sheetViews>
  <sheetFormatPr defaultRowHeight="15" x14ac:dyDescent="0.25"/>
  <cols>
    <col min="1" max="1" width="14.42578125" style="92" customWidth="1"/>
    <col min="2" max="2" width="23.140625" style="149" customWidth="1"/>
    <col min="3" max="3" width="20.5703125" customWidth="1"/>
    <col min="4" max="4" width="7" style="150" customWidth="1"/>
    <col min="5" max="5" width="61" style="150" customWidth="1"/>
    <col min="6" max="6" width="23.28515625" customWidth="1"/>
  </cols>
  <sheetData>
    <row r="1" spans="1:6" s="92" customFormat="1" ht="24" customHeight="1" x14ac:dyDescent="0.25">
      <c r="A1" s="566" t="s">
        <v>0</v>
      </c>
      <c r="B1" s="567"/>
      <c r="C1" s="567"/>
      <c r="D1" s="567"/>
      <c r="E1" s="568"/>
    </row>
    <row r="2" spans="1:6" s="92" customFormat="1" ht="24" customHeight="1" x14ac:dyDescent="0.25">
      <c r="A2" s="569" t="s">
        <v>2</v>
      </c>
      <c r="B2" s="570"/>
      <c r="C2" s="570"/>
      <c r="D2" s="570"/>
      <c r="E2" s="571"/>
    </row>
    <row r="3" spans="1:6" ht="42" customHeight="1" thickBot="1" x14ac:dyDescent="0.3">
      <c r="A3" s="569" t="s">
        <v>634</v>
      </c>
      <c r="B3" s="570"/>
      <c r="C3" s="570"/>
      <c r="D3" s="570"/>
      <c r="E3" s="571"/>
    </row>
    <row r="4" spans="1:6" s="92" customFormat="1" ht="16.5" customHeight="1" thickTop="1" thickBot="1" x14ac:dyDescent="0.3">
      <c r="A4" s="572" t="s">
        <v>616</v>
      </c>
      <c r="B4" s="573"/>
      <c r="C4" s="573"/>
      <c r="D4" s="573"/>
      <c r="E4" s="574"/>
    </row>
    <row r="5" spans="1:6" ht="33.75" customHeight="1" thickTop="1" thickBot="1" x14ac:dyDescent="0.3">
      <c r="A5" s="147" t="s">
        <v>630</v>
      </c>
      <c r="B5" s="177" t="s">
        <v>636</v>
      </c>
      <c r="C5" s="177" t="s">
        <v>637</v>
      </c>
      <c r="D5" s="178" t="s">
        <v>635</v>
      </c>
      <c r="E5" s="176" t="s">
        <v>678</v>
      </c>
    </row>
    <row r="6" spans="1:6" ht="18" customHeight="1" thickTop="1" x14ac:dyDescent="0.25">
      <c r="A6" s="575" t="s">
        <v>632</v>
      </c>
      <c r="B6" s="588" t="s">
        <v>676</v>
      </c>
      <c r="C6" s="579" t="s">
        <v>676</v>
      </c>
      <c r="D6" s="582" t="s">
        <v>676</v>
      </c>
      <c r="E6" s="584" t="s">
        <v>676</v>
      </c>
      <c r="F6" s="145"/>
    </row>
    <row r="7" spans="1:6" s="92" customFormat="1" ht="16.5" customHeight="1" x14ac:dyDescent="0.25">
      <c r="A7" s="576"/>
      <c r="B7" s="589"/>
      <c r="C7" s="580"/>
      <c r="D7" s="583"/>
      <c r="E7" s="585"/>
      <c r="F7" s="145"/>
    </row>
    <row r="8" spans="1:6" s="92" customFormat="1" ht="18" hidden="1" customHeight="1" x14ac:dyDescent="0.25">
      <c r="A8" s="577"/>
      <c r="B8" s="590"/>
      <c r="C8" s="581"/>
      <c r="D8" s="173"/>
      <c r="E8" s="174"/>
      <c r="F8" s="145"/>
    </row>
    <row r="9" spans="1:6" ht="31.5" customHeight="1" x14ac:dyDescent="0.25">
      <c r="A9" s="179" t="s">
        <v>633</v>
      </c>
      <c r="B9" s="180" t="s">
        <v>676</v>
      </c>
      <c r="C9" s="146" t="s">
        <v>676</v>
      </c>
      <c r="D9" s="173" t="s">
        <v>676</v>
      </c>
      <c r="E9" s="175" t="s">
        <v>676</v>
      </c>
    </row>
    <row r="10" spans="1:6" ht="15" customHeight="1" x14ac:dyDescent="0.25">
      <c r="A10" s="578" t="s">
        <v>631</v>
      </c>
      <c r="B10" s="180" t="s">
        <v>639</v>
      </c>
      <c r="C10" s="146"/>
      <c r="D10" s="173">
        <v>1</v>
      </c>
      <c r="E10" s="181" t="s">
        <v>638</v>
      </c>
    </row>
    <row r="11" spans="1:6" s="92" customFormat="1" ht="15" customHeight="1" x14ac:dyDescent="0.25">
      <c r="A11" s="576"/>
      <c r="B11" s="180" t="s">
        <v>310</v>
      </c>
      <c r="C11" s="146"/>
      <c r="D11" s="173">
        <v>2</v>
      </c>
      <c r="E11" s="181" t="s">
        <v>673</v>
      </c>
    </row>
    <row r="12" spans="1:6" s="92" customFormat="1" ht="15" customHeight="1" x14ac:dyDescent="0.25">
      <c r="A12" s="576"/>
      <c r="B12" s="586" t="s">
        <v>674</v>
      </c>
      <c r="C12" s="146"/>
      <c r="D12" s="173">
        <v>3</v>
      </c>
      <c r="E12" s="181" t="s">
        <v>675</v>
      </c>
    </row>
    <row r="13" spans="1:6" x14ac:dyDescent="0.25">
      <c r="A13" s="576"/>
      <c r="B13" s="587"/>
      <c r="C13" s="146"/>
      <c r="D13" s="173">
        <v>4</v>
      </c>
      <c r="E13" s="182" t="s">
        <v>640</v>
      </c>
    </row>
    <row r="14" spans="1:6" x14ac:dyDescent="0.25">
      <c r="A14" s="576"/>
      <c r="B14" s="180" t="s">
        <v>642</v>
      </c>
      <c r="C14" s="146"/>
      <c r="D14" s="173">
        <v>5</v>
      </c>
      <c r="E14" s="182" t="s">
        <v>641</v>
      </c>
    </row>
    <row r="15" spans="1:6" x14ac:dyDescent="0.25">
      <c r="A15" s="576"/>
      <c r="B15" s="180" t="s">
        <v>643</v>
      </c>
      <c r="C15" s="146"/>
      <c r="D15" s="173">
        <v>6</v>
      </c>
      <c r="E15" s="181" t="s">
        <v>644</v>
      </c>
    </row>
    <row r="16" spans="1:6" x14ac:dyDescent="0.25">
      <c r="A16" s="576"/>
      <c r="B16" s="180" t="s">
        <v>645</v>
      </c>
      <c r="C16" s="146"/>
      <c r="D16" s="173">
        <v>7</v>
      </c>
      <c r="E16" s="181" t="s">
        <v>677</v>
      </c>
    </row>
    <row r="17" spans="1:5" x14ac:dyDescent="0.25">
      <c r="A17" s="576"/>
      <c r="B17" s="180" t="s">
        <v>647</v>
      </c>
      <c r="C17" s="146"/>
      <c r="D17" s="173">
        <v>8</v>
      </c>
      <c r="E17" s="181" t="s">
        <v>646</v>
      </c>
    </row>
    <row r="18" spans="1:5" x14ac:dyDescent="0.25">
      <c r="A18" s="576"/>
      <c r="B18" s="180" t="s">
        <v>649</v>
      </c>
      <c r="C18" s="146"/>
      <c r="D18" s="173">
        <v>9</v>
      </c>
      <c r="E18" s="181" t="s">
        <v>648</v>
      </c>
    </row>
    <row r="19" spans="1:5" x14ac:dyDescent="0.25">
      <c r="A19" s="576"/>
      <c r="B19" s="180" t="s">
        <v>651</v>
      </c>
      <c r="C19" s="146"/>
      <c r="D19" s="173">
        <v>10</v>
      </c>
      <c r="E19" s="181" t="s">
        <v>650</v>
      </c>
    </row>
    <row r="20" spans="1:5" x14ac:dyDescent="0.25">
      <c r="A20" s="576"/>
      <c r="B20" s="180" t="s">
        <v>653</v>
      </c>
      <c r="C20" s="146"/>
      <c r="D20" s="173">
        <v>11</v>
      </c>
      <c r="E20" s="181" t="s">
        <v>652</v>
      </c>
    </row>
    <row r="21" spans="1:5" x14ac:dyDescent="0.25">
      <c r="A21" s="576"/>
      <c r="B21" s="180" t="s">
        <v>655</v>
      </c>
      <c r="C21" s="146"/>
      <c r="D21" s="173">
        <v>12</v>
      </c>
      <c r="E21" s="181" t="s">
        <v>654</v>
      </c>
    </row>
    <row r="22" spans="1:5" ht="15" customHeight="1" x14ac:dyDescent="0.25">
      <c r="A22" s="576"/>
      <c r="B22" s="183" t="s">
        <v>657</v>
      </c>
      <c r="C22" s="146"/>
      <c r="D22" s="173">
        <v>13</v>
      </c>
      <c r="E22" s="184" t="s">
        <v>656</v>
      </c>
    </row>
    <row r="23" spans="1:5" s="92" customFormat="1" x14ac:dyDescent="0.25">
      <c r="A23" s="576"/>
      <c r="B23" s="185" t="s">
        <v>659</v>
      </c>
      <c r="C23" s="148"/>
      <c r="D23" s="186">
        <v>14</v>
      </c>
      <c r="E23" s="181" t="s">
        <v>658</v>
      </c>
    </row>
    <row r="24" spans="1:5" s="92" customFormat="1" x14ac:dyDescent="0.25">
      <c r="A24" s="576"/>
      <c r="B24" s="185" t="s">
        <v>659</v>
      </c>
      <c r="C24" s="148"/>
      <c r="D24" s="186">
        <v>15</v>
      </c>
      <c r="E24" s="181" t="s">
        <v>660</v>
      </c>
    </row>
    <row r="25" spans="1:5" s="92" customFormat="1" x14ac:dyDescent="0.25">
      <c r="A25" s="576"/>
      <c r="B25" s="185" t="s">
        <v>662</v>
      </c>
      <c r="C25" s="148"/>
      <c r="D25" s="186">
        <v>16</v>
      </c>
      <c r="E25" s="181" t="s">
        <v>661</v>
      </c>
    </row>
    <row r="26" spans="1:5" s="92" customFormat="1" ht="26.25" x14ac:dyDescent="0.25">
      <c r="A26" s="576"/>
      <c r="B26" s="187" t="s">
        <v>664</v>
      </c>
      <c r="C26" s="148"/>
      <c r="D26" s="186">
        <v>17</v>
      </c>
      <c r="E26" s="188" t="s">
        <v>663</v>
      </c>
    </row>
    <row r="27" spans="1:5" s="92" customFormat="1" x14ac:dyDescent="0.25">
      <c r="A27" s="576"/>
      <c r="B27" s="185" t="s">
        <v>338</v>
      </c>
      <c r="C27" s="148"/>
      <c r="D27" s="186">
        <v>18</v>
      </c>
      <c r="E27" s="181" t="s">
        <v>665</v>
      </c>
    </row>
    <row r="28" spans="1:5" s="92" customFormat="1" x14ac:dyDescent="0.25">
      <c r="A28" s="576"/>
      <c r="B28" s="185" t="s">
        <v>346</v>
      </c>
      <c r="C28" s="148"/>
      <c r="D28" s="186">
        <v>19</v>
      </c>
      <c r="E28" s="181" t="s">
        <v>666</v>
      </c>
    </row>
    <row r="29" spans="1:5" s="92" customFormat="1" x14ac:dyDescent="0.25">
      <c r="A29" s="576"/>
      <c r="B29" s="185" t="s">
        <v>668</v>
      </c>
      <c r="C29" s="148"/>
      <c r="D29" s="186">
        <v>20</v>
      </c>
      <c r="E29" s="181" t="s">
        <v>667</v>
      </c>
    </row>
    <row r="30" spans="1:5" s="92" customFormat="1" x14ac:dyDescent="0.25">
      <c r="A30" s="576"/>
      <c r="B30" s="185" t="s">
        <v>670</v>
      </c>
      <c r="C30" s="148"/>
      <c r="D30" s="186">
        <v>21</v>
      </c>
      <c r="E30" s="181" t="s">
        <v>669</v>
      </c>
    </row>
    <row r="31" spans="1:5" s="92" customFormat="1" x14ac:dyDescent="0.25">
      <c r="A31" s="577"/>
      <c r="B31" s="180" t="s">
        <v>672</v>
      </c>
      <c r="C31" s="146"/>
      <c r="D31" s="173">
        <v>22</v>
      </c>
      <c r="E31" s="181" t="s">
        <v>671</v>
      </c>
    </row>
    <row r="32" spans="1:5" s="92" customFormat="1" x14ac:dyDescent="0.25">
      <c r="A32" s="565" t="s">
        <v>686</v>
      </c>
      <c r="B32" s="206" t="s">
        <v>312</v>
      </c>
      <c r="C32" s="207"/>
      <c r="D32" s="173">
        <v>1</v>
      </c>
      <c r="E32" s="181" t="s">
        <v>685</v>
      </c>
    </row>
    <row r="33" spans="1:5" s="92" customFormat="1" x14ac:dyDescent="0.25">
      <c r="A33" s="565"/>
      <c r="B33" s="206" t="s">
        <v>643</v>
      </c>
      <c r="C33" s="207"/>
      <c r="D33" s="173">
        <v>2</v>
      </c>
      <c r="E33" s="181" t="s">
        <v>682</v>
      </c>
    </row>
    <row r="34" spans="1:5" ht="15" customHeight="1" x14ac:dyDescent="0.25">
      <c r="A34" s="565"/>
      <c r="B34" s="208" t="s">
        <v>647</v>
      </c>
      <c r="C34" s="233"/>
      <c r="D34" s="209">
        <v>3</v>
      </c>
      <c r="E34" s="234" t="s">
        <v>646</v>
      </c>
    </row>
    <row r="35" spans="1:5" x14ac:dyDescent="0.25">
      <c r="A35" s="565"/>
      <c r="B35" s="208" t="s">
        <v>683</v>
      </c>
      <c r="C35" s="233"/>
      <c r="D35" s="210">
        <v>4</v>
      </c>
      <c r="E35" s="249" t="s">
        <v>684</v>
      </c>
    </row>
    <row r="36" spans="1:5" x14ac:dyDescent="0.25">
      <c r="A36" s="562" t="s">
        <v>708</v>
      </c>
      <c r="B36" s="240" t="s">
        <v>693</v>
      </c>
      <c r="C36" s="239"/>
      <c r="D36" s="241">
        <v>1</v>
      </c>
      <c r="E36" s="249" t="s">
        <v>695</v>
      </c>
    </row>
    <row r="37" spans="1:5" x14ac:dyDescent="0.25">
      <c r="A37" s="563"/>
      <c r="B37" s="240" t="s">
        <v>643</v>
      </c>
      <c r="C37" s="239"/>
      <c r="D37" s="241">
        <v>2</v>
      </c>
      <c r="E37" s="181" t="s">
        <v>694</v>
      </c>
    </row>
    <row r="38" spans="1:5" x14ac:dyDescent="0.25">
      <c r="A38" s="563"/>
      <c r="B38" s="240" t="s">
        <v>697</v>
      </c>
      <c r="C38" s="239"/>
      <c r="D38" s="241">
        <v>3</v>
      </c>
      <c r="E38" s="181" t="s">
        <v>696</v>
      </c>
    </row>
    <row r="39" spans="1:5" x14ac:dyDescent="0.25">
      <c r="A39" s="563"/>
      <c r="B39" s="240" t="s">
        <v>699</v>
      </c>
      <c r="C39" s="239"/>
      <c r="D39" s="241">
        <v>4</v>
      </c>
      <c r="E39" s="181" t="s">
        <v>698</v>
      </c>
    </row>
    <row r="40" spans="1:5" x14ac:dyDescent="0.25">
      <c r="A40" s="563"/>
      <c r="B40" s="240" t="s">
        <v>317</v>
      </c>
      <c r="C40" s="239"/>
      <c r="D40" s="241">
        <v>5</v>
      </c>
      <c r="E40" s="181" t="s">
        <v>700</v>
      </c>
    </row>
    <row r="41" spans="1:5" x14ac:dyDescent="0.25">
      <c r="A41" s="563"/>
      <c r="B41" s="240" t="s">
        <v>672</v>
      </c>
      <c r="C41" s="239"/>
      <c r="D41" s="241">
        <v>6</v>
      </c>
      <c r="E41" s="181" t="s">
        <v>701</v>
      </c>
    </row>
    <row r="42" spans="1:5" x14ac:dyDescent="0.25">
      <c r="A42" s="563"/>
      <c r="B42" s="240" t="s">
        <v>703</v>
      </c>
      <c r="C42" s="239"/>
      <c r="D42" s="241">
        <v>7</v>
      </c>
      <c r="E42" s="181" t="s">
        <v>702</v>
      </c>
    </row>
    <row r="43" spans="1:5" x14ac:dyDescent="0.25">
      <c r="A43" s="563"/>
      <c r="B43" s="240" t="s">
        <v>704</v>
      </c>
      <c r="C43" s="239"/>
      <c r="D43" s="241">
        <v>8</v>
      </c>
      <c r="E43" s="181" t="s">
        <v>710</v>
      </c>
    </row>
    <row r="44" spans="1:5" x14ac:dyDescent="0.25">
      <c r="A44" s="563"/>
      <c r="B44" s="240" t="s">
        <v>705</v>
      </c>
      <c r="C44" s="239"/>
      <c r="D44" s="241">
        <v>9</v>
      </c>
      <c r="E44" s="181" t="s">
        <v>718</v>
      </c>
    </row>
    <row r="45" spans="1:5" ht="15.75" customHeight="1" x14ac:dyDescent="0.25">
      <c r="A45" s="564"/>
      <c r="B45" s="240" t="s">
        <v>707</v>
      </c>
      <c r="C45" s="239"/>
      <c r="D45" s="241">
        <v>10</v>
      </c>
      <c r="E45" s="250" t="s">
        <v>706</v>
      </c>
    </row>
    <row r="46" spans="1:5" x14ac:dyDescent="0.25">
      <c r="A46" s="559" t="s">
        <v>748</v>
      </c>
      <c r="B46" s="240" t="s">
        <v>749</v>
      </c>
      <c r="C46" s="239"/>
      <c r="D46" s="241">
        <v>1</v>
      </c>
      <c r="E46" s="276" t="s">
        <v>770</v>
      </c>
    </row>
    <row r="47" spans="1:5" x14ac:dyDescent="0.25">
      <c r="A47" s="560"/>
      <c r="B47" s="240" t="s">
        <v>750</v>
      </c>
      <c r="C47" s="239"/>
      <c r="D47" s="241">
        <v>2</v>
      </c>
      <c r="E47" s="276" t="s">
        <v>754</v>
      </c>
    </row>
    <row r="48" spans="1:5" x14ac:dyDescent="0.25">
      <c r="A48" s="560"/>
      <c r="B48" s="240" t="s">
        <v>751</v>
      </c>
      <c r="C48" s="239"/>
      <c r="D48" s="241">
        <v>4</v>
      </c>
      <c r="E48" s="276" t="s">
        <v>755</v>
      </c>
    </row>
    <row r="49" spans="1:5" ht="30" x14ac:dyDescent="0.25">
      <c r="A49" s="560"/>
      <c r="B49" s="277" t="s">
        <v>752</v>
      </c>
      <c r="C49" s="239"/>
      <c r="D49" s="210">
        <v>4</v>
      </c>
      <c r="E49" s="294" t="s">
        <v>771</v>
      </c>
    </row>
    <row r="50" spans="1:5" x14ac:dyDescent="0.25">
      <c r="A50" s="561"/>
      <c r="B50" s="240" t="s">
        <v>772</v>
      </c>
      <c r="C50" s="239"/>
      <c r="D50" s="241">
        <v>5</v>
      </c>
      <c r="E50" s="276" t="s">
        <v>753</v>
      </c>
    </row>
    <row r="507" spans="1:10" ht="354.75" customHeight="1" x14ac:dyDescent="0.25">
      <c r="A507" s="235"/>
      <c r="B507" s="236"/>
      <c r="C507" s="235"/>
      <c r="D507" s="237"/>
      <c r="E507" s="237"/>
      <c r="F507" s="235"/>
      <c r="G507" s="235"/>
      <c r="H507" s="235"/>
      <c r="I507" s="235"/>
      <c r="J507" s="235"/>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mergeCells count="14">
    <mergeCell ref="A46:A50"/>
    <mergeCell ref="A36:A45"/>
    <mergeCell ref="A32:A35"/>
    <mergeCell ref="A1:E1"/>
    <mergeCell ref="A2:E2"/>
    <mergeCell ref="A4:E4"/>
    <mergeCell ref="A3:E3"/>
    <mergeCell ref="A6:A8"/>
    <mergeCell ref="A10:A31"/>
    <mergeCell ref="C6:C8"/>
    <mergeCell ref="D6:D7"/>
    <mergeCell ref="E6:E7"/>
    <mergeCell ref="B12:B13"/>
    <mergeCell ref="B6:B8"/>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44"/>
  <sheetViews>
    <sheetView view="pageBreakPreview" zoomScale="60" zoomScaleNormal="98" zoomScalePageLayoutView="51" workbookViewId="0">
      <selection sqref="A1:R1"/>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76" customFormat="1" ht="36" customHeight="1" thickTop="1" thickBot="1" x14ac:dyDescent="0.4">
      <c r="A1" s="591" t="s">
        <v>732</v>
      </c>
      <c r="B1" s="592"/>
      <c r="C1" s="592"/>
      <c r="D1" s="592"/>
      <c r="E1" s="592"/>
      <c r="F1" s="592"/>
      <c r="G1" s="592"/>
      <c r="H1" s="592"/>
      <c r="I1" s="592"/>
      <c r="J1" s="592"/>
      <c r="K1" s="592"/>
      <c r="L1" s="592"/>
      <c r="M1" s="592"/>
      <c r="N1" s="592"/>
      <c r="O1" s="592"/>
      <c r="P1" s="592"/>
      <c r="Q1" s="592"/>
      <c r="R1" s="593"/>
    </row>
    <row r="2" spans="1:18" s="76" customFormat="1" ht="36" customHeight="1" thickTop="1" x14ac:dyDescent="0.35">
      <c r="A2" s="285"/>
      <c r="B2" s="285"/>
      <c r="C2" s="285"/>
      <c r="D2" s="285"/>
      <c r="E2" s="285"/>
      <c r="F2" s="285"/>
      <c r="G2" s="285"/>
      <c r="H2" s="285"/>
      <c r="I2" s="285"/>
      <c r="J2" s="285"/>
      <c r="K2" s="285"/>
      <c r="L2" s="285"/>
      <c r="M2" s="285"/>
      <c r="N2" s="285"/>
      <c r="O2" s="285"/>
      <c r="P2" s="285"/>
      <c r="Q2" s="285"/>
      <c r="R2" s="285"/>
    </row>
    <row r="3" spans="1:18" s="76" customFormat="1" ht="36" customHeight="1" x14ac:dyDescent="0.35">
      <c r="A3" s="285"/>
      <c r="B3" s="285"/>
      <c r="C3" s="285"/>
      <c r="D3" s="285"/>
      <c r="E3" s="285"/>
      <c r="F3" s="285"/>
      <c r="G3" s="285"/>
      <c r="H3" s="285"/>
      <c r="I3" s="285"/>
      <c r="J3" s="285"/>
      <c r="K3" s="285"/>
      <c r="L3" s="285"/>
      <c r="M3" s="285"/>
      <c r="N3" s="285"/>
      <c r="O3" s="285"/>
      <c r="P3" s="285"/>
      <c r="Q3" s="285"/>
      <c r="R3" s="285"/>
    </row>
    <row r="4" spans="1:18" s="76" customFormat="1" ht="21" x14ac:dyDescent="0.35">
      <c r="A4" s="75"/>
      <c r="B4" s="75"/>
      <c r="C4" s="75"/>
      <c r="D4" s="75"/>
      <c r="E4" s="75"/>
      <c r="F4" s="75"/>
      <c r="G4" s="75"/>
      <c r="H4" s="75"/>
      <c r="I4" s="75"/>
      <c r="J4" s="75"/>
      <c r="K4" s="75"/>
      <c r="L4" s="75"/>
      <c r="M4" s="75"/>
    </row>
    <row r="5" spans="1:18" s="76" customFormat="1" ht="21" x14ac:dyDescent="0.35">
      <c r="A5" s="75"/>
      <c r="B5" s="75"/>
      <c r="C5" s="75"/>
      <c r="D5" s="75"/>
      <c r="E5" s="75"/>
      <c r="F5" s="75"/>
      <c r="G5" s="75"/>
      <c r="H5" s="75"/>
      <c r="I5" s="75"/>
      <c r="J5" s="75"/>
      <c r="K5" s="75"/>
      <c r="L5" s="75"/>
      <c r="M5" s="75"/>
    </row>
    <row r="10" spans="1:18" s="92" customFormat="1" x14ac:dyDescent="0.25"/>
    <row r="11" spans="1:18" s="92" customFormat="1" x14ac:dyDescent="0.25"/>
    <row r="12" spans="1:18" s="92" customFormat="1" x14ac:dyDescent="0.25"/>
    <row r="13" spans="1:18" s="92" customFormat="1" x14ac:dyDescent="0.25"/>
    <row r="14" spans="1:18" s="92" customFormat="1" x14ac:dyDescent="0.25"/>
    <row r="15" spans="1:18" s="92" customFormat="1" x14ac:dyDescent="0.25"/>
    <row r="16" spans="1:18" s="92" customFormat="1" x14ac:dyDescent="0.25"/>
    <row r="17" spans="1:18" s="92" customFormat="1" x14ac:dyDescent="0.25"/>
    <row r="20" spans="1:18" s="73" customFormat="1" ht="18.75" x14ac:dyDescent="0.3">
      <c r="B20" s="74"/>
      <c r="D20" s="74"/>
      <c r="E20" s="74"/>
      <c r="F20" s="74"/>
      <c r="G20" s="74"/>
      <c r="H20" s="74"/>
      <c r="I20" s="74"/>
      <c r="J20" s="74"/>
      <c r="K20" s="74"/>
      <c r="L20" s="74"/>
      <c r="M20" s="74"/>
    </row>
    <row r="25" spans="1:18" ht="15.75" thickBot="1" x14ac:dyDescent="0.3"/>
    <row r="26" spans="1:18" ht="31.5" customHeight="1" thickTop="1" thickBot="1" x14ac:dyDescent="0.3">
      <c r="A26" s="251"/>
      <c r="B26" s="267"/>
      <c r="C26" s="267"/>
      <c r="D26" s="267"/>
      <c r="E26" s="594" t="s">
        <v>589</v>
      </c>
      <c r="F26" s="595"/>
      <c r="G26" s="595"/>
      <c r="H26" s="595"/>
      <c r="I26" s="595"/>
      <c r="J26" s="595"/>
      <c r="K26" s="595"/>
      <c r="L26" s="595"/>
      <c r="M26" s="595"/>
      <c r="N26" s="596"/>
      <c r="O26" s="267"/>
      <c r="P26" s="267"/>
      <c r="Q26" s="267"/>
      <c r="R26" s="267"/>
    </row>
    <row r="27" spans="1:18" s="92" customFormat="1" ht="31.5" customHeight="1" thickTop="1" x14ac:dyDescent="0.25">
      <c r="A27" s="251"/>
      <c r="B27" s="267"/>
      <c r="C27" s="267"/>
      <c r="D27" s="267"/>
      <c r="E27" s="286"/>
      <c r="F27" s="286"/>
      <c r="G27" s="286"/>
      <c r="H27" s="286"/>
      <c r="I27" s="286"/>
      <c r="J27" s="286"/>
      <c r="K27" s="286"/>
      <c r="L27" s="286"/>
      <c r="M27" s="286"/>
      <c r="N27" s="286"/>
      <c r="O27" s="267"/>
      <c r="P27" s="267"/>
      <c r="Q27" s="267"/>
      <c r="R27" s="267"/>
    </row>
    <row r="28" spans="1:18" ht="38.25" customHeight="1" x14ac:dyDescent="0.25"/>
    <row r="36" s="92" customFormat="1" x14ac:dyDescent="0.25"/>
    <row r="37" s="92" customFormat="1" x14ac:dyDescent="0.25"/>
    <row r="38" s="92" customFormat="1" x14ac:dyDescent="0.25"/>
    <row r="39" s="92" customFormat="1" x14ac:dyDescent="0.25"/>
    <row r="40" s="92" customFormat="1" x14ac:dyDescent="0.25"/>
    <row r="42" s="92" customFormat="1" x14ac:dyDescent="0.25"/>
    <row r="43" s="92" customFormat="1" x14ac:dyDescent="0.25"/>
    <row r="44" s="92" customFormat="1" x14ac:dyDescent="0.25"/>
    <row r="45" s="92" customFormat="1" x14ac:dyDescent="0.25"/>
    <row r="46" s="92" customFormat="1" x14ac:dyDescent="0.25"/>
    <row r="50" spans="1:18" ht="19.5" thickBot="1" x14ac:dyDescent="0.35">
      <c r="A50" s="92"/>
      <c r="B50" s="92"/>
      <c r="C50" s="92"/>
      <c r="D50" s="92"/>
      <c r="E50" s="89"/>
      <c r="F50" s="89"/>
      <c r="G50" s="89"/>
      <c r="H50" s="89"/>
      <c r="I50" s="89"/>
      <c r="J50" s="89"/>
      <c r="K50" s="92"/>
      <c r="L50" s="92"/>
      <c r="M50" s="92"/>
      <c r="N50" s="92"/>
      <c r="O50" s="92"/>
    </row>
    <row r="51" spans="1:18" ht="34.5" customHeight="1" thickTop="1" thickBot="1" x14ac:dyDescent="0.3">
      <c r="A51" s="267"/>
      <c r="B51" s="267"/>
      <c r="C51" s="267"/>
      <c r="D51" s="267"/>
      <c r="E51" s="594" t="s">
        <v>742</v>
      </c>
      <c r="F51" s="595"/>
      <c r="G51" s="595"/>
      <c r="H51" s="595"/>
      <c r="I51" s="595"/>
      <c r="J51" s="595"/>
      <c r="K51" s="595"/>
      <c r="L51" s="595"/>
      <c r="M51" s="595"/>
      <c r="N51" s="596"/>
      <c r="O51" s="267"/>
      <c r="P51" s="267"/>
      <c r="Q51" s="267"/>
      <c r="R51" s="267"/>
    </row>
    <row r="52" spans="1:18" s="92" customFormat="1" ht="19.5" thickTop="1" x14ac:dyDescent="0.25">
      <c r="A52" s="108"/>
      <c r="B52" s="99"/>
      <c r="C52" s="99"/>
      <c r="D52" s="99"/>
      <c r="E52" s="99"/>
      <c r="F52" s="99"/>
      <c r="G52" s="99"/>
      <c r="H52" s="99"/>
      <c r="I52" s="99"/>
      <c r="J52" s="99"/>
      <c r="K52" s="99"/>
      <c r="L52" s="99"/>
      <c r="M52" s="99"/>
      <c r="N52" s="99"/>
      <c r="O52" s="99"/>
    </row>
    <row r="54" spans="1:18" s="92" customFormat="1" x14ac:dyDescent="0.25"/>
    <row r="55" spans="1:18" s="92" customFormat="1" x14ac:dyDescent="0.25"/>
    <row r="56" spans="1:18" s="92" customFormat="1" x14ac:dyDescent="0.25"/>
    <row r="57" spans="1:18" s="92" customFormat="1" x14ac:dyDescent="0.25"/>
    <row r="58" spans="1:18" s="92" customFormat="1" x14ac:dyDescent="0.25"/>
    <row r="59" spans="1:18" s="92" customFormat="1" x14ac:dyDescent="0.25"/>
    <row r="60" spans="1:18" s="92" customFormat="1" x14ac:dyDescent="0.25"/>
    <row r="61" spans="1:18" s="92" customFormat="1" x14ac:dyDescent="0.25"/>
    <row r="62" spans="1:18" s="92" customFormat="1" x14ac:dyDescent="0.25"/>
    <row r="63" spans="1:18" s="92" customFormat="1" x14ac:dyDescent="0.25"/>
    <row r="64" spans="1:18" s="92" customFormat="1" x14ac:dyDescent="0.25"/>
    <row r="65" s="92" customFormat="1" x14ac:dyDescent="0.25"/>
    <row r="66" s="92" customFormat="1" x14ac:dyDescent="0.25"/>
    <row r="67" s="92" customFormat="1" x14ac:dyDescent="0.25"/>
    <row r="68" s="92" customFormat="1" x14ac:dyDescent="0.25"/>
    <row r="69" s="92" customFormat="1" x14ac:dyDescent="0.25"/>
    <row r="70" s="92" customFormat="1" x14ac:dyDescent="0.25"/>
    <row r="71" s="92" customFormat="1" x14ac:dyDescent="0.25"/>
    <row r="72" s="92" customFormat="1" x14ac:dyDescent="0.25"/>
    <row r="73" s="92" customFormat="1" x14ac:dyDescent="0.25"/>
    <row r="74" s="92" customFormat="1" x14ac:dyDescent="0.25"/>
    <row r="75" s="92" customFormat="1" x14ac:dyDescent="0.25"/>
    <row r="76" s="92" customFormat="1" x14ac:dyDescent="0.25"/>
    <row r="77" s="92" customFormat="1" x14ac:dyDescent="0.25"/>
    <row r="78" s="92" customFormat="1" x14ac:dyDescent="0.25"/>
    <row r="79" s="92" customFormat="1" x14ac:dyDescent="0.25"/>
    <row r="80" s="92" customFormat="1" x14ac:dyDescent="0.25"/>
    <row r="81" s="92" customFormat="1" x14ac:dyDescent="0.25"/>
    <row r="533" spans="1:9" ht="354.75" customHeight="1" x14ac:dyDescent="0.25">
      <c r="A533" s="235"/>
      <c r="B533" s="235"/>
      <c r="C533" s="235"/>
      <c r="D533" s="235"/>
      <c r="E533" s="235"/>
      <c r="F533" s="235"/>
      <c r="G533" s="235"/>
      <c r="H533" s="235"/>
      <c r="I533" s="235"/>
    </row>
    <row r="534" spans="1:9" ht="42.75" customHeight="1" x14ac:dyDescent="0.25"/>
    <row r="537" spans="1:9" ht="30" customHeight="1" x14ac:dyDescent="0.25"/>
    <row r="538" spans="1:9" ht="29.25" customHeight="1" x14ac:dyDescent="0.25"/>
    <row r="540" spans="1:9" ht="62.25" customHeight="1" x14ac:dyDescent="0.25"/>
    <row r="542" spans="1:9" ht="61.5" customHeight="1" x14ac:dyDescent="0.25"/>
    <row r="543" spans="1:9" ht="77.25" customHeight="1" x14ac:dyDescent="0.25"/>
    <row r="544" spans="1:9" ht="237.75" customHeight="1" x14ac:dyDescent="0.25"/>
  </sheetData>
  <mergeCells count="3">
    <mergeCell ref="A1:R1"/>
    <mergeCell ref="E26:N26"/>
    <mergeCell ref="E51:N51"/>
  </mergeCells>
  <pageMargins left="0.63" right="0.63" top="0.70866141732283472" bottom="0.47244094488188981" header="0.31496062992125984" footer="0.31496062992125984"/>
  <pageSetup paperSize="9" scale="51" orientation="portrait" r:id="rId1"/>
  <headerFooter>
    <oddFooter>&amp;R&amp;12&amp;P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33</v>
      </c>
    </row>
    <row r="2" spans="1:1" ht="15.75" thickTop="1" x14ac:dyDescent="0.25">
      <c r="A2" s="287" t="s">
        <v>189</v>
      </c>
    </row>
    <row r="3" spans="1:1" x14ac:dyDescent="0.25">
      <c r="A3" s="119" t="s">
        <v>104</v>
      </c>
    </row>
    <row r="4" spans="1:1" x14ac:dyDescent="0.25">
      <c r="A4" s="280" t="s">
        <v>67</v>
      </c>
    </row>
    <row r="5" spans="1:1" x14ac:dyDescent="0.25">
      <c r="A5" s="280" t="s">
        <v>38</v>
      </c>
    </row>
    <row r="6" spans="1:1" x14ac:dyDescent="0.25">
      <c r="A6" s="282" t="s">
        <v>191</v>
      </c>
    </row>
    <row r="7" spans="1:1" x14ac:dyDescent="0.25">
      <c r="A7" s="280" t="s">
        <v>100</v>
      </c>
    </row>
    <row r="8" spans="1:1" x14ac:dyDescent="0.25">
      <c r="A8" s="119" t="s">
        <v>46</v>
      </c>
    </row>
    <row r="9" spans="1:1" x14ac:dyDescent="0.25">
      <c r="A9" s="282" t="s">
        <v>138</v>
      </c>
    </row>
    <row r="10" spans="1:1" x14ac:dyDescent="0.25">
      <c r="A10" s="280" t="s">
        <v>52</v>
      </c>
    </row>
    <row r="11" spans="1:1" x14ac:dyDescent="0.25">
      <c r="A11" s="282" t="s">
        <v>208</v>
      </c>
    </row>
    <row r="12" spans="1:1" x14ac:dyDescent="0.25">
      <c r="A12" s="280" t="s">
        <v>123</v>
      </c>
    </row>
    <row r="13" spans="1:1" x14ac:dyDescent="0.25">
      <c r="A13" s="119" t="s">
        <v>112</v>
      </c>
    </row>
    <row r="14" spans="1:1" x14ac:dyDescent="0.25">
      <c r="A14" s="280" t="s">
        <v>114</v>
      </c>
    </row>
    <row r="15" spans="1:1" x14ac:dyDescent="0.25">
      <c r="A15" s="280" t="s">
        <v>50</v>
      </c>
    </row>
    <row r="16" spans="1:1" x14ac:dyDescent="0.25">
      <c r="A16" s="119" t="s">
        <v>119</v>
      </c>
    </row>
    <row r="17" spans="1:1" x14ac:dyDescent="0.25">
      <c r="A17" s="119" t="s">
        <v>55</v>
      </c>
    </row>
    <row r="18" spans="1:1" x14ac:dyDescent="0.25">
      <c r="A18" s="280" t="s">
        <v>40</v>
      </c>
    </row>
    <row r="19" spans="1:1" x14ac:dyDescent="0.25">
      <c r="A19" s="119" t="s">
        <v>84</v>
      </c>
    </row>
    <row r="20" spans="1:1" x14ac:dyDescent="0.25">
      <c r="A20" s="119" t="s">
        <v>81</v>
      </c>
    </row>
    <row r="21" spans="1:1" x14ac:dyDescent="0.25">
      <c r="A21" s="119" t="s">
        <v>64</v>
      </c>
    </row>
    <row r="22" spans="1:1" ht="15" customHeight="1" x14ac:dyDescent="0.25">
      <c r="A22" s="282" t="s">
        <v>132</v>
      </c>
    </row>
    <row r="23" spans="1:1" x14ac:dyDescent="0.25">
      <c r="A23" s="119" t="s">
        <v>48</v>
      </c>
    </row>
    <row r="24" spans="1:1" x14ac:dyDescent="0.25">
      <c r="A24" s="282" t="s">
        <v>227</v>
      </c>
    </row>
    <row r="25" spans="1:1" x14ac:dyDescent="0.25">
      <c r="A25" s="280" t="s">
        <v>57</v>
      </c>
    </row>
    <row r="26" spans="1:1" x14ac:dyDescent="0.25">
      <c r="A26" s="282" t="s">
        <v>158</v>
      </c>
    </row>
    <row r="27" spans="1:1" x14ac:dyDescent="0.25">
      <c r="A27" s="119" t="s">
        <v>108</v>
      </c>
    </row>
    <row r="28" spans="1:1" x14ac:dyDescent="0.25">
      <c r="A28" s="119" t="s">
        <v>79</v>
      </c>
    </row>
    <row r="29" spans="1:1" x14ac:dyDescent="0.25">
      <c r="A29" s="119" t="s">
        <v>121</v>
      </c>
    </row>
    <row r="30" spans="1:1" x14ac:dyDescent="0.25">
      <c r="A30" s="282" t="s">
        <v>129</v>
      </c>
    </row>
    <row r="31" spans="1:1" x14ac:dyDescent="0.25">
      <c r="A31" s="119" t="s">
        <v>86</v>
      </c>
    </row>
    <row r="32" spans="1:1" x14ac:dyDescent="0.25">
      <c r="A32" s="220" t="s">
        <v>251</v>
      </c>
    </row>
    <row r="33" spans="1:1" x14ac:dyDescent="0.25">
      <c r="A33" s="282" t="s">
        <v>184</v>
      </c>
    </row>
    <row r="34" spans="1:1" x14ac:dyDescent="0.25">
      <c r="A34" s="220" t="s">
        <v>232</v>
      </c>
    </row>
    <row r="35" spans="1:1" x14ac:dyDescent="0.25">
      <c r="A35" s="220" t="s">
        <v>205</v>
      </c>
    </row>
    <row r="36" spans="1:1" x14ac:dyDescent="0.25">
      <c r="A36" s="220" t="s">
        <v>136</v>
      </c>
    </row>
    <row r="37" spans="1:1" x14ac:dyDescent="0.25">
      <c r="A37" s="119" t="s">
        <v>71</v>
      </c>
    </row>
    <row r="38" spans="1:1" x14ac:dyDescent="0.25">
      <c r="A38" s="220" t="s">
        <v>162</v>
      </c>
    </row>
    <row r="39" spans="1:1" x14ac:dyDescent="0.25">
      <c r="A39" s="119" t="s">
        <v>44</v>
      </c>
    </row>
    <row r="40" spans="1:1" x14ac:dyDescent="0.25">
      <c r="A40" s="220" t="s">
        <v>240</v>
      </c>
    </row>
    <row r="41" spans="1:1" x14ac:dyDescent="0.25">
      <c r="A41" s="280" t="s">
        <v>36</v>
      </c>
    </row>
    <row r="42" spans="1:1" x14ac:dyDescent="0.25">
      <c r="A42" s="220" t="s">
        <v>144</v>
      </c>
    </row>
    <row r="43" spans="1:1" x14ac:dyDescent="0.25">
      <c r="A43" s="220" t="s">
        <v>134</v>
      </c>
    </row>
    <row r="44" spans="1:1" x14ac:dyDescent="0.25">
      <c r="A44" s="119" t="s">
        <v>61</v>
      </c>
    </row>
    <row r="45" spans="1:1" x14ac:dyDescent="0.25">
      <c r="A45" s="282" t="s">
        <v>230</v>
      </c>
    </row>
    <row r="46" spans="1:1" x14ac:dyDescent="0.25">
      <c r="A46" s="281" t="s">
        <v>66</v>
      </c>
    </row>
    <row r="47" spans="1:1" x14ac:dyDescent="0.25">
      <c r="A47" s="119" t="s">
        <v>95</v>
      </c>
    </row>
    <row r="48" spans="1:1" x14ac:dyDescent="0.25">
      <c r="A48" s="220" t="s">
        <v>218</v>
      </c>
    </row>
    <row r="49" spans="1:1" x14ac:dyDescent="0.25">
      <c r="A49" s="280" t="s">
        <v>110</v>
      </c>
    </row>
    <row r="50" spans="1:1" x14ac:dyDescent="0.25">
      <c r="A50" s="220" t="s">
        <v>606</v>
      </c>
    </row>
    <row r="51" spans="1:1" x14ac:dyDescent="0.25">
      <c r="A51" s="119" t="s">
        <v>59</v>
      </c>
    </row>
    <row r="52" spans="1:1" x14ac:dyDescent="0.25">
      <c r="A52" s="220" t="s">
        <v>140</v>
      </c>
    </row>
    <row r="53" spans="1:1" x14ac:dyDescent="0.25">
      <c r="A53" s="280" t="s">
        <v>117</v>
      </c>
    </row>
    <row r="54" spans="1:1" x14ac:dyDescent="0.25">
      <c r="A54" s="119" t="s">
        <v>127</v>
      </c>
    </row>
    <row r="55" spans="1:1" x14ac:dyDescent="0.25">
      <c r="A55" s="220" t="s">
        <v>150</v>
      </c>
    </row>
    <row r="56" spans="1:1" x14ac:dyDescent="0.25">
      <c r="A56" s="220" t="s">
        <v>170</v>
      </c>
    </row>
    <row r="57" spans="1:1" x14ac:dyDescent="0.25">
      <c r="A57" s="282" t="s">
        <v>210</v>
      </c>
    </row>
    <row r="58" spans="1:1" x14ac:dyDescent="0.25">
      <c r="A58" s="119" t="s">
        <v>125</v>
      </c>
    </row>
    <row r="59" spans="1:1" x14ac:dyDescent="0.25">
      <c r="A59" s="220" t="s">
        <v>154</v>
      </c>
    </row>
    <row r="60" spans="1:1" x14ac:dyDescent="0.25">
      <c r="A60" s="119" t="s">
        <v>62</v>
      </c>
    </row>
    <row r="61" spans="1:1" x14ac:dyDescent="0.25">
      <c r="A61" s="282" t="s">
        <v>202</v>
      </c>
    </row>
    <row r="62" spans="1:1" x14ac:dyDescent="0.25">
      <c r="A62" s="283" t="s">
        <v>215</v>
      </c>
    </row>
    <row r="63" spans="1:1" x14ac:dyDescent="0.25">
      <c r="A63" s="119" t="s">
        <v>102</v>
      </c>
    </row>
    <row r="64" spans="1:1" x14ac:dyDescent="0.25">
      <c r="A64" s="220" t="s">
        <v>220</v>
      </c>
    </row>
    <row r="65" spans="1:3" x14ac:dyDescent="0.25">
      <c r="A65" s="282" t="s">
        <v>198</v>
      </c>
    </row>
    <row r="66" spans="1:3" x14ac:dyDescent="0.25">
      <c r="B66" s="289"/>
      <c r="C66" s="156" t="s">
        <v>759</v>
      </c>
    </row>
    <row r="69" spans="1:3" ht="16.5" thickBot="1" x14ac:dyDescent="0.3">
      <c r="A69" s="21" t="s">
        <v>262</v>
      </c>
    </row>
    <row r="70" spans="1:3" ht="15.75" thickTop="1" x14ac:dyDescent="0.25">
      <c r="A70" s="278" t="s">
        <v>264</v>
      </c>
    </row>
    <row r="71" spans="1:3" x14ac:dyDescent="0.25">
      <c r="A71" s="279" t="s">
        <v>270</v>
      </c>
    </row>
    <row r="72" spans="1:3" x14ac:dyDescent="0.25">
      <c r="A72" s="119" t="s">
        <v>620</v>
      </c>
    </row>
    <row r="73" spans="1:3" x14ac:dyDescent="0.25">
      <c r="A73" s="279" t="s">
        <v>275</v>
      </c>
    </row>
    <row r="74" spans="1:3" x14ac:dyDescent="0.25">
      <c r="A74" s="114" t="s">
        <v>308</v>
      </c>
    </row>
    <row r="75" spans="1:3" x14ac:dyDescent="0.25">
      <c r="A75" s="279" t="s">
        <v>312</v>
      </c>
    </row>
    <row r="76" spans="1:3" x14ac:dyDescent="0.25">
      <c r="A76" s="284" t="s">
        <v>321</v>
      </c>
    </row>
    <row r="77" spans="1:3" x14ac:dyDescent="0.25">
      <c r="A77" s="115" t="s">
        <v>327</v>
      </c>
    </row>
    <row r="78" spans="1:3" x14ac:dyDescent="0.25">
      <c r="A78" s="114" t="s">
        <v>328</v>
      </c>
    </row>
    <row r="79" spans="1:3" x14ac:dyDescent="0.25">
      <c r="A79" s="279" t="s">
        <v>330</v>
      </c>
    </row>
    <row r="80" spans="1:3" x14ac:dyDescent="0.25">
      <c r="A80" s="115" t="s">
        <v>336</v>
      </c>
    </row>
    <row r="81" spans="1:3" x14ac:dyDescent="0.25">
      <c r="A81" s="279" t="s">
        <v>338</v>
      </c>
    </row>
    <row r="82" spans="1:3" ht="22.5" customHeight="1" x14ac:dyDescent="0.25">
      <c r="A82" s="288" t="s">
        <v>757</v>
      </c>
      <c r="C82" s="156" t="s">
        <v>758</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92" customFormat="1" x14ac:dyDescent="0.25">
      <c r="A1" s="92" t="s">
        <v>687</v>
      </c>
    </row>
    <row r="2" spans="1:1" x14ac:dyDescent="0.25">
      <c r="A2" t="s">
        <v>104</v>
      </c>
    </row>
    <row r="3" spans="1:1" x14ac:dyDescent="0.25">
      <c r="A3" t="s">
        <v>67</v>
      </c>
    </row>
    <row r="4" spans="1:1" x14ac:dyDescent="0.25">
      <c r="A4" t="s">
        <v>191</v>
      </c>
    </row>
    <row r="5" spans="1:1" x14ac:dyDescent="0.25">
      <c r="A5" t="s">
        <v>100</v>
      </c>
    </row>
    <row r="6" spans="1:1" x14ac:dyDescent="0.25">
      <c r="A6" t="s">
        <v>46</v>
      </c>
    </row>
    <row r="7" spans="1:1" x14ac:dyDescent="0.25">
      <c r="A7" t="s">
        <v>52</v>
      </c>
    </row>
    <row r="8" spans="1:1" x14ac:dyDescent="0.25">
      <c r="A8" t="s">
        <v>123</v>
      </c>
    </row>
    <row r="9" spans="1:1" x14ac:dyDescent="0.25">
      <c r="A9" t="s">
        <v>112</v>
      </c>
    </row>
    <row r="10" spans="1:1" x14ac:dyDescent="0.25">
      <c r="A10" t="s">
        <v>114</v>
      </c>
    </row>
    <row r="11" spans="1:1" x14ac:dyDescent="0.25">
      <c r="A11" t="s">
        <v>88</v>
      </c>
    </row>
    <row r="12" spans="1:1" x14ac:dyDescent="0.25">
      <c r="A12" t="s">
        <v>50</v>
      </c>
    </row>
    <row r="13" spans="1:1" x14ac:dyDescent="0.25">
      <c r="A13" t="s">
        <v>119</v>
      </c>
    </row>
    <row r="14" spans="1:1" x14ac:dyDescent="0.25">
      <c r="A14" t="s">
        <v>55</v>
      </c>
    </row>
    <row r="15" spans="1:1" x14ac:dyDescent="0.25">
      <c r="A15" t="s">
        <v>73</v>
      </c>
    </row>
    <row r="16" spans="1:1" x14ac:dyDescent="0.25">
      <c r="A16" t="s">
        <v>84</v>
      </c>
    </row>
    <row r="17" spans="1:1" x14ac:dyDescent="0.25">
      <c r="A17" t="s">
        <v>81</v>
      </c>
    </row>
    <row r="18" spans="1:1" x14ac:dyDescent="0.25">
      <c r="A18" t="s">
        <v>64</v>
      </c>
    </row>
    <row r="19" spans="1:1" x14ac:dyDescent="0.25">
      <c r="A19" t="s">
        <v>132</v>
      </c>
    </row>
    <row r="20" spans="1:1" x14ac:dyDescent="0.25">
      <c r="A20" t="s">
        <v>48</v>
      </c>
    </row>
    <row r="21" spans="1:1" x14ac:dyDescent="0.25">
      <c r="A21" t="s">
        <v>236</v>
      </c>
    </row>
    <row r="22" spans="1:1" x14ac:dyDescent="0.25">
      <c r="A22" t="s">
        <v>146</v>
      </c>
    </row>
    <row r="23" spans="1:1" x14ac:dyDescent="0.25">
      <c r="A23" t="s">
        <v>227</v>
      </c>
    </row>
    <row r="24" spans="1:1" x14ac:dyDescent="0.25">
      <c r="A24" t="s">
        <v>57</v>
      </c>
    </row>
    <row r="25" spans="1:1" x14ac:dyDescent="0.25">
      <c r="A25" t="s">
        <v>158</v>
      </c>
    </row>
    <row r="26" spans="1:1" x14ac:dyDescent="0.25">
      <c r="A26" t="s">
        <v>108</v>
      </c>
    </row>
    <row r="27" spans="1:1" x14ac:dyDescent="0.25">
      <c r="A27" t="s">
        <v>79</v>
      </c>
    </row>
    <row r="28" spans="1:1" x14ac:dyDescent="0.25">
      <c r="A28" t="s">
        <v>121</v>
      </c>
    </row>
    <row r="29" spans="1:1" x14ac:dyDescent="0.25">
      <c r="A29" t="s">
        <v>86</v>
      </c>
    </row>
    <row r="30" spans="1:1" x14ac:dyDescent="0.25">
      <c r="A30" t="s">
        <v>251</v>
      </c>
    </row>
    <row r="31" spans="1:1" x14ac:dyDescent="0.25">
      <c r="A31" t="s">
        <v>184</v>
      </c>
    </row>
    <row r="32" spans="1:1" x14ac:dyDescent="0.25">
      <c r="A32" t="s">
        <v>232</v>
      </c>
    </row>
    <row r="33" spans="1:1" x14ac:dyDescent="0.25">
      <c r="A33" t="s">
        <v>205</v>
      </c>
    </row>
    <row r="34" spans="1:1" x14ac:dyDescent="0.25">
      <c r="A34" t="s">
        <v>136</v>
      </c>
    </row>
    <row r="35" spans="1:1" x14ac:dyDescent="0.25">
      <c r="A35" t="s">
        <v>71</v>
      </c>
    </row>
    <row r="36" spans="1:1" x14ac:dyDescent="0.25">
      <c r="A36" t="s">
        <v>162</v>
      </c>
    </row>
    <row r="37" spans="1:1" x14ac:dyDescent="0.25">
      <c r="A37" t="s">
        <v>44</v>
      </c>
    </row>
    <row r="38" spans="1:1" x14ac:dyDescent="0.25">
      <c r="A38" t="s">
        <v>36</v>
      </c>
    </row>
    <row r="39" spans="1:1" x14ac:dyDescent="0.25">
      <c r="A39" t="s">
        <v>144</v>
      </c>
    </row>
    <row r="40" spans="1:1" x14ac:dyDescent="0.25">
      <c r="A40" t="s">
        <v>134</v>
      </c>
    </row>
    <row r="41" spans="1:1" x14ac:dyDescent="0.25">
      <c r="A41" t="s">
        <v>61</v>
      </c>
    </row>
    <row r="42" spans="1:1" x14ac:dyDescent="0.25">
      <c r="A42" t="s">
        <v>230</v>
      </c>
    </row>
    <row r="43" spans="1:1" x14ac:dyDescent="0.25">
      <c r="A43" t="s">
        <v>95</v>
      </c>
    </row>
    <row r="44" spans="1:1" x14ac:dyDescent="0.25">
      <c r="A44" t="s">
        <v>218</v>
      </c>
    </row>
    <row r="45" spans="1:1" x14ac:dyDescent="0.25">
      <c r="A45" t="s">
        <v>110</v>
      </c>
    </row>
    <row r="46" spans="1:1" x14ac:dyDescent="0.25">
      <c r="A46" t="s">
        <v>606</v>
      </c>
    </row>
    <row r="47" spans="1:1" x14ac:dyDescent="0.25">
      <c r="A47" t="s">
        <v>59</v>
      </c>
    </row>
    <row r="48" spans="1:1" x14ac:dyDescent="0.25">
      <c r="A48" t="s">
        <v>140</v>
      </c>
    </row>
    <row r="49" spans="1:1" x14ac:dyDescent="0.25">
      <c r="A49" t="s">
        <v>117</v>
      </c>
    </row>
    <row r="50" spans="1:1" x14ac:dyDescent="0.25">
      <c r="A50" s="229" t="s">
        <v>127</v>
      </c>
    </row>
    <row r="51" spans="1:1" x14ac:dyDescent="0.25">
      <c r="A51" t="s">
        <v>150</v>
      </c>
    </row>
    <row r="52" spans="1:1" x14ac:dyDescent="0.25">
      <c r="A52" t="s">
        <v>182</v>
      </c>
    </row>
    <row r="53" spans="1:1" x14ac:dyDescent="0.25">
      <c r="A53" t="s">
        <v>170</v>
      </c>
    </row>
    <row r="54" spans="1:1" x14ac:dyDescent="0.25">
      <c r="A54" t="s">
        <v>210</v>
      </c>
    </row>
    <row r="55" spans="1:1" x14ac:dyDescent="0.25">
      <c r="A55" t="s">
        <v>125</v>
      </c>
    </row>
    <row r="56" spans="1:1" x14ac:dyDescent="0.25">
      <c r="A56" t="s">
        <v>154</v>
      </c>
    </row>
    <row r="57" spans="1:1" x14ac:dyDescent="0.25">
      <c r="A57" t="s">
        <v>62</v>
      </c>
    </row>
    <row r="58" spans="1:1" x14ac:dyDescent="0.25">
      <c r="A58" t="s">
        <v>215</v>
      </c>
    </row>
    <row r="59" spans="1:1" x14ac:dyDescent="0.25">
      <c r="A59" t="s">
        <v>102</v>
      </c>
    </row>
    <row r="60" spans="1:1" x14ac:dyDescent="0.25">
      <c r="A60" t="s">
        <v>198</v>
      </c>
    </row>
    <row r="62" spans="1:1" x14ac:dyDescent="0.25">
      <c r="A62" s="156" t="s">
        <v>688</v>
      </c>
    </row>
    <row r="65" spans="1:1" ht="15.75" thickBot="1" x14ac:dyDescent="0.3"/>
    <row r="66" spans="1:1" ht="15.75" thickTop="1" x14ac:dyDescent="0.25">
      <c r="A66" s="228" t="s">
        <v>264</v>
      </c>
    </row>
    <row r="67" spans="1:1" x14ac:dyDescent="0.25">
      <c r="A67" s="225" t="s">
        <v>270</v>
      </c>
    </row>
    <row r="68" spans="1:1" ht="30" x14ac:dyDescent="0.25">
      <c r="A68" s="119" t="s">
        <v>620</v>
      </c>
    </row>
    <row r="69" spans="1:1" ht="35.25" customHeight="1" x14ac:dyDescent="0.25">
      <c r="A69" s="225" t="s">
        <v>275</v>
      </c>
    </row>
    <row r="70" spans="1:1" x14ac:dyDescent="0.25">
      <c r="A70" s="114" t="s">
        <v>308</v>
      </c>
    </row>
    <row r="71" spans="1:1" x14ac:dyDescent="0.25">
      <c r="A71" s="226" t="s">
        <v>312</v>
      </c>
    </row>
    <row r="72" spans="1:1" x14ac:dyDescent="0.25">
      <c r="A72" s="227" t="s">
        <v>321</v>
      </c>
    </row>
    <row r="73" spans="1:1" x14ac:dyDescent="0.25">
      <c r="A73" s="115" t="s">
        <v>327</v>
      </c>
    </row>
    <row r="74" spans="1:1" x14ac:dyDescent="0.25">
      <c r="A74" s="114" t="s">
        <v>328</v>
      </c>
    </row>
    <row r="75" spans="1:1" x14ac:dyDescent="0.25">
      <c r="A75" s="225" t="s">
        <v>330</v>
      </c>
    </row>
    <row r="76" spans="1:1" x14ac:dyDescent="0.25">
      <c r="A76" s="225" t="s">
        <v>338</v>
      </c>
    </row>
    <row r="77" spans="1:1" ht="18.75" customHeight="1" x14ac:dyDescent="0.25">
      <c r="A77" s="231" t="s">
        <v>627</v>
      </c>
    </row>
    <row r="80" spans="1:1" x14ac:dyDescent="0.25">
      <c r="A80" s="230" t="s">
        <v>689</v>
      </c>
    </row>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63" t="s">
        <v>264</v>
      </c>
    </row>
    <row r="2" spans="1:1" ht="15.75" customHeight="1" x14ac:dyDescent="0.25">
      <c r="A2" s="162" t="s">
        <v>270</v>
      </c>
    </row>
    <row r="3" spans="1:1" ht="15.75" customHeight="1" x14ac:dyDescent="0.25">
      <c r="A3" s="157" t="s">
        <v>620</v>
      </c>
    </row>
    <row r="4" spans="1:1" x14ac:dyDescent="0.25">
      <c r="A4" s="159" t="s">
        <v>275</v>
      </c>
    </row>
    <row r="5" spans="1:1" ht="16.5" customHeight="1" x14ac:dyDescent="0.25">
      <c r="A5" s="159" t="s">
        <v>308</v>
      </c>
    </row>
    <row r="6" spans="1:1" x14ac:dyDescent="0.25">
      <c r="A6" s="158" t="s">
        <v>312</v>
      </c>
    </row>
    <row r="7" spans="1:1" ht="15.75" customHeight="1" x14ac:dyDescent="0.25">
      <c r="A7" s="154" t="s">
        <v>321</v>
      </c>
    </row>
    <row r="8" spans="1:1" ht="15.75" customHeight="1" x14ac:dyDescent="0.25">
      <c r="A8" s="155" t="s">
        <v>327</v>
      </c>
    </row>
    <row r="9" spans="1:1" ht="15.75" customHeight="1" x14ac:dyDescent="0.25">
      <c r="A9" s="153" t="s">
        <v>328</v>
      </c>
    </row>
    <row r="10" spans="1:1" ht="15.75" customHeight="1" x14ac:dyDescent="0.25">
      <c r="A10" s="162" t="s">
        <v>330</v>
      </c>
    </row>
    <row r="11" spans="1:1" ht="16.5" customHeight="1" x14ac:dyDescent="0.25">
      <c r="A11" s="159" t="s">
        <v>338</v>
      </c>
    </row>
    <row r="12" spans="1:1" x14ac:dyDescent="0.25">
      <c r="A12" s="153" t="s">
        <v>346</v>
      </c>
    </row>
    <row r="14" spans="1:1" x14ac:dyDescent="0.25">
      <c r="A14" s="156">
        <v>12</v>
      </c>
    </row>
    <row r="18" spans="1:1" ht="16.5" thickBot="1" x14ac:dyDescent="0.3">
      <c r="A18" s="21" t="s">
        <v>33</v>
      </c>
    </row>
    <row r="19" spans="1:1" ht="15.75" thickTop="1" x14ac:dyDescent="0.25">
      <c r="A19" s="144" t="s">
        <v>189</v>
      </c>
    </row>
    <row r="20" spans="1:1" x14ac:dyDescent="0.25">
      <c r="A20" s="114" t="s">
        <v>104</v>
      </c>
    </row>
    <row r="21" spans="1:1" x14ac:dyDescent="0.25">
      <c r="A21" s="114" t="s">
        <v>67</v>
      </c>
    </row>
    <row r="22" spans="1:1" x14ac:dyDescent="0.25">
      <c r="A22" s="115" t="s">
        <v>191</v>
      </c>
    </row>
    <row r="23" spans="1:1" x14ac:dyDescent="0.25">
      <c r="A23" s="114" t="s">
        <v>46</v>
      </c>
    </row>
    <row r="24" spans="1:1" x14ac:dyDescent="0.25">
      <c r="A24" s="115" t="s">
        <v>138</v>
      </c>
    </row>
    <row r="25" spans="1:1" x14ac:dyDescent="0.25">
      <c r="A25" s="114" t="s">
        <v>52</v>
      </c>
    </row>
    <row r="26" spans="1:1" x14ac:dyDescent="0.25">
      <c r="A26" s="161" t="s">
        <v>208</v>
      </c>
    </row>
    <row r="27" spans="1:1" x14ac:dyDescent="0.25">
      <c r="A27" s="114" t="s">
        <v>123</v>
      </c>
    </row>
    <row r="28" spans="1:1" x14ac:dyDescent="0.25">
      <c r="A28" s="115" t="s">
        <v>112</v>
      </c>
    </row>
    <row r="29" spans="1:1" x14ac:dyDescent="0.25">
      <c r="A29" s="114" t="s">
        <v>114</v>
      </c>
    </row>
    <row r="30" spans="1:1" x14ac:dyDescent="0.25">
      <c r="A30" s="114" t="s">
        <v>50</v>
      </c>
    </row>
    <row r="31" spans="1:1" x14ac:dyDescent="0.25">
      <c r="A31" s="115" t="s">
        <v>119</v>
      </c>
    </row>
    <row r="32" spans="1:1" x14ac:dyDescent="0.25">
      <c r="A32" s="115" t="s">
        <v>55</v>
      </c>
    </row>
    <row r="33" spans="1:1" x14ac:dyDescent="0.25">
      <c r="A33" s="114" t="s">
        <v>40</v>
      </c>
    </row>
    <row r="34" spans="1:1" x14ac:dyDescent="0.25">
      <c r="A34" s="115" t="s">
        <v>84</v>
      </c>
    </row>
    <row r="35" spans="1:1" x14ac:dyDescent="0.25">
      <c r="A35" s="115" t="s">
        <v>168</v>
      </c>
    </row>
    <row r="36" spans="1:1" x14ac:dyDescent="0.25">
      <c r="A36" s="114" t="s">
        <v>81</v>
      </c>
    </row>
    <row r="37" spans="1:1" x14ac:dyDescent="0.25">
      <c r="A37" s="114" t="s">
        <v>64</v>
      </c>
    </row>
    <row r="38" spans="1:1" x14ac:dyDescent="0.25">
      <c r="A38" s="115" t="s">
        <v>179</v>
      </c>
    </row>
    <row r="39" spans="1:1" x14ac:dyDescent="0.25">
      <c r="A39" s="115" t="s">
        <v>132</v>
      </c>
    </row>
    <row r="40" spans="1:1" x14ac:dyDescent="0.25">
      <c r="A40" s="115" t="s">
        <v>48</v>
      </c>
    </row>
    <row r="41" spans="1:1" x14ac:dyDescent="0.25">
      <c r="A41" s="115" t="s">
        <v>236</v>
      </c>
    </row>
    <row r="42" spans="1:1" x14ac:dyDescent="0.25">
      <c r="A42" s="115" t="s">
        <v>146</v>
      </c>
    </row>
    <row r="43" spans="1:1" x14ac:dyDescent="0.25">
      <c r="A43" s="115" t="s">
        <v>227</v>
      </c>
    </row>
    <row r="44" spans="1:1" x14ac:dyDescent="0.25">
      <c r="A44" s="114" t="s">
        <v>57</v>
      </c>
    </row>
    <row r="45" spans="1:1" x14ac:dyDescent="0.25">
      <c r="A45" s="115" t="s">
        <v>158</v>
      </c>
    </row>
    <row r="46" spans="1:1" x14ac:dyDescent="0.25">
      <c r="A46" s="114" t="s">
        <v>108</v>
      </c>
    </row>
    <row r="47" spans="1:1" x14ac:dyDescent="0.25">
      <c r="A47" s="114" t="s">
        <v>79</v>
      </c>
    </row>
    <row r="48" spans="1:1" x14ac:dyDescent="0.25">
      <c r="A48" s="114" t="s">
        <v>121</v>
      </c>
    </row>
    <row r="49" spans="1:1" x14ac:dyDescent="0.25">
      <c r="A49" s="115" t="s">
        <v>86</v>
      </c>
    </row>
    <row r="50" spans="1:1" x14ac:dyDescent="0.25">
      <c r="A50" s="115" t="s">
        <v>251</v>
      </c>
    </row>
    <row r="51" spans="1:1" x14ac:dyDescent="0.25">
      <c r="A51" s="115" t="s">
        <v>184</v>
      </c>
    </row>
    <row r="52" spans="1:1" x14ac:dyDescent="0.25">
      <c r="A52" s="115" t="s">
        <v>232</v>
      </c>
    </row>
    <row r="53" spans="1:1" ht="30" x14ac:dyDescent="0.25">
      <c r="A53" s="115" t="s">
        <v>205</v>
      </c>
    </row>
    <row r="54" spans="1:1" x14ac:dyDescent="0.25">
      <c r="A54" s="114" t="s">
        <v>97</v>
      </c>
    </row>
    <row r="55" spans="1:1" x14ac:dyDescent="0.25">
      <c r="A55" s="115" t="s">
        <v>136</v>
      </c>
    </row>
    <row r="56" spans="1:1" x14ac:dyDescent="0.25">
      <c r="A56" s="114" t="s">
        <v>71</v>
      </c>
    </row>
    <row r="57" spans="1:1" ht="30" x14ac:dyDescent="0.25">
      <c r="A57" s="161" t="s">
        <v>162</v>
      </c>
    </row>
    <row r="58" spans="1:1" x14ac:dyDescent="0.25">
      <c r="A58" s="164" t="s">
        <v>629</v>
      </c>
    </row>
    <row r="59" spans="1:1" x14ac:dyDescent="0.25">
      <c r="A59" s="114" t="s">
        <v>44</v>
      </c>
    </row>
    <row r="60" spans="1:1" x14ac:dyDescent="0.25">
      <c r="A60" s="114" t="s">
        <v>36</v>
      </c>
    </row>
    <row r="61" spans="1:1" x14ac:dyDescent="0.25">
      <c r="A61" s="115" t="s">
        <v>144</v>
      </c>
    </row>
    <row r="62" spans="1:1" x14ac:dyDescent="0.25">
      <c r="A62" s="152" t="s">
        <v>134</v>
      </c>
    </row>
    <row r="63" spans="1:1" x14ac:dyDescent="0.25">
      <c r="A63" s="114" t="s">
        <v>61</v>
      </c>
    </row>
    <row r="64" spans="1:1" x14ac:dyDescent="0.25">
      <c r="A64" s="115" t="s">
        <v>230</v>
      </c>
    </row>
    <row r="65" spans="1:1" x14ac:dyDescent="0.25">
      <c r="A65" s="114" t="s">
        <v>95</v>
      </c>
    </row>
    <row r="66" spans="1:1" x14ac:dyDescent="0.25">
      <c r="A66" s="115" t="s">
        <v>218</v>
      </c>
    </row>
    <row r="67" spans="1:1" x14ac:dyDescent="0.25">
      <c r="A67" s="114" t="s">
        <v>110</v>
      </c>
    </row>
    <row r="68" spans="1:1" x14ac:dyDescent="0.25">
      <c r="A68" s="115" t="s">
        <v>606</v>
      </c>
    </row>
    <row r="69" spans="1:1" x14ac:dyDescent="0.25">
      <c r="A69" s="115" t="s">
        <v>59</v>
      </c>
    </row>
    <row r="70" spans="1:1" x14ac:dyDescent="0.25">
      <c r="A70" s="115" t="s">
        <v>140</v>
      </c>
    </row>
    <row r="71" spans="1:1" x14ac:dyDescent="0.25">
      <c r="A71" s="114" t="s">
        <v>117</v>
      </c>
    </row>
    <row r="72" spans="1:1" x14ac:dyDescent="0.25">
      <c r="A72" s="114" t="s">
        <v>127</v>
      </c>
    </row>
    <row r="73" spans="1:1" x14ac:dyDescent="0.25">
      <c r="A73" s="152" t="s">
        <v>150</v>
      </c>
    </row>
    <row r="74" spans="1:1" x14ac:dyDescent="0.25">
      <c r="A74" s="115" t="s">
        <v>170</v>
      </c>
    </row>
    <row r="75" spans="1:1" x14ac:dyDescent="0.25">
      <c r="A75" s="152" t="s">
        <v>210</v>
      </c>
    </row>
    <row r="76" spans="1:1" x14ac:dyDescent="0.25">
      <c r="A76" s="151" t="s">
        <v>125</v>
      </c>
    </row>
    <row r="77" spans="1:1" x14ac:dyDescent="0.25">
      <c r="A77" s="115" t="s">
        <v>154</v>
      </c>
    </row>
    <row r="78" spans="1:1" x14ac:dyDescent="0.25">
      <c r="A78" s="114" t="s">
        <v>62</v>
      </c>
    </row>
    <row r="79" spans="1:1" x14ac:dyDescent="0.25">
      <c r="A79" s="115" t="s">
        <v>202</v>
      </c>
    </row>
    <row r="80" spans="1:1" x14ac:dyDescent="0.25">
      <c r="A80" s="115" t="s">
        <v>215</v>
      </c>
    </row>
    <row r="81" spans="1:1" x14ac:dyDescent="0.25">
      <c r="A81" s="115" t="s">
        <v>102</v>
      </c>
    </row>
    <row r="82" spans="1:1" x14ac:dyDescent="0.25">
      <c r="A82" s="115" t="s">
        <v>198</v>
      </c>
    </row>
    <row r="84" spans="1:1" x14ac:dyDescent="0.25">
      <c r="A84" s="156">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4</vt:i4>
      </vt:variant>
    </vt:vector>
  </HeadingPairs>
  <TitlesOfParts>
    <vt:vector size="12" baseType="lpstr">
      <vt:lpstr>Capa</vt:lpstr>
      <vt:lpstr>Relatório Sintético</vt:lpstr>
      <vt:lpstr>Relatório Analítico </vt:lpstr>
      <vt:lpstr>Entidades Cadastradas</vt:lpstr>
      <vt:lpstr>Anexo Fotos</vt:lpstr>
      <vt:lpstr>Planilha3</vt:lpstr>
      <vt:lpstr>Planilha1</vt:lpstr>
      <vt:lpstr>Planilha2</vt:lpstr>
      <vt:lpstr>'Anexo Fotos'!Area_de_impressao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2021-03-31T15:03:40Z</cp:lastPrinted>
  <dcterms:created xsi:type="dcterms:W3CDTF">2019-08-19T14:05:31Z</dcterms:created>
  <dcterms:modified xsi:type="dcterms:W3CDTF">2021-04-05T12:20:31Z</dcterms:modified>
  <cp:category/>
  <cp:contentStatus/>
</cp:coreProperties>
</file>