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pg\BANCO DE ALIMENTOS\Relatório Gerencial\2021\3 - Março\"/>
    </mc:Choice>
  </mc:AlternateContent>
  <xr:revisionPtr revIDLastSave="0" documentId="13_ncr:1_{66B2739B-675E-4FFD-A525-8F407DE60AD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4" sheetId="18" state="hidden" r:id="rId6"/>
    <sheet name="Planilha3" sheetId="17" state="hidden" r:id="rId7"/>
    <sheet name="Planilha1" sheetId="16" state="hidden" r:id="rId8"/>
    <sheet name="Planilha2" sheetId="15" state="hidden" r:id="rId9"/>
  </sheets>
  <definedNames>
    <definedName name="__shared_1_0_0">#REF!-#REF!</definedName>
    <definedName name="__shared_2_0_0">#REF!-#REF!</definedName>
    <definedName name="_xlnm._FilterDatabase" localSheetId="2" hidden="1">'Relatório Analítico '!$A$30:$K$30</definedName>
    <definedName name="_xlnm.Print_Area" localSheetId="4">'Anexo Fotos'!$A$1:$R$78</definedName>
    <definedName name="_xlnm.Print_Area" localSheetId="0">Capa!$A$1:$N$68</definedName>
    <definedName name="_xlnm.Print_Area" localSheetId="3">'Entidades Cadastradas'!$A$1:$E$54</definedName>
    <definedName name="_xlnm.Print_Area" localSheetId="2">'Relatório Analítico '!$A$1:$K$533</definedName>
    <definedName name="_xlnm.Print_Area" localSheetId="1">'Relatório Sintético'!$A$1:$L$39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0" i="3" l="1"/>
  <c r="E380" i="3"/>
  <c r="K281" i="3"/>
  <c r="K279" i="3"/>
  <c r="K280" i="3"/>
  <c r="D281" i="3"/>
  <c r="K276" i="3"/>
  <c r="K275" i="3"/>
  <c r="G275" i="3"/>
  <c r="E275" i="3"/>
  <c r="K177" i="3"/>
  <c r="K174" i="3"/>
  <c r="E173" i="3"/>
  <c r="K31" i="3"/>
  <c r="K12" i="3" l="1"/>
  <c r="K11" i="3"/>
  <c r="K17" i="3"/>
  <c r="K16" i="3"/>
  <c r="K15" i="3"/>
  <c r="E11" i="3"/>
  <c r="K513" i="3" l="1"/>
  <c r="G513" i="3"/>
  <c r="F513" i="3"/>
  <c r="E513" i="3"/>
  <c r="D513" i="3"/>
  <c r="E512" i="3"/>
  <c r="F512" i="3"/>
  <c r="G512" i="3"/>
  <c r="K512" i="3"/>
  <c r="F380" i="3"/>
  <c r="G380" i="3"/>
  <c r="G279" i="3" l="1"/>
  <c r="K278" i="3"/>
  <c r="D276" i="3"/>
  <c r="E276" i="3"/>
  <c r="F276" i="3"/>
  <c r="G276" i="3"/>
  <c r="E174" i="3"/>
  <c r="D174" i="3"/>
  <c r="F173" i="3"/>
  <c r="G173" i="3"/>
  <c r="F174" i="3"/>
  <c r="G174" i="3"/>
  <c r="G11" i="3" s="1"/>
  <c r="K66" i="3"/>
  <c r="K65" i="3"/>
  <c r="K64" i="3"/>
  <c r="K63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39" i="3"/>
  <c r="K40" i="3"/>
  <c r="K38" i="3"/>
  <c r="K37" i="3"/>
  <c r="K36" i="3"/>
  <c r="K35" i="3"/>
  <c r="K34" i="3"/>
  <c r="K33" i="3"/>
  <c r="K32" i="3"/>
  <c r="K27" i="3" l="1"/>
  <c r="K26" i="3"/>
  <c r="K385" i="3" l="1"/>
  <c r="K286" i="3"/>
  <c r="K183" i="3"/>
  <c r="K511" i="3" l="1"/>
  <c r="K510" i="3"/>
  <c r="K509" i="3"/>
  <c r="K508" i="3"/>
  <c r="K507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506" i="3"/>
  <c r="K345" i="3"/>
  <c r="F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2" i="3"/>
  <c r="K181" i="3"/>
  <c r="K180" i="3"/>
  <c r="K179" i="3"/>
  <c r="K178" i="3"/>
  <c r="F11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E20" i="3" l="1"/>
  <c r="F279" i="3"/>
  <c r="F281" i="3" s="1"/>
  <c r="H380" i="3"/>
  <c r="H276" i="3"/>
  <c r="I276" i="3"/>
  <c r="J276" i="3"/>
  <c r="H174" i="3"/>
  <c r="I174" i="3"/>
  <c r="J174" i="3"/>
  <c r="H173" i="3"/>
  <c r="I173" i="3"/>
  <c r="J173" i="3"/>
  <c r="E279" i="3"/>
  <c r="J380" i="3"/>
  <c r="I380" i="3"/>
  <c r="H279" i="3"/>
  <c r="H275" i="3"/>
  <c r="I279" i="3"/>
  <c r="I275" i="3"/>
  <c r="J279" i="3"/>
  <c r="J275" i="3"/>
  <c r="H512" i="3"/>
  <c r="I512" i="3"/>
  <c r="I513" i="3" s="1"/>
  <c r="J512" i="3"/>
  <c r="J513" i="3" s="1"/>
  <c r="H513" i="3" l="1"/>
  <c r="K173" i="3"/>
  <c r="J281" i="3"/>
  <c r="E281" i="3"/>
  <c r="H281" i="3"/>
  <c r="E22" i="3"/>
  <c r="I281" i="3"/>
  <c r="G20" i="3"/>
  <c r="K20" i="3" s="1"/>
  <c r="G281" i="3"/>
  <c r="D11" i="3"/>
  <c r="F21" i="3"/>
  <c r="G21" i="3" l="1"/>
  <c r="G22" i="3" s="1"/>
  <c r="F22" i="3"/>
  <c r="K22" i="3" l="1"/>
  <c r="K21" i="3"/>
</calcChain>
</file>

<file path=xl/sharedStrings.xml><?xml version="1.0" encoding="utf-8"?>
<sst xmlns="http://schemas.openxmlformats.org/spreadsheetml/2006/main" count="1683" uniqueCount="791">
  <si>
    <t>ORGANIZAÇÃO DAS VOLUNTÁRIAS DE GOIÁS</t>
  </si>
  <si>
    <t>RELATÓRIO GERENCIAL MENSAL DE EXECUÇÃO</t>
  </si>
  <si>
    <t>BANCO DE ALIMENTOS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</si>
  <si>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</si>
  <si>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</si>
  <si>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</si>
  <si>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</si>
  <si>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</si>
  <si>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</si>
  <si>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</si>
  <si>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</si>
  <si>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</si>
  <si>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</si>
  <si>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</si>
  <si>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</si>
  <si>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</si>
  <si>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</si>
  <si>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</si>
  <si>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</si>
  <si>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</si>
  <si>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t>Ações desenvolvidas</t>
  </si>
  <si>
    <t>Gerente de Nutrição Social e Sustentável</t>
  </si>
  <si>
    <t>Wellington Matos de Lima</t>
  </si>
  <si>
    <t>Jeane de Cássia Dias Abdala Maia</t>
  </si>
  <si>
    <t>Diretora de Ações Sociais</t>
  </si>
  <si>
    <t>PROTEÇÃO SOCIAL BÁSICA</t>
  </si>
  <si>
    <t xml:space="preserve">OPERACIONALIZAÇÃO DAS AÇÕES DE PROTEÇÃO SOCIAL                      </t>
  </si>
  <si>
    <t>TOTAL SEM REPETIÇÃO</t>
  </si>
  <si>
    <t>RZ</t>
  </si>
  <si>
    <t>TOTAL</t>
  </si>
  <si>
    <t>Número de entidades que participaram</t>
  </si>
  <si>
    <t>Número de indivíduos/famílias que participaram</t>
  </si>
  <si>
    <t>Bairros de Goiânia</t>
  </si>
  <si>
    <t>Instituição / Entidade ATENDIDA EM GOIÂNIA</t>
  </si>
  <si>
    <t>AGEO Esportivo</t>
  </si>
  <si>
    <t>Santa Genoveva</t>
  </si>
  <si>
    <t>Assembleia de Deus Aliança</t>
  </si>
  <si>
    <t>Bairro Goiá 2</t>
  </si>
  <si>
    <t>Assembleia de Deus Esperança</t>
  </si>
  <si>
    <t xml:space="preserve">Jardim Guanabara </t>
  </si>
  <si>
    <t>Assembleia de Deus Yeshua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</si>
  <si>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</si>
  <si>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</si>
  <si>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</si>
  <si>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</si>
  <si>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 xml:space="preserve">Campinas </t>
  </si>
  <si>
    <t>Associação Beneficente Metamorfose</t>
  </si>
  <si>
    <t>Jardim Novo Mundo</t>
  </si>
  <si>
    <t>Associação da Igreja Metodista - Oitava Região Eclesiástica</t>
  </si>
  <si>
    <t>Jardim das Aroeiras</t>
  </si>
  <si>
    <t>Associação das Entidades Comunitárias Dom Fernando II e Aroeiras</t>
  </si>
  <si>
    <t>Conjunto Vera Cruz I</t>
  </si>
  <si>
    <t>Associação de Moradores do Conjunto Vera Cruz I</t>
  </si>
  <si>
    <t>Associação Paulo Pacheco</t>
  </si>
  <si>
    <t>Jardim Goiás</t>
  </si>
  <si>
    <t>Associação Habitacional e Construção Civil do Brasil - Constracc</t>
  </si>
  <si>
    <t>Novo Horizonte</t>
  </si>
  <si>
    <t>Associação Metodista Assistencial de Educação Infantil</t>
  </si>
  <si>
    <t>Setor Oeste</t>
  </si>
  <si>
    <t>Associação Obra do Berço</t>
  </si>
  <si>
    <t>Setor Coimbra</t>
  </si>
  <si>
    <t>Vila Jardim Pompéia</t>
  </si>
  <si>
    <t>Associação Universo Sem Fome</t>
  </si>
  <si>
    <t>Jardim Liberdade</t>
  </si>
  <si>
    <t>Caps Noroeste</t>
  </si>
  <si>
    <t>Setor Marechal Rondon</t>
  </si>
  <si>
    <t>Bairro Floresta</t>
  </si>
  <si>
    <t>Casa de Fraternidade Caminho da Luz</t>
  </si>
  <si>
    <t>Vera Cruz 2</t>
  </si>
  <si>
    <t xml:space="preserve">Casa Terapêutica Rei Davi </t>
  </si>
  <si>
    <t>Residencial Maria Lourença</t>
  </si>
  <si>
    <t>Centro de Atendimento Educação e Mediação da Família - CAEMFA</t>
  </si>
  <si>
    <t>Jardim Guanabara</t>
  </si>
  <si>
    <t>Centro de Recuperação Vida Nova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</si>
  <si>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</si>
  <si>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</si>
  <si>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</si>
  <si>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</si>
  <si>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</si>
  <si>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</si>
  <si>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Jardim Guanabara III</t>
  </si>
  <si>
    <t>CMEI Guanabara lll</t>
  </si>
  <si>
    <t>CMEI Jardim das Aroeiras</t>
  </si>
  <si>
    <t>Jardim Guanabara I</t>
  </si>
  <si>
    <t>CMEI Jardim Guanabara I - Conselho Gestor Construindo Cidadãos</t>
  </si>
  <si>
    <t>Parque Tremendão</t>
  </si>
  <si>
    <t>CMEI Parque Tremendão</t>
  </si>
  <si>
    <t>Jardim da Luz</t>
  </si>
  <si>
    <t>Comunidade Espírita Ramatis</t>
  </si>
  <si>
    <t>Comunidade Espirita Trabalho, Amor e FÉ (CETAF)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</si>
  <si>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</si>
  <si>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</si>
  <si>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</si>
  <si>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</si>
  <si>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</si>
  <si>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Igreja Assembleia de Deus Ministério Sede de Abraão  (Antiga Igrejinha)</t>
  </si>
  <si>
    <t>Residencial Buena Vista IV</t>
  </si>
  <si>
    <t>Igreja Batista Amor e Cuidado</t>
  </si>
  <si>
    <t>Igreja Batista Vale dos Sonhos</t>
  </si>
  <si>
    <t>Buena Vista IV</t>
  </si>
  <si>
    <t>Igreja Evangélica Assembleia de Deus Buena Vista II</t>
  </si>
  <si>
    <t>Vila Nova</t>
  </si>
  <si>
    <t>Igreja Evangélica Assembleia de Deus J. Novo Mundo - Ministério Vila Nova</t>
  </si>
  <si>
    <t>Bairro da Vitória</t>
  </si>
  <si>
    <t>Igreja Evangélica Assembleia de Deus Ministério Jardim América</t>
  </si>
  <si>
    <t>Vila Riso</t>
  </si>
  <si>
    <t>Igreja Evangélica Assembleia de Deus Vila Riso</t>
  </si>
  <si>
    <t>Parque Anhanguera</t>
  </si>
  <si>
    <t>Igreja Evangélica Avivamento</t>
  </si>
  <si>
    <t>Setor Nilza Modesto Neto</t>
  </si>
  <si>
    <t>Igreja Evangélica Ministério Rosa de Sarom</t>
  </si>
  <si>
    <t>Jardim América</t>
  </si>
  <si>
    <t>Igreja Evangélica Quadrangular</t>
  </si>
  <si>
    <t>Jardim Curitiba I</t>
  </si>
  <si>
    <t>Igreja Pentencostal Allfa e Omega - Ministério Atos II</t>
  </si>
  <si>
    <t>Instituto de Atenção a Terceira Idade Nossa Senhora do Perpétuo Socorro</t>
  </si>
  <si>
    <t>Setor Recreio de Ipe</t>
  </si>
  <si>
    <t>Missão Resgate da Paz</t>
  </si>
  <si>
    <t>Jardim Europa</t>
  </si>
  <si>
    <t>Moderna Olavo Bilac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</si>
  <si>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</si>
  <si>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</si>
  <si>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</si>
  <si>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</si>
  <si>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</si>
  <si>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</si>
  <si>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</si>
  <si>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</si>
  <si>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</si>
  <si>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Siquém Núcleo Educacional</t>
  </si>
  <si>
    <t>Associação Bem Aventurada Imelda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</si>
  <si>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</si>
  <si>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</si>
  <si>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</si>
  <si>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</si>
  <si>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Residencial Itaipu</t>
  </si>
  <si>
    <t>Associação Semente da Vida - Projeto Semear</t>
  </si>
  <si>
    <t>Centro</t>
  </si>
  <si>
    <t>Associação das Donas de Casa e Consumidores em Ação</t>
  </si>
  <si>
    <t>Setor Progresso</t>
  </si>
  <si>
    <t>Centro de Trabalho Comunitário - CTC</t>
  </si>
  <si>
    <t>Instituto Batuíra de Saúde Mental</t>
  </si>
  <si>
    <t>Associação de Serviço à Criança Especial de Goiânia - ASCEP</t>
  </si>
  <si>
    <t>Setor Balneário</t>
  </si>
  <si>
    <t>Associação dos Idosos Jardim Balneário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</si>
  <si>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</si>
  <si>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</si>
  <si>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</si>
  <si>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</si>
  <si>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</si>
  <si>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</si>
  <si>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Perim</t>
  </si>
  <si>
    <t>Sociedade Eunice Weaver de Goiânia</t>
  </si>
  <si>
    <t>Vila Americano do Brasil</t>
  </si>
  <si>
    <t>Abrigo dos Idosos São Vicente de Paulo</t>
  </si>
  <si>
    <t>Ação Social Sagrados Estigmas e Santo Expedito</t>
  </si>
  <si>
    <t>Balneário Meia Ponte</t>
  </si>
  <si>
    <t>Parque Amazonas</t>
  </si>
  <si>
    <t>Asilo Solar Colombino Augusto de Bastos</t>
  </si>
  <si>
    <t>Madre Germana II</t>
  </si>
  <si>
    <t>Associação Assistencial Madre Germana II</t>
  </si>
  <si>
    <t>Residencial Morada do Bosque</t>
  </si>
  <si>
    <t>Associação Assunção</t>
  </si>
  <si>
    <t>Vitória Área III</t>
  </si>
  <si>
    <t>Associação Beija-Flor</t>
  </si>
  <si>
    <t>Vila Lucy</t>
  </si>
  <si>
    <t>Associação Beneficente de Ajuda a Pessoa Carente</t>
  </si>
  <si>
    <t>Jardim Guanabara II</t>
  </si>
  <si>
    <t>Sociedade Renascer</t>
  </si>
  <si>
    <t>Setor Universitário</t>
  </si>
  <si>
    <t>Associação Projeto Esporte Crescer - PROEC</t>
  </si>
  <si>
    <t>Instituto de Especialidades Conceito</t>
  </si>
  <si>
    <t>Setor Marista</t>
  </si>
  <si>
    <t>Associação Beneficente Manancial</t>
  </si>
  <si>
    <t>Parque Anhanguera II</t>
  </si>
  <si>
    <t>Associação Cairós - Solidariedade e Ação</t>
  </si>
  <si>
    <t>Forte Vile</t>
  </si>
  <si>
    <t>Associação Casa de Cultura Antônia Ferreira de Souza</t>
  </si>
  <si>
    <t>Jardim Mariliza</t>
  </si>
  <si>
    <t>Associação Casa de Maria</t>
  </si>
  <si>
    <t>Paróquia São Nicolau</t>
  </si>
  <si>
    <t>Setor Sul</t>
  </si>
  <si>
    <t>Centro Espírita e Casa da Sopa Orondina Luz e Vida</t>
  </si>
  <si>
    <t>Recreio dos Bandeirantes</t>
  </si>
  <si>
    <t>Associação Comunidade Luz da Vida</t>
  </si>
  <si>
    <t>Associação Comunitária Beneficente Portas Abertas</t>
  </si>
  <si>
    <t>Bairro Vitória</t>
  </si>
  <si>
    <t>Associação de Assistência Social Soldadinhos de Deus</t>
  </si>
  <si>
    <t>Anhanguera</t>
  </si>
  <si>
    <t>Associação de Pais do Excepcional Gota de Orgulho - APEGO</t>
  </si>
  <si>
    <t>Boa Ventura</t>
  </si>
  <si>
    <t>Associação dos Catadores de Materiais Recicláveis Ordem e Progresso</t>
  </si>
  <si>
    <t>Associação dos Deficientes Físicos do Estado de Goiás - ADFEGO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</si>
  <si>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</si>
  <si>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</si>
  <si>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</si>
  <si>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</si>
  <si>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</si>
  <si>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</si>
  <si>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Associação Grupo Vozes Flores do Cerrado</t>
  </si>
  <si>
    <t>Associação Tio Cleobaldo</t>
  </si>
  <si>
    <t>Vila Matilde</t>
  </si>
  <si>
    <t>Associação Irmãs da Mãe Dolorosa da Ordem Terceira de São Francisco</t>
  </si>
  <si>
    <t>Associação Maçônica de Assistência Social do Estado de Goiás (AMEM-GO)</t>
  </si>
  <si>
    <t>Residencial Antonio Carlos Pires</t>
  </si>
  <si>
    <t>Associação Mão Amiga dos Moradores do Residencial Antonio Carlos Pires</t>
  </si>
  <si>
    <t>Associação Parkinson de Goiás</t>
  </si>
  <si>
    <t>Estrela Dalva</t>
  </si>
  <si>
    <t>Associação Projeto Noroeste</t>
  </si>
  <si>
    <t>Sítio dos Bandeirantes</t>
  </si>
  <si>
    <t>Banco de Alimentos Mesa Brasil - SESC</t>
  </si>
  <si>
    <t>Casa da Criança e do Adolescente Talitha Kum</t>
  </si>
  <si>
    <t>Jardim Santo Antônio</t>
  </si>
  <si>
    <t>Casa de Mãe Sozinha Anália Franco</t>
  </si>
  <si>
    <t>Vila Multirão</t>
  </si>
  <si>
    <t>Casa do Idoso da Vila Multirão</t>
  </si>
  <si>
    <t>Centro de Atenção Psicossocial - CAPS Girassol</t>
  </si>
  <si>
    <t>Setor Morais</t>
  </si>
  <si>
    <t>Centro de Cidadania Negra do Estado de Goiás</t>
  </si>
  <si>
    <t>Vila Novo Horizonte</t>
  </si>
  <si>
    <t>Centro de Reabilitação São Paulo Apóstolo - CRESPA</t>
  </si>
  <si>
    <t>Centro de Referência em Convivência de Idosos</t>
  </si>
  <si>
    <t>Madre Germana I</t>
  </si>
  <si>
    <t>Centro Ed. Infantil Marista Divino Pai Eterno</t>
  </si>
  <si>
    <t>Vila Pedroso</t>
  </si>
  <si>
    <t>CMEI Tia Jovita</t>
  </si>
  <si>
    <t>Nova Suiça</t>
  </si>
  <si>
    <t>Igreja Nossa Senhora Aparecida e Santa Edwiges</t>
  </si>
  <si>
    <t xml:space="preserve">Comunidade Terapêutica Ebenézer Bom Pastor </t>
  </si>
  <si>
    <t>Setor Jaó</t>
  </si>
  <si>
    <t>Comunidade Evangélica Juvenil Vida Nova - CEJVN</t>
  </si>
  <si>
    <t>Res. Recreio Samambaia</t>
  </si>
  <si>
    <t>Desafio Jovem Restauração Shalom</t>
  </si>
  <si>
    <t>Setor Bela Vista</t>
  </si>
  <si>
    <t>Escola Creche São Domingos Sávio</t>
  </si>
  <si>
    <t>Marechal Rondon - Fama</t>
  </si>
  <si>
    <t>Fraternidade de Assistência a Menores Aprendizes - FAMA</t>
  </si>
  <si>
    <t>Parque Atheneu</t>
  </si>
  <si>
    <t>Grupo Espírita Amor e Vida</t>
  </si>
  <si>
    <t>Rio Formoso</t>
  </si>
  <si>
    <t>Hospital Espírita Eurípedes Barsanulfo</t>
  </si>
  <si>
    <t>Igreja Assembleia de Deus Ministério Fama</t>
  </si>
  <si>
    <t xml:space="preserve">Jardim Petrópolis </t>
  </si>
  <si>
    <t>Jovens com uma Missão Goiânia</t>
  </si>
  <si>
    <t>Lar de Jesus</t>
  </si>
  <si>
    <t>Lar Pio Xll</t>
  </si>
  <si>
    <t>Setor Rodoviáio</t>
  </si>
  <si>
    <t>Legião da Boa Vontade - LBV</t>
  </si>
  <si>
    <t>Ministério de Adoração Amigo do Rei</t>
  </si>
  <si>
    <t>Núcleo de Proteção aos Queimados</t>
  </si>
  <si>
    <t>Pedro Ludovico</t>
  </si>
  <si>
    <t>Obras Sociais do Grupo Espírita Regeneração</t>
  </si>
  <si>
    <t>Programa Banco Municipal de Alimentos - Semas</t>
  </si>
  <si>
    <t>Projeto Adoção</t>
  </si>
  <si>
    <t>Santa Casa de Misericórdia de Goiânia</t>
  </si>
  <si>
    <t>Secretaria Estadual de Educação</t>
  </si>
  <si>
    <t>União das Pioneiras de Goiânia</t>
  </si>
  <si>
    <t>Capuava</t>
  </si>
  <si>
    <t>Assembleia de Deus Capuava</t>
  </si>
  <si>
    <t>SUB-TOTAL DE ATENDIMENTOS (KG)</t>
  </si>
  <si>
    <t>SUB-TOTAL DE ATENDIMENTOS (FÍSICO)</t>
  </si>
  <si>
    <t>Outros municípios</t>
  </si>
  <si>
    <r>
      <t xml:space="preserve">Instituição / Entidade </t>
    </r>
    <r>
      <rPr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TENDIDA NOS DEMAIS MUNICÍPIOS</t>
    </r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</si>
  <si>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</si>
  <si>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</si>
  <si>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</si>
  <si>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</si>
  <si>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</si>
  <si>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Casa da Criança de Anápolis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</si>
  <si>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</si>
  <si>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</si>
  <si>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</si>
  <si>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</si>
  <si>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</si>
  <si>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Aparecida de Goiânia</t>
  </si>
  <si>
    <t>Abrigo Comendador Walmor</t>
  </si>
  <si>
    <t>Associação Espírita AJA - Ajudantes Anônimos com Jesus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</si>
  <si>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</si>
  <si>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</si>
  <si>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</si>
  <si>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</si>
  <si>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</si>
  <si>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</si>
  <si>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</si>
  <si>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</si>
  <si>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</si>
  <si>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</si>
  <si>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</si>
  <si>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</si>
  <si>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</si>
  <si>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</si>
  <si>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</si>
  <si>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</si>
  <si>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</si>
  <si>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</si>
  <si>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</si>
  <si>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</si>
  <si>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Associação Quilombola Urbana Jd. Cascata</t>
  </si>
  <si>
    <t>Projeto Meninos dos Meus Olhos</t>
  </si>
  <si>
    <t>Associação dos Servidores e Usuarios nas Estrategias Saúde da Família - Asusfego</t>
  </si>
  <si>
    <t>Associação Solar das Acácias</t>
  </si>
  <si>
    <t>Casa de Apoio São Luiz</t>
  </si>
  <si>
    <t>Centro de Apoio a Carentes Silvestre Linares</t>
  </si>
  <si>
    <t>Projetando o Amanhã</t>
  </si>
  <si>
    <t>Organização Mulheres em Ação Vila Delfiore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</si>
  <si>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</si>
  <si>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</si>
  <si>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</si>
  <si>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</si>
  <si>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</si>
  <si>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</si>
  <si>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</si>
  <si>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</si>
  <si>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</si>
  <si>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</si>
  <si>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</si>
  <si>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</si>
  <si>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</si>
  <si>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</si>
  <si>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</si>
  <si>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</si>
  <si>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</si>
  <si>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</si>
  <si>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</si>
  <si>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</si>
  <si>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</si>
  <si>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</si>
  <si>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Nazário</t>
  </si>
  <si>
    <t>Centro Espírita O Consolador</t>
  </si>
  <si>
    <t>Nova Veneza</t>
  </si>
  <si>
    <t>Paróquia Nossa Senhora do Carmo</t>
  </si>
  <si>
    <t>Palmeiras de Goiás</t>
  </si>
  <si>
    <t>Associação de Pais e Amigos dos Excepcionais de Palmeiras de Goiás</t>
  </si>
  <si>
    <t>Professor Jamil</t>
  </si>
  <si>
    <t>Associação Quilombola de Professor Jamil</t>
  </si>
  <si>
    <t>Pontalina</t>
  </si>
  <si>
    <t>Obra Unida A Sociedade São Vicente de Paulo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</si>
  <si>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</si>
  <si>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</si>
  <si>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</si>
  <si>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</si>
  <si>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</si>
  <si>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</si>
  <si>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</si>
  <si>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Moradores do Bairro Alvorada e Adjacentes M S Canedo - ASMBAA</t>
  </si>
  <si>
    <t>Trindade</t>
  </si>
  <si>
    <t>Associação de Idosos Alegria de Viver</t>
  </si>
  <si>
    <t>Casa da Fraternidade Irmã Sheila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</si>
  <si>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</si>
  <si>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</si>
  <si>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</si>
  <si>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</si>
  <si>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</si>
  <si>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</si>
  <si>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</si>
  <si>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</si>
  <si>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</si>
  <si>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</si>
  <si>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</si>
  <si>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</si>
  <si>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Centro Educacional e Capacitação de Apoio ao Menor</t>
  </si>
  <si>
    <t>FAMÍLIAS (KG)</t>
  </si>
  <si>
    <t>TOTAL GERAL (KG)**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</si>
  <si>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</si>
  <si>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</si>
  <si>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</si>
  <si>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</si>
  <si>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</si>
  <si>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Ardidas Conservas e Condimentos</t>
  </si>
  <si>
    <t>Associação dos Produtores</t>
  </si>
  <si>
    <t>Batatão Cozinhas Comércio de Frutas e Verduras</t>
  </si>
  <si>
    <t>Boni S/A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</si>
  <si>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</si>
  <si>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</si>
  <si>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</si>
  <si>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</si>
  <si>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</si>
  <si>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</si>
  <si>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</si>
  <si>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</si>
  <si>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</si>
  <si>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</si>
  <si>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</si>
  <si>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</si>
  <si>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</si>
  <si>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</si>
  <si>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</si>
  <si>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</si>
  <si>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</si>
  <si>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</si>
  <si>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</si>
  <si>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</si>
  <si>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</si>
  <si>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</si>
  <si>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</si>
  <si>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</si>
  <si>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</si>
  <si>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</si>
  <si>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</si>
  <si>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</si>
  <si>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</si>
  <si>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</si>
  <si>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</si>
  <si>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</si>
  <si>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</si>
  <si>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</si>
  <si>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</si>
  <si>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</si>
  <si>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</si>
  <si>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</si>
  <si>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</si>
  <si>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</si>
  <si>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</si>
  <si>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</si>
  <si>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</si>
  <si>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</si>
  <si>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</si>
  <si>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</si>
  <si>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</si>
  <si>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</si>
  <si>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</si>
  <si>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</si>
  <si>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</si>
  <si>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</si>
  <si>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</si>
  <si>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</si>
  <si>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</si>
  <si>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</si>
  <si>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</si>
  <si>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</si>
  <si>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</si>
  <si>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</si>
  <si>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</si>
  <si>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</si>
  <si>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</si>
  <si>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</si>
  <si>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</si>
  <si>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</si>
  <si>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</si>
  <si>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</si>
  <si>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</si>
  <si>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</si>
  <si>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Perboni S/A Frutas Tropiciais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</si>
  <si>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</si>
  <si>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</si>
  <si>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</si>
  <si>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</si>
  <si>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</si>
  <si>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</si>
  <si>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</si>
  <si>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</si>
  <si>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</si>
  <si>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</si>
  <si>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</si>
  <si>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W.R.P - Verduras</t>
  </si>
  <si>
    <t>WV Distribuidora de Bananas</t>
  </si>
  <si>
    <t>PERMISSIONÁRIOS, PRODUTORES e PESSOA FÍSICA</t>
  </si>
  <si>
    <t>Aguinaldo</t>
  </si>
  <si>
    <t>Alex Sousa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</si>
  <si>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</si>
  <si>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</si>
  <si>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</si>
  <si>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</si>
  <si>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</si>
  <si>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</si>
  <si>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</si>
  <si>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</si>
  <si>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</si>
  <si>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</si>
  <si>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</si>
  <si>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</si>
  <si>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</si>
  <si>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</si>
  <si>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</si>
  <si>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</si>
  <si>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</si>
  <si>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</si>
  <si>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</si>
  <si>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</si>
  <si>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</si>
  <si>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</si>
  <si>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</si>
  <si>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</si>
  <si>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</si>
  <si>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</si>
  <si>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</si>
  <si>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</si>
  <si>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</si>
  <si>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</si>
  <si>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</si>
  <si>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</si>
  <si>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</si>
  <si>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</si>
  <si>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</si>
  <si>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</si>
  <si>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</si>
  <si>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</si>
  <si>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</si>
  <si>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</si>
  <si>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</si>
  <si>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</si>
  <si>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</si>
  <si>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</si>
  <si>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</si>
  <si>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</si>
  <si>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</si>
  <si>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</si>
  <si>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</si>
  <si>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</si>
  <si>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</si>
  <si>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</si>
  <si>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</si>
  <si>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</si>
  <si>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</si>
  <si>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</si>
  <si>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</si>
  <si>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</si>
  <si>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</si>
  <si>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</si>
  <si>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</si>
  <si>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</si>
  <si>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</si>
  <si>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</si>
  <si>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</si>
  <si>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</si>
  <si>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</si>
  <si>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</si>
  <si>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</si>
  <si>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</si>
  <si>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</si>
  <si>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</si>
  <si>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</si>
  <si>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</si>
  <si>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</si>
  <si>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</si>
  <si>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</si>
  <si>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</si>
  <si>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</si>
  <si>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</si>
  <si>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</si>
  <si>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</si>
  <si>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</si>
  <si>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</si>
  <si>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</si>
  <si>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</si>
  <si>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</si>
  <si>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</si>
  <si>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</si>
  <si>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</si>
  <si>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</si>
  <si>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</si>
  <si>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</si>
  <si>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</si>
  <si>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</si>
  <si>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</si>
  <si>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</si>
  <si>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</si>
  <si>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</si>
  <si>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</si>
  <si>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</si>
  <si>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</si>
  <si>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</si>
  <si>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</si>
  <si>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</si>
  <si>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</si>
  <si>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</si>
  <si>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</si>
  <si>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</si>
  <si>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</si>
  <si>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</si>
  <si>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</si>
  <si>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</si>
  <si>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</si>
  <si>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</si>
  <si>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Batista</t>
  </si>
  <si>
    <t>Alexandre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</si>
  <si>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</si>
  <si>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</si>
  <si>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</si>
  <si>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</si>
  <si>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</si>
  <si>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</si>
  <si>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</si>
  <si>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</si>
  <si>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</si>
  <si>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</si>
  <si>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</si>
  <si>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</si>
  <si>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Distribuição para as famílias.</t>
  </si>
  <si>
    <t>Associação Grupo Vida a Vida</t>
  </si>
  <si>
    <t>Item Meta TF: 15.1   /   Item Meta PT: 9.6.1</t>
  </si>
  <si>
    <t>Item Meta TF: 15.3   /   Item Meta PT: 9.6.3</t>
  </si>
  <si>
    <t>Item Meta TF: 15.4   /   Item Meta PT: 9.6.4</t>
  </si>
  <si>
    <t>Adriano Rodrigues dos Santos</t>
  </si>
  <si>
    <t>Residencial Paulo Pacheco</t>
  </si>
  <si>
    <t xml:space="preserve"> Associação dos Moto-taxistas</t>
  </si>
  <si>
    <t>Conjunto Cachoeira Dourada</t>
  </si>
  <si>
    <t>1º TERMO ADITIVO AO TERMO DE FOMENTO Nº 001/2019 - CEASA/OVG</t>
  </si>
  <si>
    <t>Quantidade de alimentos coletados/arrecadados</t>
  </si>
  <si>
    <t>Item Meta TF: Não Possui   /   Item Meta PT: 9.6.5</t>
  </si>
  <si>
    <t>Centro Espírita Estrela D'Alva</t>
  </si>
  <si>
    <t>Setor Urias Magalhães</t>
  </si>
  <si>
    <t>Arquidiocese de Goiânia - Cúria Metropolitana - Paróquia Nossa Senhora Aparecida</t>
  </si>
  <si>
    <t>Associação de Travesti Transexuais e Transgêneros de Goiás Astral/GO</t>
  </si>
  <si>
    <t>Setor Norte Ferroviário</t>
  </si>
  <si>
    <t>Associação Santa Terezinha do Menino Jesus</t>
  </si>
  <si>
    <t>Sociedade Beneficente Ortodoxa de Goiás</t>
  </si>
  <si>
    <t>Igreja Pentecostal Assembléia de Deus Campo Petropolis - IPAD</t>
  </si>
  <si>
    <t>Ministério Filantrópico Terra Fértil</t>
  </si>
  <si>
    <t>Associação  do Poder de Deus Resgatando Vidas com Amor</t>
  </si>
  <si>
    <t>Conselho das Associações Moradores de Aparecida - Camap</t>
  </si>
  <si>
    <t>Lar São de Paulo do Centro Espírita Luz e Caridade</t>
  </si>
  <si>
    <t>Centro de Apoio ao Mais Carente de Trindade - CAMCAT</t>
  </si>
  <si>
    <t>Item Meta TF: -   /   Item Meta PT: 9.6</t>
  </si>
  <si>
    <t>Item Meta TF: 15.1   /   Item Meta PT: 9.6.2</t>
  </si>
  <si>
    <t>Novos indivíduos/famílias cadastrados</t>
  </si>
  <si>
    <t>6. RELAÇÃO DE DOADORES</t>
  </si>
  <si>
    <t>7. DESCRITIVO DAS DEMAIS ATIVIDADES</t>
  </si>
  <si>
    <t>Águas Lindas de Goiás</t>
  </si>
  <si>
    <t>Associação de Apoio a Saúde da Pessoa Carente</t>
  </si>
  <si>
    <t>Movimento Assistencial Essencial a Família - M.A.E</t>
  </si>
  <si>
    <t>Marília Araújo Silva</t>
  </si>
  <si>
    <t>RELATÓRIO ANALÍTICO: OPERACIONAL E METAS</t>
  </si>
  <si>
    <t>Associação das Mulheres Deficientes Auditivas e Surdas do Estado de Goiás</t>
  </si>
  <si>
    <t>JM Distribuidora de Bananas</t>
  </si>
  <si>
    <t xml:space="preserve">                                                     Trindade</t>
  </si>
  <si>
    <t>Frutas Tropicais</t>
  </si>
  <si>
    <t>Residencial Morumbi</t>
  </si>
  <si>
    <t>Mês</t>
  </si>
  <si>
    <t>Outubro</t>
  </si>
  <si>
    <t>Agosto</t>
  </si>
  <si>
    <t>Setembro</t>
  </si>
  <si>
    <t>RELAÇÃO DE ENTIDADES SOCIAIS CADASTRADAS MENSALMENTE
NO PROGRAMA BANCO DE ALIMENTOS</t>
  </si>
  <si>
    <t>Qtde.</t>
  </si>
  <si>
    <t>Cidade</t>
  </si>
  <si>
    <t>Bairro</t>
  </si>
  <si>
    <t>Associação São Vicente de Paulo</t>
  </si>
  <si>
    <t>Cristalina</t>
  </si>
  <si>
    <t>Instituição de Amparo e Aprendizagem ao Menor Carente - IAAMEC</t>
  </si>
  <si>
    <t>Centro de Tratamento Espiritual Bezerra de Menezes</t>
  </si>
  <si>
    <t>Guapó</t>
  </si>
  <si>
    <t>Iporá</t>
  </si>
  <si>
    <t>Casa dos Deficientes de Iporá</t>
  </si>
  <si>
    <t>Luziânia</t>
  </si>
  <si>
    <t>Fundação de Assistência Social Betuel</t>
  </si>
  <si>
    <t>Morrinhos</t>
  </si>
  <si>
    <t xml:space="preserve">Ilé Omin Asé Ogun Oniré </t>
  </si>
  <si>
    <t>Novo Gama</t>
  </si>
  <si>
    <t>Lar do Ancião</t>
  </si>
  <si>
    <t>Petrolina de Goiás</t>
  </si>
  <si>
    <t>Formação Integral para Menores - FIMC</t>
  </si>
  <si>
    <t>Pires do Rio</t>
  </si>
  <si>
    <t>APAE Bruno Borges da Conceição</t>
  </si>
  <si>
    <t>Posse</t>
  </si>
  <si>
    <t>Associação Amigos Portadores de Câncer de Quirinópolis</t>
  </si>
  <si>
    <t>Quirinópolis</t>
  </si>
  <si>
    <t>Centro de Recuperação Recanto de Paz</t>
  </si>
  <si>
    <t>Rio Verde</t>
  </si>
  <si>
    <t>Comunidade Terapêutica Gênesis</t>
  </si>
  <si>
    <t>Instituição de Longa Permanência Lar Feliz</t>
  </si>
  <si>
    <t>Santa Rita do Araguaia</t>
  </si>
  <si>
    <t>Associação de Pais e Amigos dos Excepcionais de São Miguel do Araguaia - APAE</t>
  </si>
  <si>
    <t>São Miguel do Araguaia</t>
  </si>
  <si>
    <t>De mãos Dadas Pela Vida- MPV</t>
  </si>
  <si>
    <t>Obras Sociais da Casa da Fraternidade Irmã Scheila</t>
  </si>
  <si>
    <t>Obras Sociais da Diocese de Uruaçu</t>
  </si>
  <si>
    <t>Uruaçu</t>
  </si>
  <si>
    <t>Lar São Vicente de Paula</t>
  </si>
  <si>
    <t>Uruana</t>
  </si>
  <si>
    <t>Instituto Anjos de Rua</t>
  </si>
  <si>
    <t>Valparaíso</t>
  </si>
  <si>
    <t>Obras Sociais da Diocese de Formosa</t>
  </si>
  <si>
    <t>Goiandira</t>
  </si>
  <si>
    <t>Asilo São Vicente de Paulo de Goiandira</t>
  </si>
  <si>
    <t>-</t>
  </si>
  <si>
    <t>Casa de Acolhida São Vicente de Paulo</t>
  </si>
  <si>
    <t>Entidades cadastradas para o Programa de Aquisição de Alimentos Estadual (PAA)</t>
  </si>
  <si>
    <t>Novas entidades cadastradas para o Programa Aquisição de Alimentos Estadual (PAA)</t>
  </si>
  <si>
    <t>Novas entidades cadastradas com recebimento regular</t>
  </si>
  <si>
    <t>Ministério das Igrejas das Assembleias de Deus Jardim das Oliveiras</t>
  </si>
  <si>
    <t>Seara de Luz</t>
  </si>
  <si>
    <t>Porangatu</t>
  </si>
  <si>
    <t>São Vicente de Paulo VI</t>
  </si>
  <si>
    <t>Fraternidade Espírita Luz e Caridade</t>
  </si>
  <si>
    <t>Novembro</t>
  </si>
  <si>
    <t>Bairro Anhanguera</t>
  </si>
  <si>
    <t>60 bairros</t>
  </si>
  <si>
    <t>12 mun.</t>
  </si>
  <si>
    <t>Diretor Administrativo e Financeiro</t>
  </si>
  <si>
    <t>Adryanna Leonor Melo de Oliveira Caiado</t>
  </si>
  <si>
    <t>Diretora Geral</t>
  </si>
  <si>
    <t>Goiatuba</t>
  </si>
  <si>
    <t>Casa dos Deficientes</t>
  </si>
  <si>
    <t>Grupo Espírita da Paz</t>
  </si>
  <si>
    <t>Centro Espírita Santinha Campos</t>
  </si>
  <si>
    <t>Doverlândia</t>
  </si>
  <si>
    <t>Associação de Idosos</t>
  </si>
  <si>
    <t>Fazenda Nova</t>
  </si>
  <si>
    <t>Lar Maria de Nazaré</t>
  </si>
  <si>
    <t>Vem Viver</t>
  </si>
  <si>
    <t>Fundo Municipal de Direito do Idoso</t>
  </si>
  <si>
    <t>Araguapaz</t>
  </si>
  <si>
    <t>Campestre de Goiás</t>
  </si>
  <si>
    <t>Barro Alto</t>
  </si>
  <si>
    <t>Associação das Mulheres Prod. Rurais do Bom Sucesso Amprabons</t>
  </si>
  <si>
    <t>Flores de Goiás</t>
  </si>
  <si>
    <t>Dezembro</t>
  </si>
  <si>
    <t>Centro Espírita Lar Maria Cecília</t>
  </si>
  <si>
    <t>Associação do Bem Estar de Campestre de Goiás</t>
  </si>
  <si>
    <t xml:space="preserve"> 4. AÇÕES SOCIAIS</t>
  </si>
  <si>
    <t>3. VOLUME DE DOAÇÕES (KG)/MÊS</t>
  </si>
  <si>
    <t xml:space="preserve"> 2. CADASTRAMENTOS/MÊS</t>
  </si>
  <si>
    <t xml:space="preserve"> 1. ATENDIMENTOS/MÊS</t>
  </si>
  <si>
    <t>PROTEÇÃO SOCIAL ÀS FAMÍLIAS E INDIVÍDUOS EM SITUAÇÃO DE VULNERABILIDADE SOCIAL</t>
  </si>
  <si>
    <t>Isadora de Fátima Lopes</t>
  </si>
  <si>
    <t xml:space="preserve">Gerente Estratégica de Planejamento e Governança
</t>
  </si>
  <si>
    <t>Associação dos Parceiros da Arte Cultural de Barro Alto - APAC</t>
  </si>
  <si>
    <t>JAN</t>
  </si>
  <si>
    <t>FEV</t>
  </si>
  <si>
    <t>MAR</t>
  </si>
  <si>
    <t>ABR</t>
  </si>
  <si>
    <t>MAI</t>
  </si>
  <si>
    <t>JUN</t>
  </si>
  <si>
    <t>JUL/2019 A DEZ/2020</t>
  </si>
  <si>
    <t>Quantidade de alimentos doados</t>
  </si>
  <si>
    <t>5. DISTRIBUIÇÃO DE ALIMENTOS POR INSTITUIÇÃO / ENTIDADE E FAMÍLIA (KG)</t>
  </si>
  <si>
    <t>SUB-TOTAL ARRECADAÇÕES CONCESSIONÁRIOS (KG)</t>
  </si>
  <si>
    <t>Gerente de Nutrição Social e Sustentável - GNSS</t>
  </si>
  <si>
    <r>
      <t>Causa:</t>
    </r>
    <r>
      <rPr>
        <sz val="12"/>
        <rFont val="Calibri"/>
        <family val="2"/>
        <scheme val="minor"/>
      </rPr>
      <t xml:space="preserve"> As atividades de coleta e distribuição de alimentos estão sendo desenvolvidas conforme previstas no Plano de Trabalho.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</si>
  <si>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</si>
  <si>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Distribuição para as entidades.</t>
  </si>
  <si>
    <t>Associação Recanto Mais Saúde</t>
  </si>
  <si>
    <t>Instituto Pequeno Abandonado - Luz de Jesus</t>
  </si>
  <si>
    <t>Instituição Periférica Beneficiente Pequeninos do Reviver</t>
  </si>
  <si>
    <t>Associação dos Acidentados do Trabalho do Estado de Goiás</t>
  </si>
  <si>
    <t>Centro de Valorização da Mulher - CEVAM</t>
  </si>
  <si>
    <t>Janeiro</t>
  </si>
  <si>
    <t>Aurilândia</t>
  </si>
  <si>
    <t>Aragoiânia</t>
  </si>
  <si>
    <t>Uirapuru</t>
  </si>
  <si>
    <t>Santo Antonio do Descoberto</t>
  </si>
  <si>
    <t>Centro Terapêutico Fica Vivo</t>
  </si>
  <si>
    <t>Associação Centro de Referência Raio de Sol</t>
  </si>
  <si>
    <t>Associacão de Pais e Alunos da Escola Família Agrícola de Uirapuru</t>
  </si>
  <si>
    <t xml:space="preserve">                             Trindade</t>
  </si>
  <si>
    <t>13 bairros</t>
  </si>
  <si>
    <t>64 bairros</t>
  </si>
  <si>
    <t>Demos continuidade ao Projeto Juventude Criativa, idealizado e promovido pela Secretaria de Estado de Cultura (SECULT-GO). O projeto está sendo executado nas Escolas Públicas Estaduais, tendo como público-alvo o aluno regularmente matriculado no Ensino Médio e que esteja em condição de vulnerabilidade, com o intuito de valorizar e potencializar a criatividade do estudante para que, por meio de suas habilidades, seja capacitado e possa inserir-se no mercado de trabalho, podendo ser um empreendedor que contribui com a renda familiar, ainda no Ensino Médio.</t>
  </si>
  <si>
    <t>Associação Servos de Deus</t>
  </si>
  <si>
    <t>Casa de Apoio Anjo Gabriel (antiga Liga da Solidariedade)</t>
  </si>
  <si>
    <t>Setor Recreio de Ipê</t>
  </si>
  <si>
    <t>Missão Alô Criança de Assistência Infantil</t>
  </si>
  <si>
    <t>Comunidade Espírita Irmão Jacob - CEIJ</t>
  </si>
  <si>
    <t>Obra Social Nossa Senhora da Glória Fazenda da Esperança</t>
  </si>
  <si>
    <t>Silvânia</t>
  </si>
  <si>
    <t>Secretaria Estadual de Saúde</t>
  </si>
  <si>
    <t>Associação Franciscana de Instrução e Assistência - AFIA</t>
  </si>
  <si>
    <t>Projeto Minha Oportunidade</t>
  </si>
  <si>
    <t>63 BAIRROS</t>
  </si>
  <si>
    <t>13 municípios</t>
  </si>
  <si>
    <t>1º TERMO ADITIVO AO TERMO DE FOMENTO
 Nº 001/2019 - CEASA/OVG</t>
  </si>
  <si>
    <t>Quantidade de alimentos descartados (distribuídos a instituições para alimentação animal) *</t>
  </si>
  <si>
    <t>Residencial São Leopoldo</t>
  </si>
  <si>
    <t>Goiânia, março de 2021.</t>
  </si>
  <si>
    <t>FOTOS - MARÇO 2021</t>
  </si>
  <si>
    <t>Vídeo com orientações sobre aproveitamento integral dos alimentos.</t>
  </si>
  <si>
    <t>MÊS DE REFERÊNCIA: MARÇO / 2021</t>
  </si>
  <si>
    <t>REFERÊNCIA: MARÇO / 2021</t>
  </si>
  <si>
    <t>Fevereiro</t>
  </si>
  <si>
    <t>Março</t>
  </si>
  <si>
    <t xml:space="preserve">O cadastramento de famílias tem sido realizado de maneira presencial, diariamente, seguindo os protocolos de segurança. A validação do cadastro das entidades sociais é feito pela equipe de Assistência Social e todas as ações buscam apoiar e fortalecer a rede socioassistencial. </t>
  </si>
  <si>
    <r>
      <t>Medidas implementadas/a implementar:</t>
    </r>
    <r>
      <rPr>
        <sz val="12"/>
        <rFont val="Calibri"/>
        <family val="2"/>
        <scheme val="minor"/>
      </rPr>
      <t xml:space="preserve"> Demos continuidade ao mapeamento das famílias que coletam alimentos nos containers de lixo no interior da CEASA. A equipe de Assistência Social, por meio de diagnóstico técnico, realizou atendimentos e encaminhamentos de famílias e entidades para serviços da rede socioassistencial. </t>
    </r>
  </si>
  <si>
    <t xml:space="preserve">Continuidade à promoção da segurança alimentar e nutricional ao atender famílias vulneráveis que coletam alimentos impróprios para o consumo nos conteiners de lixo da CEASA. Com a ação de mapeamento dessas famílias, elas passam pelo atendimento e avaliação com assistente social e, além de receber os alimentos de forma contínua, recebem os encaminhamentos necessários à rede socioassistencial, conforme suas demandas. </t>
  </si>
  <si>
    <t>Desde setembro de 2020, o Programa de Aquisição de Alimentos Estadual (PAA), na modalidade "Compra com Doação Simultânea", está ativo em Goiás. Conforme a Portaria nº 396, de 05/06/2020, do Ministério da Cidadania, a ação permite a aquisição de alimentos in natura ou processados, enriquecendo os cardápios dos beneficiários consumidores. O Banco de Alimentos faz parte da coordenação do Programa.
Neste mês, após pactuação e cadastro das unidades recebedoras (Entidades Sociais e CRAS) e Beneficiários Fornecedores (agricultores), foram iniciadas as entregas dos produtos conforme proposta de participação. É importante ressaltar que a execução do Programa depende da produção local e sazonalidade dos alimentos. Desta maneira, cada municipio goiano participante do Programa terá cronogramas de entrega e peridiocidade dos produtos, conforme demanda e produtividade.</t>
  </si>
  <si>
    <t>Associação de Apoio à Saúde do Idoso, Pessoa com Deficiência e Comunidade Carente</t>
  </si>
  <si>
    <t xml:space="preserve">* Nos meses de fevereiro e março, houve aumento da quantidade de alimentos descartados devido ao recebimento de produtos com alto grau de maturação. No momento da seleção, verificou-se não estarem aptos para consumo. </t>
  </si>
  <si>
    <t>Associação Benefeciente Missões Compaixão</t>
  </si>
  <si>
    <t>No Dia da Saúde e Nutrição foi realizada uma ação em formato de vídeo para divulgação de orientações para entidades e famílias sobre o aproveitamento integral dos alimentos. A data é uma oportunidade de conscientização sobre a importância da boa alimentação e como ela influencia na saúde. Uma alimentação mais saudável também está relacionada ao aproveitamento integral dos alimentos. Ações como essa fazem parte da rotina do Banco de Alimentos.</t>
  </si>
  <si>
    <t>A OVG fez uma ação direta com os concessionários, permissionários e produtores, por meio da busca ativa de alimentos na CEASA. Neste mês, registramos recorde de coleta e doação de alimentos, assim como aumento de mais de 50% no total de famílias beneficiadas. Resultado significativo, se comparado ao mês anterior, e muito relevante no mês de pico da pandemia.</t>
  </si>
  <si>
    <r>
      <t>7.1</t>
    </r>
    <r>
      <rPr>
        <sz val="14"/>
        <color rgb="FF000000"/>
        <rFont val="Calibri"/>
        <family val="2"/>
        <scheme val="minor"/>
      </rPr>
      <t xml:space="preserve"> Segue acontecendo o recadastramento das entidades sociais atendidas. De acordo com a Resolução OVG n° 002/2019, "as instituições deverão realizar a atualização de cadastro anualmente".                                                                                     </t>
    </r>
  </si>
  <si>
    <r>
      <t>7.2</t>
    </r>
    <r>
      <rPr>
        <sz val="14"/>
        <color rgb="FF000000"/>
        <rFont val="Calibri"/>
        <family val="2"/>
        <scheme val="minor"/>
      </rPr>
      <t xml:space="preserve"> Continuidade do mapeamento das famílias que coletam alimentos nos containers de lixo no interior da CEASA. Neste mês, foram atendida</t>
    </r>
    <r>
      <rPr>
        <sz val="14"/>
        <rFont val="Calibri"/>
        <family val="2"/>
        <scheme val="minor"/>
      </rPr>
      <t>s 27 f</t>
    </r>
    <r>
      <rPr>
        <sz val="14"/>
        <color rgb="FF000000"/>
        <rFont val="Calibri"/>
        <family val="2"/>
        <scheme val="minor"/>
      </rPr>
      <t>amílias, direcionadas pela CEASA, que estavam em situação de vulnerabilidade.</t>
    </r>
  </si>
  <si>
    <r>
      <rPr>
        <b/>
        <sz val="14"/>
        <rFont val="Calibri"/>
        <family val="2"/>
        <scheme val="minor"/>
      </rPr>
      <t>7.3</t>
    </r>
    <r>
      <rPr>
        <sz val="14"/>
        <rFont val="Calibri"/>
        <family val="2"/>
        <scheme val="minor"/>
      </rPr>
      <t xml:space="preserve"> Com a finalização do cadastramento de entidades aptas e CRAS no Programa de Aquisição de Alimentos no mês passado, em março, os agricultores aptos pelo PAA iniciaram as entregas dos alimentos.</t>
    </r>
  </si>
  <si>
    <r>
      <t xml:space="preserve">7.4 </t>
    </r>
    <r>
      <rPr>
        <sz val="14"/>
        <color rgb="FF000000"/>
        <rFont val="Calibri"/>
        <family val="2"/>
        <scheme val="minor"/>
      </rPr>
      <t>Participação no Projeto Juventude Criativa com doação de alimentos para 50 alunos matriculados na Rede Estadual de Educação.</t>
    </r>
  </si>
  <si>
    <r>
      <t xml:space="preserve">7.5 </t>
    </r>
    <r>
      <rPr>
        <sz val="14"/>
        <color rgb="FF000000"/>
        <rFont val="Calibri"/>
        <family val="2"/>
        <scheme val="minor"/>
      </rPr>
      <t>O Serviço Social  realizou neste mês:
- 159 atendimentos / assessoria às entidades cadastradas. Os atendimentos aconteceram de forma presencial e contato telefônico;
- 857 atendimentos de famílias cadastradas para retirarem frutas e verduras no Banco de Alimentos de forma presencial e realização de contato telefônico;
- 141 novos cadastros de famílias que vieram por busca espontânea e/ou encaminhados de outras entidades para receberem frutas e verduras;
- Assessoria para abertura de entidade no município de Nova Veneza com orientações técnicas para que as ações possam ser potencializadas na perspecitiva da rede socioassistencial.</t>
    </r>
  </si>
  <si>
    <r>
      <t xml:space="preserve">7.6 </t>
    </r>
    <r>
      <rPr>
        <sz val="14"/>
        <color rgb="FF000000"/>
        <rFont val="Calibri"/>
        <family val="2"/>
        <scheme val="minor"/>
      </rPr>
      <t>Ação (vídeo) de Educação Alimentar e Nutriciona</t>
    </r>
    <r>
      <rPr>
        <b/>
        <sz val="14"/>
        <color rgb="FF000000"/>
        <rFont val="Calibri"/>
        <family val="2"/>
        <scheme val="minor"/>
      </rPr>
      <t>l</t>
    </r>
    <r>
      <rPr>
        <sz val="14"/>
        <color rgb="FF000000"/>
        <rFont val="Calibri"/>
        <family val="2"/>
        <scheme val="minor"/>
      </rPr>
      <t xml:space="preserve"> para entidades e famílias cadastradas no Programa Banco de Alimentos / OVG com o tema "Aproveitamento Integral dos Alimentos".</t>
    </r>
  </si>
  <si>
    <r>
      <t xml:space="preserve">7.1 </t>
    </r>
    <r>
      <rPr>
        <sz val="14"/>
        <rFont val="Calibri"/>
        <family val="2"/>
        <scheme val="minor"/>
      </rPr>
      <t>O recadastramento on-line, com a implementação do sistema de gestão, trouxe muitos benefícios para o melhor controle das informações das entidades sociais. Além disso, foi possível reduzir o risco de contaminação pelo Covid-19 ao não utilizar papel e por não ser feito de forma presencial. Todas as ações buscam apoiar e fortalecer a rede socioassistencial. O cadastramento de famílias tem acontecido de maneira contínua de segunda a sexta-feira. É importante ressaltar que a família atendida pela equipe de assistência social retira os alimentos no momento que foi feito seu cadastro e já é orientada a buscar na semana subsequente, em dia pré-determinado (quartas-feiras).</t>
    </r>
  </si>
  <si>
    <r>
      <t xml:space="preserve">7.2 </t>
    </r>
    <r>
      <rPr>
        <sz val="14"/>
        <color rgb="FF000000"/>
        <rFont val="Calibri"/>
        <family val="2"/>
        <scheme val="minor"/>
      </rPr>
      <t>O Banco de Alimentos deu continuidade à promoção da segurança alimentar e nutricional ao atender famílias vulneráveis que coletam alimentos impróprios para o consumo nos conteiners de lixo da CEASA. Além de receber os alimentos, elas passaram pelo atendimento e avaliação com assistente social e receberam os encaminhamentos necessários à rede socioassistencial, conforme suas necessidades.</t>
    </r>
  </si>
  <si>
    <r>
      <t xml:space="preserve">7.3 </t>
    </r>
    <r>
      <rPr>
        <sz val="14"/>
        <color rgb="FF000000"/>
        <rFont val="Calibri"/>
        <family val="2"/>
        <scheme val="minor"/>
      </rPr>
      <t xml:space="preserve">Foi iniciada a execução do Programa de Aquisição de Alimentos (PAA), que tem duas finalidades básicas: promover o acesso à alimentação e incentivar a agricultura familiar. Para o alcance desses objetivos, o Programa compra alimentos produzidos pela agricultura familiar, com dispensa de licitação, e os destina às pessoas em situação de insegurança alimentar e nutricional e àquelas atendidas pela rede socioassistencial e pelos equipamentos públicos de segurança alimentar e nutricional. </t>
    </r>
  </si>
  <si>
    <r>
      <t xml:space="preserve">7.4  </t>
    </r>
    <r>
      <rPr>
        <sz val="14"/>
        <color rgb="FF000000"/>
        <rFont val="Calibri"/>
        <family val="2"/>
        <scheme val="minor"/>
      </rPr>
      <t>À OVG / BANCO DE ALIMENTOS cabe (continuidade):
- Fornecer, durante um ano de realização do Projeto Juventude Criativa, hortifrutis para 50 alunos, com retirada no Banco de Alimentos, às quartas-feiras, das 8h às 15h. É importante ressaltar que a parceria na distribuição de alimentos está alinhada à coleta de doações pelo Banco de Alimentos, podendo sofrer alterações no decorrer do período de execução em virtude da safra, sazonalidade, produção, entre outros;
- Ampliar a acessibilidade regular à alimentação adequada, diminuindo os fossos de desigualdades existentes ao atuar de maneira inclusiva no combate a fome, ampliando o direito à cidadania e o respeito à dignidade da pessoa humana, colaborando para a melhoria da qualidade de vida desses alunos;
- Contribuir com a redução da vulnerabilidade social, por meio da inclusão de famílias e indivíduos em situação de vulnerabilidade no acesso ao direito à alimentação;
- Cadastrar os alunos encaminhados pela SECULT por meio do acolhimento pela Assistente Social do Banco de Alimentos. O aluno ou responsável legal são recebidos por uma assistente social, que realiza uma entrevista com o responsável familiar conforme protocolo de cadastramento.</t>
    </r>
  </si>
  <si>
    <r>
      <t xml:space="preserve">7.6 </t>
    </r>
    <r>
      <rPr>
        <sz val="14"/>
        <color rgb="FF000000"/>
        <rFont val="Calibri"/>
        <family val="2"/>
        <scheme val="minor"/>
      </rPr>
      <t>A alimentação integral possui como princípio básico a diversidade de alimentos e a complementação de refeições, com o objetivo de reduzir custo, proporcionar preparo rápido e oferecer paladar regionalizado. Estudos mostram que o homem necessita de uma alimentação sadia, rica em nutrientes, que pode ser alcançada com partes dos alimentos que normalmente são desprezadas. As perdas não ocorrem somente em plantações, transporte e armazenamento inadequado, mas também no preparo incorreto dos alimentos. Os principais alimentos ou produtos utilizados para complementar a dieta convencional são: pós (casca de ovo, semente de abóbora); farelos (trigo, arroz, milho); farinhas torradas, raizes e tubérculos. Só com a conscientização, através da Educação Nutricional, é que se pode reverter o quadro alimentar atual do Brasil e de Goiás</t>
    </r>
    <r>
      <rPr>
        <b/>
        <sz val="14"/>
        <color rgb="FF000000"/>
        <rFont val="Calibri"/>
        <family val="2"/>
        <scheme val="minor"/>
      </rPr>
      <t xml:space="preserve">. </t>
    </r>
    <r>
      <rPr>
        <sz val="14"/>
        <color rgb="FF000000"/>
        <rFont val="Calibri"/>
        <family val="2"/>
        <scheme val="minor"/>
      </rPr>
      <t>Alimentos que podem ser aproveitados integralmente: • Folhas: cenoura, beterraba, batata doce, nabo, couve-flor, abóbora, mostarda, hortelã e rabanete; • Cascas: batata inglesa, banana, tangerina, laranja, mamão, pepino, maçã, abacaxi, berinjela, beterraba, melão, maracujá, goiaba, manga e abóbora; • Talos: couve-flor, brócolis e beterraba; • Entrecascas: melancia e maracujá; • Sementes: abóbora, melão e jaca. Neste sentido, a Organização tem orientado famílias e entidades para aproveitar tudo que o alimento pode oferecer como fonte de nutrientes. Por isso, em formato de vídeo, disponibilizou orientações e dicas para que o aproveitamento possa acontecer de maneira simples, prática e no conforto de cada casa.</t>
    </r>
    <r>
      <rPr>
        <b/>
        <sz val="14"/>
        <color rgb="FF000000"/>
        <rFont val="Calibri"/>
        <family val="2"/>
        <scheme val="minor"/>
      </rPr>
      <t xml:space="preserve"> </t>
    </r>
    <r>
      <rPr>
        <sz val="14"/>
        <color rgb="FF000000"/>
        <rFont val="Calibri"/>
        <family val="2"/>
        <scheme val="minor"/>
      </rPr>
      <t>O vídeo foi divulgado em grupos de WhatsApp e mídia social da Organização. Até o momento, foi visualizado por 1.400 pessoas.</t>
    </r>
  </si>
  <si>
    <r>
      <t xml:space="preserve">7.5 </t>
    </r>
    <r>
      <rPr>
        <sz val="14"/>
        <color rgb="FF000000"/>
        <rFont val="Calibri"/>
        <family val="2"/>
        <scheme val="minor"/>
      </rPr>
      <t>Por meio do trabalho do Serviço Social na articulação com a rede socioassistencial é possível que as famílias atendidas tenham acesso aos demais serviços setoriais, contribuindo para o usufruto de direitos sociais. O trabalho para diminuir as desigualdades sociais e ajudar as populações vulneráveis a buscarem seus direitos têm sido uma busca constante da equipe de Assistentes Sociais da Organização.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</si>
</sst>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Tahoma"/>
      <family val="2"/>
    </font>
    <font>
      <b/>
      <sz val="14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/>
  </cellStyleXfs>
  <cellXfs count="624">
    <xf numFmtId="0" fontId="0" fillId="0" borderId="0" xfId="0"/>
    <xf numFmtId="0" fontId="6" fillId="0" borderId="0" xfId="0" applyFont="1" applyProtection="1">
      <protection locked="0"/>
    </xf>
    <xf numFmtId="0" fontId="14" fillId="0" borderId="0" xfId="0" applyFont="1"/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15" fillId="10" borderId="52" xfId="0" applyFont="1" applyFill="1" applyBorder="1" applyAlignment="1">
      <alignment vertical="center" wrapText="1"/>
    </xf>
    <xf numFmtId="0" fontId="13" fillId="15" borderId="51" xfId="3" applyFont="1" applyFill="1" applyBorder="1" applyAlignment="1">
      <alignment horizontal="center" vertical="center"/>
    </xf>
    <xf numFmtId="0" fontId="13" fillId="15" borderId="67" xfId="3" applyFont="1" applyFill="1" applyBorder="1" applyAlignment="1">
      <alignment horizontal="center" vertical="center"/>
    </xf>
    <xf numFmtId="0" fontId="13" fillId="15" borderId="68" xfId="3" applyFont="1" applyFill="1" applyBorder="1" applyAlignment="1">
      <alignment horizontal="center" vertical="center"/>
    </xf>
    <xf numFmtId="0" fontId="20" fillId="16" borderId="72" xfId="3" applyFont="1" applyFill="1" applyBorder="1" applyAlignment="1">
      <alignment horizontal="center" vertical="center"/>
    </xf>
    <xf numFmtId="4" fontId="27" fillId="18" borderId="20" xfId="3" applyNumberFormat="1" applyFont="1" applyFill="1" applyBorder="1" applyAlignment="1">
      <alignment horizontal="center" vertical="center"/>
    </xf>
    <xf numFmtId="4" fontId="27" fillId="18" borderId="44" xfId="3" applyNumberFormat="1" applyFont="1" applyFill="1" applyBorder="1" applyAlignment="1">
      <alignment horizontal="center" vertical="center"/>
    </xf>
    <xf numFmtId="0" fontId="17" fillId="9" borderId="51" xfId="3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20" fillId="17" borderId="18" xfId="3" applyFont="1" applyFill="1" applyBorder="1" applyAlignment="1">
      <alignment horizontal="center" vertical="center"/>
    </xf>
    <xf numFmtId="0" fontId="20" fillId="17" borderId="66" xfId="3" applyFont="1" applyFill="1" applyBorder="1" applyAlignment="1">
      <alignment horizontal="center" vertical="center"/>
    </xf>
    <xf numFmtId="0" fontId="13" fillId="15" borderId="80" xfId="3" applyFont="1" applyFill="1" applyBorder="1" applyAlignment="1">
      <alignment horizontal="center" vertical="center" wrapText="1"/>
    </xf>
    <xf numFmtId="4" fontId="15" fillId="16" borderId="43" xfId="3" applyNumberFormat="1" applyFont="1" applyFill="1" applyBorder="1" applyAlignment="1">
      <alignment horizontal="center" vertical="center"/>
    </xf>
    <xf numFmtId="3" fontId="13" fillId="17" borderId="59" xfId="3" applyNumberFormat="1" applyFont="1" applyFill="1" applyBorder="1" applyAlignment="1">
      <alignment horizontal="center" vertical="center"/>
    </xf>
    <xf numFmtId="2" fontId="13" fillId="0" borderId="17" xfId="3" applyNumberFormat="1" applyFont="1" applyBorder="1" applyAlignment="1">
      <alignment horizontal="center" vertical="center"/>
    </xf>
    <xf numFmtId="4" fontId="13" fillId="16" borderId="17" xfId="3" applyNumberFormat="1" applyFont="1" applyFill="1" applyBorder="1" applyAlignment="1">
      <alignment horizontal="center" vertical="center"/>
    </xf>
    <xf numFmtId="0" fontId="13" fillId="16" borderId="20" xfId="3" applyFont="1" applyFill="1" applyBorder="1" applyAlignment="1">
      <alignment horizontal="center" vertical="center"/>
    </xf>
    <xf numFmtId="0" fontId="15" fillId="16" borderId="44" xfId="3" applyFont="1" applyFill="1" applyBorder="1" applyAlignment="1">
      <alignment horizontal="center" vertical="center"/>
    </xf>
    <xf numFmtId="4" fontId="13" fillId="16" borderId="71" xfId="3" applyNumberFormat="1" applyFont="1" applyFill="1" applyBorder="1" applyAlignment="1">
      <alignment horizontal="center" vertical="center"/>
    </xf>
    <xf numFmtId="4" fontId="15" fillId="16" borderId="69" xfId="3" applyNumberFormat="1" applyFont="1" applyFill="1" applyBorder="1" applyAlignment="1">
      <alignment horizontal="center" vertical="center"/>
    </xf>
    <xf numFmtId="1" fontId="13" fillId="16" borderId="31" xfId="3" applyNumberFormat="1" applyFont="1" applyFill="1" applyBorder="1" applyAlignment="1">
      <alignment horizontal="center" vertical="center"/>
    </xf>
    <xf numFmtId="1" fontId="13" fillId="16" borderId="71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51" xfId="3" applyNumberFormat="1" applyFont="1" applyFill="1" applyBorder="1" applyAlignment="1">
      <alignment horizontal="center" vertical="center"/>
    </xf>
    <xf numFmtId="4" fontId="27" fillId="18" borderId="31" xfId="3" applyNumberFormat="1" applyFont="1" applyFill="1" applyBorder="1" applyAlignment="1">
      <alignment horizontal="center" vertical="center"/>
    </xf>
    <xf numFmtId="4" fontId="13" fillId="18" borderId="51" xfId="3" applyNumberFormat="1" applyFont="1" applyFill="1" applyBorder="1" applyAlignment="1">
      <alignment horizontal="center" vertical="center"/>
    </xf>
    <xf numFmtId="0" fontId="27" fillId="18" borderId="60" xfId="3" applyFont="1" applyFill="1" applyBorder="1" applyAlignment="1">
      <alignment horizontal="center" vertical="center"/>
    </xf>
    <xf numFmtId="0" fontId="18" fillId="0" borderId="0" xfId="3" applyFont="1" applyAlignment="1"/>
    <xf numFmtId="4" fontId="13" fillId="4" borderId="22" xfId="3" applyNumberFormat="1" applyFont="1" applyFill="1" applyBorder="1" applyAlignment="1">
      <alignment horizontal="center" vertical="center"/>
    </xf>
    <xf numFmtId="0" fontId="13" fillId="16" borderId="85" xfId="3" applyFont="1" applyFill="1" applyBorder="1" applyAlignment="1">
      <alignment horizontal="center" vertical="center" wrapText="1"/>
    </xf>
    <xf numFmtId="0" fontId="13" fillId="15" borderId="20" xfId="3" applyFont="1" applyFill="1" applyBorder="1" applyAlignment="1">
      <alignment horizontal="center" vertical="center"/>
    </xf>
    <xf numFmtId="0" fontId="13" fillId="15" borderId="49" xfId="3" applyFont="1" applyFill="1" applyBorder="1" applyAlignment="1">
      <alignment horizontal="center" vertical="center"/>
    </xf>
    <xf numFmtId="0" fontId="20" fillId="17" borderId="53" xfId="3" applyFont="1" applyFill="1" applyBorder="1" applyAlignment="1">
      <alignment horizontal="center" vertical="center"/>
    </xf>
    <xf numFmtId="0" fontId="17" fillId="9" borderId="20" xfId="3" applyFont="1" applyFill="1" applyBorder="1" applyAlignment="1">
      <alignment horizontal="center" vertical="center"/>
    </xf>
    <xf numFmtId="0" fontId="17" fillId="9" borderId="44" xfId="3" applyFont="1" applyFill="1" applyBorder="1" applyAlignment="1">
      <alignment horizontal="center" vertical="center"/>
    </xf>
    <xf numFmtId="0" fontId="13" fillId="16" borderId="52" xfId="3" applyFont="1" applyFill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83" xfId="3" applyFont="1" applyBorder="1" applyAlignment="1">
      <alignment vertical="center"/>
    </xf>
    <xf numFmtId="4" fontId="13" fillId="4" borderId="16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5" fillId="16" borderId="51" xfId="3" applyNumberFormat="1" applyFont="1" applyFill="1" applyBorder="1" applyAlignment="1">
      <alignment horizontal="center" vertical="center"/>
    </xf>
    <xf numFmtId="0" fontId="12" fillId="0" borderId="11" xfId="3" applyFont="1" applyFill="1" applyBorder="1" applyAlignment="1">
      <alignment horizontal="left" vertical="center"/>
    </xf>
    <xf numFmtId="0" fontId="27" fillId="18" borderId="52" xfId="3" applyFont="1" applyFill="1" applyBorder="1" applyAlignment="1">
      <alignment horizontal="center" vertical="center"/>
    </xf>
    <xf numFmtId="4" fontId="13" fillId="16" borderId="70" xfId="3" applyNumberFormat="1" applyFont="1" applyFill="1" applyBorder="1" applyAlignment="1">
      <alignment horizontal="center" vertical="center"/>
    </xf>
    <xf numFmtId="4" fontId="27" fillId="18" borderId="19" xfId="3" applyNumberFormat="1" applyFont="1" applyFill="1" applyBorder="1" applyAlignment="1">
      <alignment horizontal="center" vertical="center"/>
    </xf>
    <xf numFmtId="0" fontId="12" fillId="0" borderId="90" xfId="3" applyFont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centerContinuous"/>
    </xf>
    <xf numFmtId="0" fontId="36" fillId="0" borderId="0" xfId="0" applyFont="1" applyAlignment="1">
      <alignment horizontal="centerContinuous"/>
    </xf>
    <xf numFmtId="0" fontId="36" fillId="0" borderId="0" xfId="0" applyFont="1"/>
    <xf numFmtId="4" fontId="13" fillId="16" borderId="50" xfId="3" applyNumberFormat="1" applyFont="1" applyFill="1" applyBorder="1" applyAlignment="1">
      <alignment horizontal="center" vertical="center"/>
    </xf>
    <xf numFmtId="4" fontId="13" fillId="4" borderId="50" xfId="3" applyNumberFormat="1" applyFont="1" applyFill="1" applyBorder="1" applyAlignment="1">
      <alignment horizontal="center" vertical="center"/>
    </xf>
    <xf numFmtId="3" fontId="13" fillId="16" borderId="79" xfId="3" applyNumberFormat="1" applyFont="1" applyFill="1" applyBorder="1" applyAlignment="1">
      <alignment horizontal="center" vertical="center"/>
    </xf>
    <xf numFmtId="0" fontId="37" fillId="9" borderId="44" xfId="3" applyFont="1" applyFill="1" applyBorder="1" applyAlignment="1">
      <alignment horizontal="center" vertical="center" wrapText="1"/>
    </xf>
    <xf numFmtId="0" fontId="20" fillId="5" borderId="27" xfId="3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4" fillId="3" borderId="52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64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0" fontId="35" fillId="0" borderId="0" xfId="0" applyFont="1" applyAlignment="1"/>
    <xf numFmtId="4" fontId="15" fillId="7" borderId="43" xfId="3" applyNumberFormat="1" applyFont="1" applyFill="1" applyBorder="1" applyAlignment="1">
      <alignment horizontal="center" vertical="center"/>
    </xf>
    <xf numFmtId="4" fontId="15" fillId="7" borderId="47" xfId="3" applyNumberFormat="1" applyFont="1" applyFill="1" applyBorder="1" applyAlignment="1">
      <alignment horizontal="center" vertical="center"/>
    </xf>
    <xf numFmtId="0" fontId="0" fillId="0" borderId="0" xfId="0"/>
    <xf numFmtId="2" fontId="13" fillId="4" borderId="17" xfId="3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3" fontId="18" fillId="0" borderId="0" xfId="3" applyNumberFormat="1" applyFont="1"/>
    <xf numFmtId="4" fontId="18" fillId="0" borderId="0" xfId="3" applyNumberFormat="1" applyFont="1"/>
    <xf numFmtId="0" fontId="38" fillId="0" borderId="0" xfId="0" applyFont="1" applyAlignment="1">
      <alignment horizontal="center" vertical="center"/>
    </xf>
    <xf numFmtId="0" fontId="17" fillId="9" borderId="20" xfId="3" applyFont="1" applyFill="1" applyBorder="1" applyAlignment="1">
      <alignment horizontal="center" vertical="center" wrapText="1"/>
    </xf>
    <xf numFmtId="2" fontId="13" fillId="4" borderId="13" xfId="3" applyNumberFormat="1" applyFont="1" applyFill="1" applyBorder="1" applyAlignment="1">
      <alignment horizontal="center" vertical="center"/>
    </xf>
    <xf numFmtId="4" fontId="13" fillId="0" borderId="32" xfId="3" applyNumberFormat="1" applyFont="1" applyBorder="1" applyAlignment="1">
      <alignment horizontal="center" vertical="center"/>
    </xf>
    <xf numFmtId="4" fontId="15" fillId="7" borderId="29" xfId="3" applyNumberFormat="1" applyFont="1" applyFill="1" applyBorder="1" applyAlignment="1">
      <alignment horizontal="center" vertical="center"/>
    </xf>
    <xf numFmtId="4" fontId="13" fillId="0" borderId="29" xfId="3" applyNumberFormat="1" applyFont="1" applyBorder="1" applyAlignment="1">
      <alignment horizontal="center" vertical="center"/>
    </xf>
    <xf numFmtId="2" fontId="13" fillId="4" borderId="22" xfId="3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" fontId="13" fillId="17" borderId="17" xfId="3" applyNumberFormat="1" applyFont="1" applyFill="1" applyBorder="1" applyAlignment="1">
      <alignment horizontal="center" vertical="center"/>
    </xf>
    <xf numFmtId="4" fontId="13" fillId="17" borderId="98" xfId="3" applyNumberFormat="1" applyFont="1" applyFill="1" applyBorder="1" applyAlignment="1">
      <alignment horizontal="center" vertical="center"/>
    </xf>
    <xf numFmtId="4" fontId="13" fillId="17" borderId="29" xfId="3" applyNumberFormat="1" applyFont="1" applyFill="1" applyBorder="1" applyAlignment="1">
      <alignment horizontal="center" vertical="center"/>
    </xf>
    <xf numFmtId="4" fontId="13" fillId="16" borderId="29" xfId="3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4" fontId="18" fillId="0" borderId="0" xfId="3" applyNumberFormat="1" applyFont="1" applyAlignment="1">
      <alignment vertical="center"/>
    </xf>
    <xf numFmtId="0" fontId="13" fillId="15" borderId="67" xfId="3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99" xfId="0" applyFont="1" applyFill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16" fillId="0" borderId="98" xfId="3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15" fillId="7" borderId="103" xfId="3" applyNumberFormat="1" applyFont="1" applyFill="1" applyBorder="1" applyAlignment="1">
      <alignment horizontal="center" vertical="center"/>
    </xf>
    <xf numFmtId="4" fontId="15" fillId="7" borderId="104" xfId="3" applyNumberFormat="1" applyFont="1" applyFill="1" applyBorder="1" applyAlignment="1">
      <alignment horizontal="center" vertical="center"/>
    </xf>
    <xf numFmtId="4" fontId="15" fillId="7" borderId="105" xfId="3" applyNumberFormat="1" applyFont="1" applyFill="1" applyBorder="1" applyAlignment="1">
      <alignment horizontal="center" vertical="center"/>
    </xf>
    <xf numFmtId="0" fontId="13" fillId="15" borderId="57" xfId="3" applyFont="1" applyFill="1" applyBorder="1" applyAlignment="1">
      <alignment horizontal="center" vertical="center"/>
    </xf>
    <xf numFmtId="0" fontId="13" fillId="15" borderId="44" xfId="3" applyFont="1" applyFill="1" applyBorder="1" applyAlignment="1">
      <alignment horizontal="center" vertical="center"/>
    </xf>
    <xf numFmtId="4" fontId="15" fillId="7" borderId="21" xfId="3" applyNumberFormat="1" applyFont="1" applyFill="1" applyBorder="1" applyAlignment="1">
      <alignment horizontal="center" vertical="center"/>
    </xf>
    <xf numFmtId="2" fontId="13" fillId="0" borderId="22" xfId="3" applyNumberFormat="1" applyFont="1" applyBorder="1" applyAlignment="1">
      <alignment horizontal="center" vertical="center"/>
    </xf>
    <xf numFmtId="3" fontId="15" fillId="16" borderId="69" xfId="3" applyNumberFormat="1" applyFont="1" applyFill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0" fontId="40" fillId="10" borderId="61" xfId="0" applyFont="1" applyFill="1" applyBorder="1" applyAlignment="1">
      <alignment horizontal="center" vertical="center"/>
    </xf>
    <xf numFmtId="0" fontId="25" fillId="0" borderId="109" xfId="3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1" fillId="0" borderId="0" xfId="0" applyFont="1"/>
    <xf numFmtId="0" fontId="12" fillId="0" borderId="93" xfId="0" applyFont="1" applyBorder="1" applyAlignment="1">
      <alignment horizontal="center" vertical="center" wrapText="1"/>
    </xf>
    <xf numFmtId="0" fontId="16" fillId="0" borderId="93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94" xfId="3" applyFont="1" applyBorder="1" applyAlignment="1">
      <alignment horizontal="left" vertical="center" wrapText="1"/>
    </xf>
    <xf numFmtId="0" fontId="16" fillId="0" borderId="30" xfId="3" applyFont="1" applyBorder="1" applyAlignment="1">
      <alignment horizontal="left" vertical="center" wrapText="1"/>
    </xf>
    <xf numFmtId="0" fontId="0" fillId="21" borderId="0" xfId="0" applyFill="1"/>
    <xf numFmtId="0" fontId="12" fillId="0" borderId="94" xfId="0" applyFont="1" applyFill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4" fontId="13" fillId="18" borderId="31" xfId="3" applyNumberFormat="1" applyFont="1" applyFill="1" applyBorder="1" applyAlignment="1">
      <alignment horizontal="center" vertical="center"/>
    </xf>
    <xf numFmtId="0" fontId="16" fillId="0" borderId="93" xfId="3" applyFont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100" xfId="0" applyFont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4" fontId="15" fillId="7" borderId="113" xfId="3" applyNumberFormat="1" applyFont="1" applyFill="1" applyBorder="1" applyAlignment="1">
      <alignment horizontal="center" vertical="center"/>
    </xf>
    <xf numFmtId="4" fontId="15" fillId="7" borderId="114" xfId="3" applyNumberFormat="1" applyFont="1" applyFill="1" applyBorder="1" applyAlignment="1">
      <alignment horizontal="center" vertical="center"/>
    </xf>
    <xf numFmtId="0" fontId="12" fillId="0" borderId="99" xfId="0" applyFont="1" applyBorder="1" applyAlignment="1">
      <alignment horizontal="center" vertical="center" wrapText="1"/>
    </xf>
    <xf numFmtId="0" fontId="20" fillId="5" borderId="64" xfId="3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vertical="center"/>
    </xf>
    <xf numFmtId="0" fontId="12" fillId="0" borderId="32" xfId="3" applyFont="1" applyBorder="1" applyAlignment="1">
      <alignment vertical="center"/>
    </xf>
    <xf numFmtId="4" fontId="27" fillId="0" borderId="16" xfId="0" applyNumberFormat="1" applyFont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/>
    </xf>
    <xf numFmtId="0" fontId="42" fillId="0" borderId="108" xfId="0" applyFont="1" applyBorder="1" applyAlignment="1">
      <alignment horizontal="left" vertical="center" wrapText="1"/>
    </xf>
    <xf numFmtId="0" fontId="42" fillId="0" borderId="108" xfId="0" applyFont="1" applyBorder="1" applyAlignment="1">
      <alignment horizontal="center" vertical="center" wrapText="1"/>
    </xf>
    <xf numFmtId="0" fontId="43" fillId="10" borderId="82" xfId="0" applyFont="1" applyFill="1" applyBorder="1" applyAlignment="1">
      <alignment horizontal="center" vertical="center" wrapText="1"/>
    </xf>
    <xf numFmtId="0" fontId="21" fillId="15" borderId="50" xfId="3" applyFont="1" applyFill="1" applyBorder="1" applyAlignment="1">
      <alignment horizontal="center" vertical="center" wrapText="1"/>
    </xf>
    <xf numFmtId="0" fontId="43" fillId="10" borderId="31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42" fillId="0" borderId="108" xfId="0" applyFont="1" applyBorder="1"/>
    <xf numFmtId="0" fontId="42" fillId="0" borderId="108" xfId="0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/>
    </xf>
    <xf numFmtId="0" fontId="42" fillId="0" borderId="13" xfId="0" applyFont="1" applyBorder="1" applyAlignment="1">
      <alignment horizontal="center" vertical="center" wrapText="1"/>
    </xf>
    <xf numFmtId="0" fontId="24" fillId="0" borderId="109" xfId="0" applyFont="1" applyBorder="1" applyAlignment="1">
      <alignment horizontal="center" vertical="center"/>
    </xf>
    <xf numFmtId="2" fontId="13" fillId="0" borderId="17" xfId="3" applyNumberFormat="1" applyFont="1" applyFill="1" applyBorder="1" applyAlignment="1">
      <alignment horizontal="center" vertical="center"/>
    </xf>
    <xf numFmtId="0" fontId="13" fillId="15" borderId="81" xfId="3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/>
    </xf>
    <xf numFmtId="0" fontId="12" fillId="0" borderId="112" xfId="3" applyFont="1" applyBorder="1" applyAlignment="1">
      <alignment vertical="center"/>
    </xf>
    <xf numFmtId="0" fontId="13" fillId="5" borderId="116" xfId="3" applyFont="1" applyFill="1" applyBorder="1" applyAlignment="1">
      <alignment horizontal="center" vertical="center"/>
    </xf>
    <xf numFmtId="4" fontId="27" fillId="0" borderId="109" xfId="0" applyNumberFormat="1" applyFont="1" applyBorder="1" applyAlignment="1">
      <alignment horizontal="center" vertical="center"/>
    </xf>
    <xf numFmtId="4" fontId="13" fillId="4" borderId="13" xfId="3" applyNumberFormat="1" applyFont="1" applyFill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 wrapText="1"/>
    </xf>
    <xf numFmtId="0" fontId="20" fillId="5" borderId="116" xfId="3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5" fillId="0" borderId="17" xfId="3" applyFont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 wrapText="1"/>
    </xf>
    <xf numFmtId="0" fontId="12" fillId="0" borderId="90" xfId="0" applyFont="1" applyFill="1" applyBorder="1" applyAlignment="1">
      <alignment horizontal="center" vertical="center" wrapText="1"/>
    </xf>
    <xf numFmtId="0" fontId="20" fillId="0" borderId="90" xfId="3" applyFont="1" applyFill="1" applyBorder="1" applyAlignment="1">
      <alignment horizontal="center" vertical="center"/>
    </xf>
    <xf numFmtId="2" fontId="13" fillId="0" borderId="22" xfId="3" applyNumberFormat="1" applyFont="1" applyFill="1" applyBorder="1" applyAlignment="1">
      <alignment horizontal="center" vertical="center"/>
    </xf>
    <xf numFmtId="4" fontId="15" fillId="0" borderId="42" xfId="3" applyNumberFormat="1" applyFont="1" applyFill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20" fillId="0" borderId="27" xfId="3" applyFont="1" applyFill="1" applyBorder="1" applyAlignment="1">
      <alignment horizontal="center" vertical="center"/>
    </xf>
    <xf numFmtId="4" fontId="15" fillId="0" borderId="43" xfId="3" applyNumberFormat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horizontal="center" vertical="center" wrapText="1"/>
    </xf>
    <xf numFmtId="4" fontId="15" fillId="0" borderId="47" xfId="3" applyNumberFormat="1" applyFont="1" applyFill="1" applyBorder="1" applyAlignment="1">
      <alignment horizontal="center" vertical="center"/>
    </xf>
    <xf numFmtId="4" fontId="15" fillId="0" borderId="92" xfId="3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4" fontId="13" fillId="0" borderId="16" xfId="3" applyNumberFormat="1" applyFont="1" applyFill="1" applyBorder="1" applyAlignment="1">
      <alignment horizontal="center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0" fillId="7" borderId="0" xfId="0" applyFill="1"/>
    <xf numFmtId="0" fontId="0" fillId="21" borderId="0" xfId="0" applyFill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6" fillId="0" borderId="0" xfId="0" applyFont="1" applyFill="1" applyProtection="1">
      <protection locked="0"/>
    </xf>
    <xf numFmtId="0" fontId="44" fillId="0" borderId="17" xfId="0" applyFont="1" applyBorder="1"/>
    <xf numFmtId="0" fontId="42" fillId="0" borderId="108" xfId="0" applyFont="1" applyFill="1" applyBorder="1"/>
    <xf numFmtId="0" fontId="0" fillId="0" borderId="0" xfId="0" applyAlignment="1">
      <alignment vertical="top"/>
    </xf>
    <xf numFmtId="0" fontId="34" fillId="0" borderId="0" xfId="0" applyFont="1" applyAlignment="1">
      <alignment horizontal="center" vertical="top"/>
    </xf>
    <xf numFmtId="0" fontId="41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4" fillId="0" borderId="17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6" fillId="0" borderId="0" xfId="0" applyFont="1" applyAlignment="1" applyProtection="1">
      <protection locked="0"/>
    </xf>
    <xf numFmtId="0" fontId="20" fillId="5" borderId="92" xfId="3" applyFont="1" applyFill="1" applyBorder="1" applyAlignment="1">
      <alignment horizontal="center" vertical="center"/>
    </xf>
    <xf numFmtId="4" fontId="15" fillId="7" borderId="17" xfId="3" applyNumberFormat="1" applyFont="1" applyFill="1" applyBorder="1" applyAlignment="1">
      <alignment horizontal="center" vertical="center"/>
    </xf>
    <xf numFmtId="4" fontId="13" fillId="4" borderId="98" xfId="3" applyNumberFormat="1" applyFont="1" applyFill="1" applyBorder="1" applyAlignment="1">
      <alignment horizontal="center" vertical="center"/>
    </xf>
    <xf numFmtId="0" fontId="12" fillId="7" borderId="98" xfId="0" applyFont="1" applyFill="1" applyBorder="1" applyAlignment="1">
      <alignment horizontal="center" vertical="center" wrapText="1"/>
    </xf>
    <xf numFmtId="0" fontId="46" fillId="0" borderId="108" xfId="0" applyFont="1" applyBorder="1"/>
    <xf numFmtId="0" fontId="42" fillId="0" borderId="108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4" fontId="13" fillId="0" borderId="21" xfId="3" applyNumberFormat="1" applyFont="1" applyFill="1" applyBorder="1" applyAlignment="1">
      <alignment horizontal="center" vertical="center"/>
    </xf>
    <xf numFmtId="0" fontId="13" fillId="15" borderId="19" xfId="3" applyFont="1" applyFill="1" applyBorder="1" applyAlignment="1">
      <alignment horizontal="center" vertical="center" wrapText="1"/>
    </xf>
    <xf numFmtId="4" fontId="13" fillId="0" borderId="21" xfId="3" applyNumberFormat="1" applyFont="1" applyBorder="1" applyAlignment="1">
      <alignment horizontal="center" vertical="center"/>
    </xf>
    <xf numFmtId="4" fontId="15" fillId="7" borderId="16" xfId="3" applyNumberFormat="1" applyFont="1" applyFill="1" applyBorder="1" applyAlignment="1">
      <alignment horizontal="center" vertical="center"/>
    </xf>
    <xf numFmtId="4" fontId="15" fillId="7" borderId="54" xfId="3" applyNumberFormat="1" applyFont="1" applyFill="1" applyBorder="1" applyAlignment="1">
      <alignment horizontal="center" vertical="center"/>
    </xf>
    <xf numFmtId="4" fontId="13" fillId="0" borderId="92" xfId="3" applyNumberFormat="1" applyFont="1" applyFill="1" applyBorder="1" applyAlignment="1">
      <alignment horizontal="center" vertical="center"/>
    </xf>
    <xf numFmtId="4" fontId="15" fillId="0" borderId="118" xfId="3" applyNumberFormat="1" applyFont="1" applyFill="1" applyBorder="1" applyAlignment="1">
      <alignment horizontal="center" vertical="center"/>
    </xf>
    <xf numFmtId="4" fontId="15" fillId="0" borderId="17" xfId="3" applyNumberFormat="1" applyFont="1" applyFill="1" applyBorder="1" applyAlignment="1">
      <alignment horizontal="center" vertical="center"/>
    </xf>
    <xf numFmtId="4" fontId="15" fillId="0" borderId="22" xfId="3" applyNumberFormat="1" applyFont="1" applyFill="1" applyBorder="1" applyAlignment="1">
      <alignment horizontal="center" vertical="center"/>
    </xf>
    <xf numFmtId="4" fontId="13" fillId="0" borderId="17" xfId="3" applyNumberFormat="1" applyFont="1" applyFill="1" applyBorder="1" applyAlignment="1">
      <alignment horizontal="center" vertical="center"/>
    </xf>
    <xf numFmtId="4" fontId="13" fillId="0" borderId="22" xfId="3" applyNumberFormat="1" applyFont="1" applyFill="1" applyBorder="1" applyAlignment="1">
      <alignment horizontal="center" vertical="center"/>
    </xf>
    <xf numFmtId="0" fontId="13" fillId="15" borderId="20" xfId="3" applyFont="1" applyFill="1" applyBorder="1" applyAlignment="1">
      <alignment horizontal="center" vertical="center" wrapText="1"/>
    </xf>
    <xf numFmtId="1" fontId="15" fillId="16" borderId="31" xfId="3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4" fontId="13" fillId="0" borderId="17" xfId="3" applyNumberFormat="1" applyFont="1" applyBorder="1" applyAlignment="1">
      <alignment horizontal="center" vertical="center"/>
    </xf>
    <xf numFmtId="4" fontId="13" fillId="0" borderId="14" xfId="3" applyNumberFormat="1" applyFont="1" applyBorder="1" applyAlignment="1">
      <alignment horizontal="center" vertical="center"/>
    </xf>
    <xf numFmtId="4" fontId="15" fillId="16" borderId="91" xfId="3" applyNumberFormat="1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wrapText="1"/>
    </xf>
    <xf numFmtId="0" fontId="12" fillId="0" borderId="100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3" xfId="3" applyFont="1" applyFill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16" fillId="0" borderId="58" xfId="3" applyFont="1" applyFill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top" wrapText="1"/>
    </xf>
    <xf numFmtId="0" fontId="0" fillId="0" borderId="0" xfId="0" applyFill="1"/>
    <xf numFmtId="3" fontId="15" fillId="16" borderId="91" xfId="3" applyNumberFormat="1" applyFont="1" applyFill="1" applyBorder="1" applyAlignment="1">
      <alignment horizontal="center" vertical="center"/>
    </xf>
    <xf numFmtId="0" fontId="39" fillId="0" borderId="0" xfId="3" applyFont="1" applyFill="1" applyAlignment="1">
      <alignment vertical="center"/>
    </xf>
    <xf numFmtId="0" fontId="16" fillId="0" borderId="98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9" fillId="7" borderId="62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2" fontId="15" fillId="0" borderId="17" xfId="3" applyNumberFormat="1" applyFont="1" applyBorder="1" applyAlignment="1">
      <alignment horizontal="center" vertical="center"/>
    </xf>
    <xf numFmtId="0" fontId="12" fillId="0" borderId="94" xfId="0" applyFont="1" applyFill="1" applyBorder="1" applyAlignment="1">
      <alignment vertical="center" wrapText="1"/>
    </xf>
    <xf numFmtId="0" fontId="12" fillId="0" borderId="93" xfId="0" applyFont="1" applyFill="1" applyBorder="1" applyAlignment="1">
      <alignment vertical="center" wrapText="1"/>
    </xf>
    <xf numFmtId="0" fontId="16" fillId="0" borderId="94" xfId="3" applyFont="1" applyFill="1" applyBorder="1" applyAlignment="1">
      <alignment vertical="center" wrapText="1"/>
    </xf>
    <xf numFmtId="0" fontId="16" fillId="0" borderId="93" xfId="3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6" fillId="0" borderId="30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58" xfId="0" applyFont="1" applyFill="1" applyBorder="1" applyAlignment="1">
      <alignment vertical="center" wrapText="1"/>
    </xf>
    <xf numFmtId="0" fontId="12" fillId="0" borderId="100" xfId="0" applyFont="1" applyBorder="1" applyAlignment="1">
      <alignment vertical="center" wrapText="1"/>
    </xf>
    <xf numFmtId="0" fontId="12" fillId="0" borderId="94" xfId="0" applyFont="1" applyBorder="1" applyAlignment="1">
      <alignment vertical="center"/>
    </xf>
    <xf numFmtId="0" fontId="12" fillId="0" borderId="94" xfId="0" applyFont="1" applyBorder="1" applyAlignment="1">
      <alignment vertical="center" wrapText="1"/>
    </xf>
    <xf numFmtId="0" fontId="16" fillId="0" borderId="94" xfId="3" applyFont="1" applyBorder="1" applyAlignment="1">
      <alignment vertical="center" wrapText="1"/>
    </xf>
    <xf numFmtId="0" fontId="13" fillId="15" borderId="80" xfId="3" applyFont="1" applyFill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6" fillId="0" borderId="30" xfId="3" applyFont="1" applyBorder="1" applyAlignment="1">
      <alignment vertical="center" wrapText="1"/>
    </xf>
    <xf numFmtId="0" fontId="12" fillId="0" borderId="30" xfId="0" applyFont="1" applyBorder="1" applyAlignment="1">
      <alignment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3" xfId="3" applyFont="1" applyFill="1" applyBorder="1" applyAlignment="1">
      <alignment horizontal="center" vertical="center" wrapText="1"/>
    </xf>
    <xf numFmtId="0" fontId="13" fillId="0" borderId="80" xfId="3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8" fillId="0" borderId="0" xfId="3" applyFont="1" applyFill="1" applyAlignment="1">
      <alignment horizontal="center"/>
    </xf>
    <xf numFmtId="0" fontId="3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1" fillId="0" borderId="108" xfId="0" applyFont="1" applyBorder="1"/>
    <xf numFmtId="0" fontId="41" fillId="0" borderId="108" xfId="0" applyFont="1" applyBorder="1" applyAlignment="1">
      <alignment vertical="center" wrapText="1"/>
    </xf>
    <xf numFmtId="0" fontId="41" fillId="0" borderId="108" xfId="0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20" fillId="7" borderId="27" xfId="3" applyFont="1" applyFill="1" applyBorder="1" applyAlignment="1">
      <alignment horizontal="center" vertical="center"/>
    </xf>
    <xf numFmtId="4" fontId="15" fillId="7" borderId="92" xfId="3" applyNumberFormat="1" applyFont="1" applyFill="1" applyBorder="1" applyAlignment="1">
      <alignment horizontal="center" vertical="center"/>
    </xf>
    <xf numFmtId="4" fontId="15" fillId="7" borderId="22" xfId="3" applyNumberFormat="1" applyFont="1" applyFill="1" applyBorder="1" applyAlignment="1">
      <alignment horizontal="center" vertical="center"/>
    </xf>
    <xf numFmtId="2" fontId="13" fillId="7" borderId="22" xfId="3" applyNumberFormat="1" applyFont="1" applyFill="1" applyBorder="1" applyAlignment="1">
      <alignment horizontal="center" vertical="center"/>
    </xf>
    <xf numFmtId="2" fontId="13" fillId="7" borderId="17" xfId="3" applyNumberFormat="1" applyFont="1" applyFill="1" applyBorder="1" applyAlignment="1">
      <alignment horizontal="center" vertical="center"/>
    </xf>
    <xf numFmtId="0" fontId="18" fillId="7" borderId="0" xfId="3" applyFont="1" applyFill="1" applyAlignment="1">
      <alignment vertical="center"/>
    </xf>
    <xf numFmtId="0" fontId="16" fillId="7" borderId="30" xfId="3" applyFont="1" applyFill="1" applyBorder="1" applyAlignment="1">
      <alignment horizontal="center" vertical="center" wrapText="1"/>
    </xf>
    <xf numFmtId="4" fontId="13" fillId="7" borderId="16" xfId="3" applyNumberFormat="1" applyFont="1" applyFill="1" applyBorder="1" applyAlignment="1">
      <alignment horizontal="center" vertical="center"/>
    </xf>
    <xf numFmtId="4" fontId="13" fillId="7" borderId="20" xfId="3" applyNumberFormat="1" applyFont="1" applyFill="1" applyBorder="1" applyAlignment="1">
      <alignment horizontal="center" vertical="center"/>
    </xf>
    <xf numFmtId="0" fontId="42" fillId="7" borderId="108" xfId="0" applyFont="1" applyFill="1" applyBorder="1"/>
    <xf numFmtId="0" fontId="42" fillId="7" borderId="108" xfId="0" applyFont="1" applyFill="1" applyBorder="1" applyAlignment="1">
      <alignment vertical="center" wrapText="1"/>
    </xf>
    <xf numFmtId="4" fontId="13" fillId="7" borderId="43" xfId="3" applyNumberFormat="1" applyFont="1" applyFill="1" applyBorder="1" applyAlignment="1">
      <alignment horizontal="center" vertical="center"/>
    </xf>
    <xf numFmtId="3" fontId="13" fillId="7" borderId="92" xfId="3" applyNumberFormat="1" applyFont="1" applyFill="1" applyBorder="1" applyAlignment="1">
      <alignment horizontal="center" vertical="center"/>
    </xf>
    <xf numFmtId="3" fontId="13" fillId="7" borderId="126" xfId="3" applyNumberFormat="1" applyFont="1" applyFill="1" applyBorder="1" applyAlignment="1">
      <alignment horizontal="center" vertical="center"/>
    </xf>
    <xf numFmtId="3" fontId="13" fillId="7" borderId="14" xfId="3" applyNumberFormat="1" applyFont="1" applyFill="1" applyBorder="1" applyAlignment="1">
      <alignment horizontal="center" vertical="center"/>
    </xf>
    <xf numFmtId="3" fontId="13" fillId="7" borderId="97" xfId="3" applyNumberFormat="1" applyFont="1" applyFill="1" applyBorder="1" applyAlignment="1">
      <alignment horizontal="center" vertical="center"/>
    </xf>
    <xf numFmtId="3" fontId="13" fillId="7" borderId="43" xfId="3" applyNumberFormat="1" applyFont="1" applyFill="1" applyBorder="1" applyAlignment="1">
      <alignment horizontal="center" vertical="center"/>
    </xf>
    <xf numFmtId="3" fontId="13" fillId="7" borderId="20" xfId="3" applyNumberFormat="1" applyFont="1" applyFill="1" applyBorder="1" applyAlignment="1">
      <alignment horizontal="center" vertical="center"/>
    </xf>
    <xf numFmtId="0" fontId="42" fillId="7" borderId="17" xfId="0" applyFont="1" applyFill="1" applyBorder="1" applyAlignment="1">
      <alignment horizontal="center" vertical="center" wrapText="1"/>
    </xf>
    <xf numFmtId="0" fontId="19" fillId="7" borderId="64" xfId="3" applyFont="1" applyFill="1" applyBorder="1" applyAlignment="1">
      <alignment horizontal="center" vertical="center"/>
    </xf>
    <xf numFmtId="0" fontId="20" fillId="7" borderId="53" xfId="3" applyFont="1" applyFill="1" applyBorder="1" applyAlignment="1">
      <alignment horizontal="center" vertical="center"/>
    </xf>
    <xf numFmtId="0" fontId="25" fillId="7" borderId="16" xfId="3" applyFont="1" applyFill="1" applyBorder="1" applyAlignment="1">
      <alignment horizontal="center" vertical="center" wrapText="1"/>
    </xf>
    <xf numFmtId="1" fontId="13" fillId="7" borderId="107" xfId="3" applyNumberFormat="1" applyFont="1" applyFill="1" applyBorder="1" applyAlignment="1">
      <alignment horizontal="center" vertical="center"/>
    </xf>
    <xf numFmtId="1" fontId="13" fillId="7" borderId="115" xfId="3" applyNumberFormat="1" applyFont="1" applyFill="1" applyBorder="1" applyAlignment="1">
      <alignment horizontal="center" vertical="center"/>
    </xf>
    <xf numFmtId="3" fontId="13" fillId="7" borderId="114" xfId="3" applyNumberFormat="1" applyFont="1" applyFill="1" applyBorder="1" applyAlignment="1">
      <alignment horizontal="center" vertical="center"/>
    </xf>
    <xf numFmtId="1" fontId="13" fillId="7" borderId="29" xfId="3" applyNumberFormat="1" applyFont="1" applyFill="1" applyBorder="1" applyAlignment="1">
      <alignment horizontal="center" vertical="center"/>
    </xf>
    <xf numFmtId="1" fontId="13" fillId="7" borderId="16" xfId="3" applyNumberFormat="1" applyFont="1" applyFill="1" applyBorder="1" applyAlignment="1">
      <alignment horizontal="center" vertical="center"/>
    </xf>
    <xf numFmtId="1" fontId="13" fillId="7" borderId="17" xfId="3" applyNumberFormat="1" applyFont="1" applyFill="1" applyBorder="1" applyAlignment="1">
      <alignment horizontal="center" vertical="center"/>
    </xf>
    <xf numFmtId="1" fontId="13" fillId="7" borderId="98" xfId="3" applyNumberFormat="1" applyFont="1" applyFill="1" applyBorder="1" applyAlignment="1">
      <alignment horizontal="center" vertical="center"/>
    </xf>
    <xf numFmtId="3" fontId="13" fillId="7" borderId="81" xfId="3" applyNumberFormat="1" applyFont="1" applyFill="1" applyBorder="1" applyAlignment="1">
      <alignment horizontal="center" vertical="center"/>
    </xf>
    <xf numFmtId="3" fontId="13" fillId="7" borderId="106" xfId="3" applyNumberFormat="1" applyFont="1" applyFill="1" applyBorder="1" applyAlignment="1">
      <alignment horizontal="center" vertical="center"/>
    </xf>
    <xf numFmtId="1" fontId="13" fillId="7" borderId="67" xfId="3" applyNumberFormat="1" applyFont="1" applyFill="1" applyBorder="1" applyAlignment="1">
      <alignment horizontal="center" vertical="center"/>
    </xf>
    <xf numFmtId="3" fontId="13" fillId="7" borderId="44" xfId="3" applyNumberFormat="1" applyFont="1" applyFill="1" applyBorder="1" applyAlignment="1">
      <alignment horizontal="center" vertical="center"/>
    </xf>
    <xf numFmtId="2" fontId="20" fillId="7" borderId="64" xfId="3" applyNumberFormat="1" applyFont="1" applyFill="1" applyBorder="1" applyAlignment="1">
      <alignment horizontal="center" vertical="center"/>
    </xf>
    <xf numFmtId="4" fontId="13" fillId="7" borderId="21" xfId="3" applyNumberFormat="1" applyFont="1" applyFill="1" applyBorder="1" applyAlignment="1">
      <alignment horizontal="center" vertical="center"/>
    </xf>
    <xf numFmtId="2" fontId="20" fillId="7" borderId="18" xfId="3" applyNumberFormat="1" applyFont="1" applyFill="1" applyBorder="1" applyAlignment="1">
      <alignment horizontal="center" vertical="center"/>
    </xf>
    <xf numFmtId="2" fontId="20" fillId="7" borderId="53" xfId="3" applyNumberFormat="1" applyFont="1" applyFill="1" applyBorder="1" applyAlignment="1">
      <alignment horizontal="center" vertical="center"/>
    </xf>
    <xf numFmtId="4" fontId="13" fillId="7" borderId="19" xfId="3" applyNumberFormat="1" applyFont="1" applyFill="1" applyBorder="1" applyAlignment="1">
      <alignment horizontal="center" vertical="center"/>
    </xf>
    <xf numFmtId="4" fontId="13" fillId="7" borderId="44" xfId="3" applyNumberFormat="1" applyFont="1" applyFill="1" applyBorder="1" applyAlignment="1">
      <alignment horizontal="center" vertical="center"/>
    </xf>
    <xf numFmtId="0" fontId="34" fillId="7" borderId="0" xfId="0" applyFont="1" applyFill="1"/>
    <xf numFmtId="0" fontId="35" fillId="7" borderId="0" xfId="0" applyFont="1" applyFill="1" applyAlignment="1">
      <alignment horizontal="centerContinuous"/>
    </xf>
    <xf numFmtId="0" fontId="13" fillId="7" borderId="14" xfId="3" applyFont="1" applyFill="1" applyBorder="1" applyAlignment="1">
      <alignment horizontal="center" vertical="center"/>
    </xf>
    <xf numFmtId="3" fontId="13" fillId="7" borderId="42" xfId="3" applyNumberFormat="1" applyFont="1" applyFill="1" applyBorder="1" applyAlignment="1">
      <alignment horizontal="center" vertical="center"/>
    </xf>
    <xf numFmtId="0" fontId="13" fillId="7" borderId="106" xfId="3" applyFont="1" applyFill="1" applyBorder="1" applyAlignment="1">
      <alignment horizontal="center" vertical="center"/>
    </xf>
    <xf numFmtId="0" fontId="13" fillId="7" borderId="67" xfId="3" applyFont="1" applyFill="1" applyBorder="1" applyAlignment="1">
      <alignment horizontal="center" vertical="center"/>
    </xf>
    <xf numFmtId="3" fontId="13" fillId="7" borderId="68" xfId="3" applyNumberFormat="1" applyFont="1" applyFill="1" applyBorder="1" applyAlignment="1">
      <alignment horizontal="center" vertical="center"/>
    </xf>
    <xf numFmtId="0" fontId="35" fillId="7" borderId="0" xfId="0" applyFont="1" applyFill="1" applyAlignment="1">
      <alignment vertical="center"/>
    </xf>
    <xf numFmtId="0" fontId="47" fillId="7" borderId="0" xfId="0" applyFont="1" applyFill="1" applyBorder="1" applyAlignment="1">
      <alignment horizontal="center" vertical="center"/>
    </xf>
    <xf numFmtId="0" fontId="42" fillId="7" borderId="13" xfId="0" applyFont="1" applyFill="1" applyBorder="1" applyAlignment="1">
      <alignment horizontal="center" vertical="center" wrapText="1"/>
    </xf>
    <xf numFmtId="0" fontId="42" fillId="7" borderId="108" xfId="0" applyFont="1" applyFill="1" applyBorder="1" applyAlignment="1">
      <alignment horizontal="justify" wrapText="1"/>
    </xf>
    <xf numFmtId="0" fontId="20" fillId="7" borderId="15" xfId="3" applyFont="1" applyFill="1" applyBorder="1" applyAlignment="1">
      <alignment horizontal="center" vertical="center"/>
    </xf>
    <xf numFmtId="0" fontId="20" fillId="7" borderId="60" xfId="3" applyFont="1" applyFill="1" applyBorder="1" applyAlignment="1">
      <alignment horizontal="center" vertical="center"/>
    </xf>
    <xf numFmtId="0" fontId="25" fillId="7" borderId="109" xfId="3" applyFont="1" applyFill="1" applyBorder="1" applyAlignment="1">
      <alignment horizontal="center" vertical="center" wrapText="1"/>
    </xf>
    <xf numFmtId="0" fontId="2" fillId="0" borderId="0" xfId="0" applyFont="1"/>
    <xf numFmtId="0" fontId="44" fillId="0" borderId="0" xfId="0" applyFont="1"/>
    <xf numFmtId="0" fontId="2" fillId="0" borderId="0" xfId="0" applyFont="1" applyProtection="1">
      <protection locked="0"/>
    </xf>
    <xf numFmtId="0" fontId="51" fillId="0" borderId="0" xfId="0" applyFont="1"/>
    <xf numFmtId="0" fontId="34" fillId="0" borderId="0" xfId="0" applyFont="1" applyProtection="1">
      <protection locked="0"/>
    </xf>
    <xf numFmtId="0" fontId="2" fillId="0" borderId="0" xfId="0" applyFont="1" applyAlignme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/>
    <xf numFmtId="0" fontId="54" fillId="0" borderId="0" xfId="0" applyFont="1"/>
    <xf numFmtId="0" fontId="55" fillId="0" borderId="0" xfId="0" applyFont="1" applyProtection="1"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3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5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Border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3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3" fontId="8" fillId="7" borderId="23" xfId="0" applyNumberFormat="1" applyFont="1" applyFill="1" applyBorder="1" applyAlignment="1" applyProtection="1">
      <alignment horizontal="center" vertical="center"/>
      <protection locked="0"/>
    </xf>
    <xf numFmtId="3" fontId="8" fillId="7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7" xfId="0" applyFont="1" applyBorder="1" applyAlignment="1" applyProtection="1">
      <alignment horizontal="justify" vertical="center" wrapText="1"/>
      <protection locked="0"/>
    </xf>
    <xf numFmtId="0" fontId="9" fillId="7" borderId="61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82" xfId="0" applyFont="1" applyFill="1" applyBorder="1" applyAlignment="1" applyProtection="1">
      <alignment horizontal="left" vertical="center"/>
      <protection locked="0"/>
    </xf>
    <xf numFmtId="0" fontId="33" fillId="11" borderId="62" xfId="0" quotePrefix="1" applyFont="1" applyFill="1" applyBorder="1" applyAlignment="1" applyProtection="1">
      <alignment horizontal="center" vertical="center" wrapText="1"/>
      <protection locked="0"/>
    </xf>
    <xf numFmtId="0" fontId="33" fillId="11" borderId="10" xfId="0" quotePrefix="1" applyFont="1" applyFill="1" applyBorder="1" applyAlignment="1" applyProtection="1">
      <alignment horizontal="center" vertical="center" wrapText="1"/>
      <protection locked="0"/>
    </xf>
    <xf numFmtId="0" fontId="33" fillId="7" borderId="10" xfId="0" quotePrefix="1" applyFont="1" applyFill="1" applyBorder="1" applyAlignment="1" applyProtection="1">
      <alignment horizontal="center" vertical="center" wrapText="1"/>
      <protection locked="0"/>
    </xf>
    <xf numFmtId="0" fontId="33" fillId="11" borderId="40" xfId="0" quotePrefix="1" applyFont="1" applyFill="1" applyBorder="1" applyAlignment="1" applyProtection="1">
      <alignment horizontal="center" vertical="center" wrapText="1"/>
      <protection locked="0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7" fillId="14" borderId="62" xfId="0" applyFont="1" applyFill="1" applyBorder="1" applyAlignment="1" applyProtection="1">
      <alignment horizontal="center" vertical="center" wrapText="1"/>
      <protection locked="0"/>
    </xf>
    <xf numFmtId="0" fontId="7" fillId="14" borderId="10" xfId="0" applyFont="1" applyFill="1" applyBorder="1" applyAlignment="1" applyProtection="1">
      <alignment horizontal="center" vertical="center" wrapText="1"/>
      <protection locked="0"/>
    </xf>
    <xf numFmtId="0" fontId="7" fillId="14" borderId="40" xfId="0" applyFont="1" applyFill="1" applyBorder="1" applyAlignment="1" applyProtection="1">
      <alignment horizontal="center" vertical="center" wrapText="1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2" fillId="7" borderId="62" xfId="1" applyFont="1" applyFill="1" applyBorder="1" applyAlignment="1" applyProtection="1">
      <alignment horizontal="left" vertical="center"/>
      <protection locked="0"/>
    </xf>
    <xf numFmtId="0" fontId="32" fillId="7" borderId="10" xfId="1" applyFont="1" applyFill="1" applyBorder="1" applyAlignment="1" applyProtection="1">
      <alignment horizontal="left" vertical="center"/>
      <protection locked="0"/>
    </xf>
    <xf numFmtId="0" fontId="32" fillId="7" borderId="40" xfId="1" applyFont="1" applyFill="1" applyBorder="1" applyAlignment="1" applyProtection="1">
      <alignment horizontal="left" vertical="center"/>
      <protection locked="0"/>
    </xf>
    <xf numFmtId="0" fontId="32" fillId="12" borderId="45" xfId="1" applyFont="1" applyFill="1" applyBorder="1" applyAlignment="1" applyProtection="1">
      <alignment horizontal="center"/>
      <protection locked="0"/>
    </xf>
    <xf numFmtId="0" fontId="32" fillId="12" borderId="28" xfId="1" applyFont="1" applyFill="1" applyBorder="1" applyAlignment="1" applyProtection="1">
      <alignment horizontal="center"/>
      <protection locked="0"/>
    </xf>
    <xf numFmtId="0" fontId="32" fillId="12" borderId="41" xfId="1" applyFont="1" applyFill="1" applyBorder="1" applyAlignment="1" applyProtection="1">
      <alignment horizontal="center"/>
      <protection locked="0"/>
    </xf>
    <xf numFmtId="0" fontId="31" fillId="7" borderId="1" xfId="1" applyFont="1" applyFill="1" applyBorder="1" applyAlignment="1" applyProtection="1">
      <alignment horizontal="center" vertical="center" wrapText="1"/>
      <protection locked="0"/>
    </xf>
    <xf numFmtId="0" fontId="31" fillId="7" borderId="0" xfId="1" applyFont="1" applyFill="1" applyBorder="1" applyAlignment="1" applyProtection="1">
      <alignment horizontal="center" vertical="center"/>
      <protection locked="0"/>
    </xf>
    <xf numFmtId="0" fontId="31" fillId="7" borderId="2" xfId="1" applyFont="1" applyFill="1" applyBorder="1" applyAlignment="1" applyProtection="1">
      <alignment horizontal="center" vertical="center"/>
      <protection locked="0"/>
    </xf>
    <xf numFmtId="0" fontId="32" fillId="7" borderId="48" xfId="1" applyFont="1" applyFill="1" applyBorder="1" applyAlignment="1" applyProtection="1">
      <alignment horizontal="left" vertical="center"/>
      <protection locked="0"/>
    </xf>
    <xf numFmtId="0" fontId="32" fillId="7" borderId="9" xfId="1" applyFont="1" applyFill="1" applyBorder="1" applyAlignment="1" applyProtection="1">
      <alignment horizontal="left" vertical="center"/>
      <protection locked="0"/>
    </xf>
    <xf numFmtId="0" fontId="32" fillId="7" borderId="49" xfId="1" applyFont="1" applyFill="1" applyBorder="1" applyAlignment="1" applyProtection="1">
      <alignment horizontal="left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4" fontId="8" fillId="7" borderId="23" xfId="0" applyNumberFormat="1" applyFont="1" applyFill="1" applyBorder="1" applyAlignment="1" applyProtection="1">
      <alignment horizontal="center" vertical="center"/>
      <protection locked="0"/>
    </xf>
    <xf numFmtId="4" fontId="8" fillId="7" borderId="26" xfId="0" applyNumberFormat="1" applyFont="1" applyFill="1" applyBorder="1" applyAlignment="1" applyProtection="1">
      <alignment horizontal="center" vertical="center"/>
      <protection locked="0"/>
    </xf>
    <xf numFmtId="4" fontId="8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22" xfId="0" applyFont="1" applyBorder="1" applyAlignment="1">
      <alignment horizontal="center" vertical="top"/>
    </xf>
    <xf numFmtId="0" fontId="10" fillId="0" borderId="123" xfId="0" applyFont="1" applyBorder="1" applyAlignment="1">
      <alignment horizontal="center" vertical="top"/>
    </xf>
    <xf numFmtId="0" fontId="10" fillId="0" borderId="124" xfId="0" applyFont="1" applyBorder="1" applyAlignment="1">
      <alignment horizontal="center" vertical="top"/>
    </xf>
    <xf numFmtId="0" fontId="9" fillId="7" borderId="45" xfId="0" applyFont="1" applyFill="1" applyBorder="1" applyAlignment="1" applyProtection="1">
      <alignment horizontal="justify" vertical="center" wrapText="1"/>
      <protection locked="0"/>
    </xf>
    <xf numFmtId="0" fontId="48" fillId="7" borderId="28" xfId="0" applyFont="1" applyFill="1" applyBorder="1" applyAlignment="1" applyProtection="1">
      <alignment horizontal="justify" vertical="center" wrapText="1"/>
      <protection locked="0"/>
    </xf>
    <xf numFmtId="0" fontId="48" fillId="7" borderId="41" xfId="0" applyFont="1" applyFill="1" applyBorder="1" applyAlignment="1" applyProtection="1">
      <alignment horizontal="justify" vertical="center" wrapText="1"/>
      <protection locked="0"/>
    </xf>
    <xf numFmtId="0" fontId="9" fillId="7" borderId="62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1" fillId="0" borderId="119" xfId="0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0" fontId="11" fillId="0" borderId="12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3" fillId="19" borderId="62" xfId="0" applyFont="1" applyFill="1" applyBorder="1" applyAlignment="1">
      <alignment horizontal="left" vertical="center" wrapText="1"/>
    </xf>
    <xf numFmtId="0" fontId="13" fillId="19" borderId="10" xfId="0" applyFont="1" applyFill="1" applyBorder="1" applyAlignment="1">
      <alignment horizontal="left" vertical="center" wrapText="1"/>
    </xf>
    <xf numFmtId="0" fontId="13" fillId="19" borderId="40" xfId="0" applyFont="1" applyFill="1" applyBorder="1" applyAlignment="1">
      <alignment horizontal="left" vertical="center" wrapText="1"/>
    </xf>
    <xf numFmtId="0" fontId="49" fillId="0" borderId="24" xfId="3" applyFont="1" applyFill="1" applyBorder="1" applyAlignment="1">
      <alignment horizontal="left" vertical="center" wrapText="1"/>
    </xf>
    <xf numFmtId="0" fontId="49" fillId="0" borderId="12" xfId="3" applyFont="1" applyFill="1" applyBorder="1" applyAlignment="1">
      <alignment horizontal="left" vertical="center" wrapText="1"/>
    </xf>
    <xf numFmtId="0" fontId="49" fillId="0" borderId="77" xfId="3" applyFont="1" applyFill="1" applyBorder="1" applyAlignment="1">
      <alignment horizontal="left" vertical="center" wrapText="1"/>
    </xf>
    <xf numFmtId="0" fontId="49" fillId="0" borderId="11" xfId="3" applyFont="1" applyFill="1" applyBorder="1" applyAlignment="1">
      <alignment horizontal="justify" vertical="center" wrapText="1"/>
    </xf>
    <xf numFmtId="0" fontId="49" fillId="0" borderId="26" xfId="3" applyFont="1" applyFill="1" applyBorder="1" applyAlignment="1">
      <alignment horizontal="justify" vertical="center" wrapText="1"/>
    </xf>
    <xf numFmtId="0" fontId="49" fillId="0" borderId="36" xfId="3" applyFont="1" applyFill="1" applyBorder="1" applyAlignment="1">
      <alignment horizontal="justify" vertical="center" wrapText="1"/>
    </xf>
    <xf numFmtId="0" fontId="49" fillId="0" borderId="11" xfId="3" applyFont="1" applyFill="1" applyBorder="1" applyAlignment="1">
      <alignment horizontal="left" vertical="center" wrapText="1"/>
    </xf>
    <xf numFmtId="0" fontId="49" fillId="0" borderId="26" xfId="3" applyFont="1" applyFill="1" applyBorder="1" applyAlignment="1">
      <alignment horizontal="left" vertical="center" wrapText="1"/>
    </xf>
    <xf numFmtId="0" fontId="49" fillId="0" borderId="36" xfId="3" applyFont="1" applyFill="1" applyBorder="1" applyAlignment="1">
      <alignment horizontal="left" vertical="center" wrapText="1"/>
    </xf>
    <xf numFmtId="0" fontId="5" fillId="0" borderId="37" xfId="3" applyFont="1" applyBorder="1" applyAlignment="1">
      <alignment horizontal="center" vertical="top"/>
    </xf>
    <xf numFmtId="0" fontId="5" fillId="0" borderId="38" xfId="3" applyFont="1" applyBorder="1" applyAlignment="1">
      <alignment horizontal="center" vertical="top"/>
    </xf>
    <xf numFmtId="0" fontId="5" fillId="0" borderId="39" xfId="3" applyFont="1" applyBorder="1" applyAlignment="1">
      <alignment horizontal="center" vertical="top"/>
    </xf>
    <xf numFmtId="0" fontId="30" fillId="0" borderId="1" xfId="3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0" fontId="30" fillId="0" borderId="2" xfId="3" applyFont="1" applyBorder="1" applyAlignment="1">
      <alignment horizontal="center"/>
    </xf>
    <xf numFmtId="0" fontId="49" fillId="0" borderId="62" xfId="3" applyFont="1" applyBorder="1" applyAlignment="1">
      <alignment horizontal="justify" vertical="center" wrapText="1"/>
    </xf>
    <xf numFmtId="0" fontId="49" fillId="0" borderId="10" xfId="3" applyFont="1" applyBorder="1" applyAlignment="1">
      <alignment horizontal="justify" vertical="center" wrapText="1"/>
    </xf>
    <xf numFmtId="0" fontId="49" fillId="0" borderId="40" xfId="3" applyFont="1" applyBorder="1" applyAlignment="1">
      <alignment horizontal="justify" vertical="center" wrapText="1"/>
    </xf>
    <xf numFmtId="0" fontId="22" fillId="0" borderId="62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49" fillId="0" borderId="11" xfId="3" applyFont="1" applyBorder="1" applyAlignment="1">
      <alignment horizontal="justify" vertical="center" wrapText="1"/>
    </xf>
    <xf numFmtId="0" fontId="50" fillId="0" borderId="26" xfId="3" applyFont="1" applyBorder="1" applyAlignment="1">
      <alignment horizontal="justify" vertical="center" wrapText="1"/>
    </xf>
    <xf numFmtId="0" fontId="50" fillId="0" borderId="36" xfId="3" applyFont="1" applyBorder="1" applyAlignment="1">
      <alignment horizontal="justify" vertical="center" wrapText="1"/>
    </xf>
    <xf numFmtId="0" fontId="49" fillId="0" borderId="26" xfId="3" applyFont="1" applyBorder="1" applyAlignment="1">
      <alignment horizontal="justify" vertical="center" wrapText="1"/>
    </xf>
    <xf numFmtId="0" fontId="49" fillId="0" borderId="36" xfId="3" applyFont="1" applyBorder="1" applyAlignment="1">
      <alignment horizontal="justify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27" xfId="3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3" fillId="20" borderId="62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20" borderId="40" xfId="0" applyFont="1" applyFill="1" applyBorder="1" applyAlignment="1">
      <alignment horizontal="center" vertical="center" wrapText="1"/>
    </xf>
    <xf numFmtId="0" fontId="29" fillId="11" borderId="62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40" xfId="1" applyFont="1" applyFill="1" applyBorder="1" applyAlignment="1">
      <alignment horizontal="center" vertical="center"/>
    </xf>
    <xf numFmtId="0" fontId="12" fillId="16" borderId="62" xfId="0" applyFont="1" applyFill="1" applyBorder="1" applyAlignment="1">
      <alignment horizontal="center" vertical="center" wrapText="1"/>
    </xf>
    <xf numFmtId="0" fontId="12" fillId="16" borderId="74" xfId="0" applyFont="1" applyFill="1" applyBorder="1" applyAlignment="1">
      <alignment horizontal="center" vertical="center" wrapText="1"/>
    </xf>
    <xf numFmtId="0" fontId="27" fillId="18" borderId="62" xfId="3" applyFont="1" applyFill="1" applyBorder="1" applyAlignment="1">
      <alignment horizontal="center" vertical="center"/>
    </xf>
    <xf numFmtId="0" fontId="27" fillId="18" borderId="74" xfId="3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12" fillId="16" borderId="48" xfId="0" applyFont="1" applyFill="1" applyBorder="1" applyAlignment="1">
      <alignment horizontal="center" vertical="center" wrapText="1"/>
    </xf>
    <xf numFmtId="0" fontId="12" fillId="16" borderId="83" xfId="0" applyFont="1" applyFill="1" applyBorder="1" applyAlignment="1">
      <alignment horizontal="center" vertical="center" wrapText="1"/>
    </xf>
    <xf numFmtId="0" fontId="13" fillId="10" borderId="48" xfId="3" applyFont="1" applyFill="1" applyBorder="1" applyAlignment="1">
      <alignment horizontal="center" vertical="center"/>
    </xf>
    <xf numFmtId="0" fontId="13" fillId="10" borderId="9" xfId="3" applyFont="1" applyFill="1" applyBorder="1" applyAlignment="1">
      <alignment horizontal="center" vertical="center"/>
    </xf>
    <xf numFmtId="0" fontId="13" fillId="10" borderId="83" xfId="3" applyFont="1" applyFill="1" applyBorder="1" applyAlignment="1">
      <alignment horizontal="center" vertical="center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75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6" xfId="0" applyFont="1" applyFill="1" applyBorder="1" applyAlignment="1">
      <alignment horizontal="center" vertical="center" wrapText="1"/>
    </xf>
    <xf numFmtId="0" fontId="29" fillId="9" borderId="62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29" fillId="9" borderId="40" xfId="3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justify" vertical="center" wrapText="1"/>
    </xf>
    <xf numFmtId="0" fontId="12" fillId="0" borderId="10" xfId="3" applyFont="1" applyFill="1" applyBorder="1" applyAlignment="1">
      <alignment horizontal="justify" vertical="center" wrapText="1"/>
    </xf>
    <xf numFmtId="0" fontId="12" fillId="0" borderId="40" xfId="3" applyFont="1" applyFill="1" applyBorder="1" applyAlignment="1">
      <alignment horizontal="justify" vertical="center" wrapText="1"/>
    </xf>
    <xf numFmtId="0" fontId="16" fillId="16" borderId="84" xfId="3" applyFont="1" applyFill="1" applyBorder="1" applyAlignment="1">
      <alignment horizontal="center" vertical="center" wrapText="1"/>
    </xf>
    <xf numFmtId="0" fontId="16" fillId="16" borderId="85" xfId="3" applyFont="1" applyFill="1" applyBorder="1" applyAlignment="1">
      <alignment horizontal="center" vertical="center" wrapText="1"/>
    </xf>
    <xf numFmtId="0" fontId="27" fillId="18" borderId="101" xfId="3" applyFont="1" applyFill="1" applyBorder="1" applyAlignment="1">
      <alignment horizontal="center" vertical="center"/>
    </xf>
    <xf numFmtId="0" fontId="27" fillId="18" borderId="102" xfId="3" applyFont="1" applyFill="1" applyBorder="1" applyAlignment="1">
      <alignment horizontal="center" vertical="center"/>
    </xf>
    <xf numFmtId="0" fontId="13" fillId="19" borderId="6" xfId="0" applyFont="1" applyFill="1" applyBorder="1" applyAlignment="1">
      <alignment horizontal="left" vertical="center" wrapText="1"/>
    </xf>
    <xf numFmtId="0" fontId="13" fillId="19" borderId="7" xfId="0" applyFont="1" applyFill="1" applyBorder="1" applyAlignment="1">
      <alignment horizontal="left" vertical="center" wrapText="1"/>
    </xf>
    <xf numFmtId="0" fontId="13" fillId="19" borderId="8" xfId="0" applyFont="1" applyFill="1" applyBorder="1" applyAlignment="1">
      <alignment horizontal="left" vertical="center" wrapText="1"/>
    </xf>
    <xf numFmtId="0" fontId="52" fillId="0" borderId="1" xfId="3" applyFont="1" applyFill="1" applyBorder="1" applyAlignment="1">
      <alignment horizontal="justify" vertical="center" wrapText="1"/>
    </xf>
    <xf numFmtId="0" fontId="52" fillId="0" borderId="0" xfId="3" applyFont="1" applyFill="1" applyBorder="1" applyAlignment="1">
      <alignment horizontal="justify" vertical="center" wrapText="1"/>
    </xf>
    <xf numFmtId="0" fontId="52" fillId="0" borderId="2" xfId="3" applyFont="1" applyFill="1" applyBorder="1" applyAlignment="1">
      <alignment horizontal="justify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8" borderId="62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center" vertical="center" wrapText="1"/>
    </xf>
    <xf numFmtId="0" fontId="23" fillId="8" borderId="62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29" fillId="9" borderId="48" xfId="3" applyFont="1" applyFill="1" applyBorder="1" applyAlignment="1">
      <alignment horizontal="center" vertical="center"/>
    </xf>
    <xf numFmtId="0" fontId="29" fillId="9" borderId="9" xfId="3" applyFont="1" applyFill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53" fillId="0" borderId="11" xfId="3" applyFont="1" applyBorder="1" applyAlignment="1">
      <alignment horizontal="justify" vertical="center" wrapText="1"/>
    </xf>
    <xf numFmtId="0" fontId="53" fillId="0" borderId="26" xfId="3" applyFont="1" applyBorder="1" applyAlignment="1">
      <alignment horizontal="justify" vertical="center" wrapText="1"/>
    </xf>
    <xf numFmtId="0" fontId="53" fillId="0" borderId="36" xfId="3" applyFont="1" applyBorder="1" applyAlignment="1">
      <alignment horizontal="justify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5" fillId="7" borderId="24" xfId="3" applyFont="1" applyFill="1" applyBorder="1" applyAlignment="1">
      <alignment horizontal="center" vertical="center" wrapText="1"/>
    </xf>
    <xf numFmtId="0" fontId="15" fillId="7" borderId="112" xfId="3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5" xfId="3" applyFont="1" applyFill="1" applyBorder="1" applyAlignment="1">
      <alignment horizontal="center" vertical="center" wrapText="1"/>
    </xf>
    <xf numFmtId="0" fontId="16" fillId="0" borderId="93" xfId="3" applyFont="1" applyFill="1" applyBorder="1" applyAlignment="1">
      <alignment horizontal="center" vertical="center" wrapText="1"/>
    </xf>
    <xf numFmtId="0" fontId="16" fillId="16" borderId="62" xfId="3" applyFont="1" applyFill="1" applyBorder="1" applyAlignment="1">
      <alignment horizontal="center" vertical="center" wrapText="1"/>
    </xf>
    <xf numFmtId="0" fontId="16" fillId="16" borderId="74" xfId="3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3" fillId="19" borderId="11" xfId="0" applyFont="1" applyFill="1" applyBorder="1" applyAlignment="1">
      <alignment horizontal="left" vertical="center" wrapText="1"/>
    </xf>
    <xf numFmtId="0" fontId="13" fillId="19" borderId="26" xfId="0" applyFont="1" applyFill="1" applyBorder="1" applyAlignment="1">
      <alignment horizontal="left" vertical="center" wrapText="1"/>
    </xf>
    <xf numFmtId="0" fontId="13" fillId="19" borderId="36" xfId="0" applyFont="1" applyFill="1" applyBorder="1" applyAlignment="1">
      <alignment horizontal="left" vertical="center" wrapText="1"/>
    </xf>
    <xf numFmtId="0" fontId="15" fillId="10" borderId="57" xfId="0" applyFont="1" applyFill="1" applyBorder="1" applyAlignment="1">
      <alignment horizontal="center" vertical="center" wrapText="1"/>
    </xf>
    <xf numFmtId="0" fontId="15" fillId="10" borderId="83" xfId="0" applyFont="1" applyFill="1" applyBorder="1" applyAlignment="1">
      <alignment horizontal="center" vertical="center" wrapText="1"/>
    </xf>
    <xf numFmtId="0" fontId="29" fillId="9" borderId="50" xfId="3" applyFont="1" applyFill="1" applyBorder="1" applyAlignment="1">
      <alignment horizontal="center" vertical="center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7" borderId="6" xfId="3" applyFont="1" applyFill="1" applyBorder="1" applyAlignment="1">
      <alignment horizontal="center"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76" xfId="3" applyFont="1" applyFill="1" applyBorder="1" applyAlignment="1">
      <alignment horizontal="center" vertical="center" wrapText="1"/>
    </xf>
    <xf numFmtId="0" fontId="12" fillId="16" borderId="78" xfId="0" applyFont="1" applyFill="1" applyBorder="1" applyAlignment="1">
      <alignment horizontal="center" vertical="center" wrapText="1"/>
    </xf>
    <xf numFmtId="0" fontId="12" fillId="16" borderId="89" xfId="0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5" fillId="10" borderId="83" xfId="0" applyFont="1" applyFill="1" applyBorder="1" applyAlignment="1">
      <alignment horizontal="center" vertical="center" wrapText="1"/>
    </xf>
    <xf numFmtId="0" fontId="12" fillId="0" borderId="100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justify" vertical="center" wrapText="1"/>
    </xf>
    <xf numFmtId="0" fontId="15" fillId="0" borderId="4" xfId="3" applyFont="1" applyFill="1" applyBorder="1" applyAlignment="1">
      <alignment horizontal="justify" vertical="center" wrapText="1"/>
    </xf>
    <xf numFmtId="0" fontId="15" fillId="0" borderId="5" xfId="3" applyFont="1" applyFill="1" applyBorder="1" applyAlignment="1">
      <alignment horizontal="justify" vertical="center" wrapText="1"/>
    </xf>
    <xf numFmtId="0" fontId="13" fillId="19" borderId="88" xfId="0" applyFont="1" applyFill="1" applyBorder="1" applyAlignment="1">
      <alignment horizontal="left" vertical="center" wrapText="1"/>
    </xf>
    <xf numFmtId="0" fontId="13" fillId="19" borderId="86" xfId="0" applyFont="1" applyFill="1" applyBorder="1" applyAlignment="1">
      <alignment horizontal="left" vertical="center" wrapText="1"/>
    </xf>
    <xf numFmtId="0" fontId="13" fillId="19" borderId="87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94" xfId="0" applyFont="1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0" fontId="34" fillId="0" borderId="9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19" borderId="62" xfId="0" applyFont="1" applyFill="1" applyBorder="1" applyAlignment="1">
      <alignment horizontal="left" vertical="center" wrapText="1"/>
    </xf>
    <xf numFmtId="0" fontId="20" fillId="19" borderId="10" xfId="0" applyFont="1" applyFill="1" applyBorder="1" applyAlignment="1">
      <alignment horizontal="left" vertical="center" wrapText="1"/>
    </xf>
    <xf numFmtId="0" fontId="20" fillId="19" borderId="40" xfId="0" applyFont="1" applyFill="1" applyBorder="1" applyAlignment="1">
      <alignment horizontal="left" vertical="center" wrapText="1"/>
    </xf>
    <xf numFmtId="0" fontId="24" fillId="0" borderId="100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0" fillId="0" borderId="107" xfId="3" applyFont="1" applyBorder="1" applyAlignment="1">
      <alignment horizontal="center" vertical="center" wrapText="1"/>
    </xf>
    <xf numFmtId="0" fontId="20" fillId="0" borderId="96" xfId="3" applyFont="1" applyBorder="1" applyAlignment="1">
      <alignment horizontal="center" vertical="center" wrapText="1"/>
    </xf>
    <xf numFmtId="0" fontId="20" fillId="0" borderId="22" xfId="3" applyFont="1" applyBorder="1" applyAlignment="1">
      <alignment horizontal="center" vertical="center" wrapText="1"/>
    </xf>
    <xf numFmtId="0" fontId="42" fillId="0" borderId="107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10" xfId="0" applyFont="1" applyBorder="1" applyAlignment="1">
      <alignment horizontal="center" vertical="center" wrapText="1"/>
    </xf>
    <xf numFmtId="0" fontId="42" fillId="0" borderId="1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0" fillId="0" borderId="107" xfId="3" applyFont="1" applyBorder="1" applyAlignment="1">
      <alignment horizontal="center" wrapText="1"/>
    </xf>
    <xf numFmtId="0" fontId="20" fillId="0" borderId="96" xfId="3" applyFont="1" applyBorder="1" applyAlignment="1">
      <alignment horizontal="center" wrapText="1"/>
    </xf>
    <xf numFmtId="0" fontId="20" fillId="0" borderId="22" xfId="3" applyFont="1" applyBorder="1" applyAlignment="1">
      <alignment horizontal="center" wrapText="1"/>
    </xf>
    <xf numFmtId="0" fontId="45" fillId="0" borderId="12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0" fontId="47" fillId="0" borderId="12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35" fillId="0" borderId="125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4" xfId="2" xr:uid="{00000000-0005-0000-0000-000002000000}"/>
    <cellStyle name="TableStyleLight1 2" xfId="1" xr:uid="{00000000-0005-0000-0000-000003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47623</xdr:rowOff>
    </xdr:from>
    <xdr:to>
      <xdr:col>14</xdr:col>
      <xdr:colOff>3876</xdr:colOff>
      <xdr:row>67</xdr:row>
      <xdr:rowOff>31750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AA6B48A-B089-4FED-8516-6B8AD7074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7623"/>
          <a:ext cx="9011351" cy="12747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131764</xdr:colOff>
      <xdr:row>0</xdr:row>
      <xdr:rowOff>228600</xdr:rowOff>
    </xdr:from>
    <xdr:to>
      <xdr:col>2</xdr:col>
      <xdr:colOff>257325</xdr:colOff>
      <xdr:row>2</xdr:row>
      <xdr:rowOff>257175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764" y="228600"/>
          <a:ext cx="1097111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904875</xdr:colOff>
      <xdr:row>0</xdr:row>
      <xdr:rowOff>209551</xdr:rowOff>
    </xdr:from>
    <xdr:to>
      <xdr:col>11</xdr:col>
      <xdr:colOff>171450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6A84040-6E8C-4450-828C-CC84B2AF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9551"/>
          <a:ext cx="1104900" cy="819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125527</xdr:colOff>
      <xdr:row>0</xdr:row>
      <xdr:rowOff>112939</xdr:rowOff>
    </xdr:from>
    <xdr:to>
      <xdr:col>0</xdr:col>
      <xdr:colOff>1320332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527" y="112939"/>
          <a:ext cx="119480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520700</xdr:colOff>
      <xdr:row>0</xdr:row>
      <xdr:rowOff>152400</xdr:rowOff>
    </xdr:from>
    <xdr:to>
      <xdr:col>10</xdr:col>
      <xdr:colOff>787685</xdr:colOff>
      <xdr:row>3</xdr:row>
      <xdr:rowOff>139700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04D17D4-4247-45EA-A5A7-D2299185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152400"/>
          <a:ext cx="1168685" cy="825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6C71A-91A4-4078-B8A9-C5369B15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2771776</xdr:colOff>
      <xdr:row>0</xdr:row>
      <xdr:rowOff>257516</xdr:rowOff>
    </xdr:from>
    <xdr:to>
      <xdr:col>4</xdr:col>
      <xdr:colOff>3796140</xdr:colOff>
      <xdr:row>2</xdr:row>
      <xdr:rowOff>371475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98AA8A1-5361-4B15-8627-F32F2D744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6" y="257516"/>
          <a:ext cx="1024364" cy="723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445971</xdr:colOff>
      <xdr:row>26</xdr:row>
      <xdr:rowOff>82939</xdr:rowOff>
    </xdr:from>
    <xdr:to>
      <xdr:col>12</xdr:col>
      <xdr:colOff>69169</xdr:colOff>
      <xdr:row>47</xdr:row>
      <xdr:rowOff>116632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41AC96F9-C9AB-43D0-9FFC-244FD383C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548" y="6332505"/>
          <a:ext cx="3297126" cy="4407418"/>
        </a:xfrm>
        <a:prstGeom prst="rect">
          <a:avLst/>
        </a:prstGeom>
      </xdr:spPr>
    </xdr:pic>
    <xdr:clientData/>
  </xdr:twoCellAnchor>
  <xdr:twoCellAnchor editAs="oneCell">
    <xdr:from>
      <xdr:col>1</xdr:col>
      <xdr:colOff>32397</xdr:colOff>
      <xdr:row>26</xdr:row>
      <xdr:rowOff>96028</xdr:rowOff>
    </xdr:from>
    <xdr:to>
      <xdr:col>6</xdr:col>
      <xdr:colOff>345006</xdr:colOff>
      <xdr:row>47</xdr:row>
      <xdr:rowOff>126353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9073535C-6029-4CB7-ACB0-A63B5B17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41" y="6345594"/>
          <a:ext cx="3286742" cy="4404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141255</xdr:colOff>
      <xdr:row>26</xdr:row>
      <xdr:rowOff>78403</xdr:rowOff>
    </xdr:from>
    <xdr:to>
      <xdr:col>16</xdr:col>
      <xdr:colOff>665558</xdr:colOff>
      <xdr:row>47</xdr:row>
      <xdr:rowOff>77755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C187771-E9B2-4BE0-99D1-E33272DC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760" y="6327969"/>
          <a:ext cx="3236012" cy="4373077"/>
        </a:xfrm>
        <a:prstGeom prst="rect">
          <a:avLst/>
        </a:prstGeom>
      </xdr:spPr>
    </xdr:pic>
    <xdr:clientData/>
  </xdr:twoCellAnchor>
  <xdr:twoCellAnchor editAs="oneCell">
    <xdr:from>
      <xdr:col>1</xdr:col>
      <xdr:colOff>485968</xdr:colOff>
      <xdr:row>2</xdr:row>
      <xdr:rowOff>233266</xdr:rowOff>
    </xdr:from>
    <xdr:to>
      <xdr:col>6</xdr:col>
      <xdr:colOff>424152</xdr:colOff>
      <xdr:row>20</xdr:row>
      <xdr:rowOff>170283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AAF4C5-FBBC-4DDE-BE23-F9FE57D16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412" y="1146888"/>
          <a:ext cx="2912317" cy="3883089"/>
        </a:xfrm>
        <a:prstGeom prst="rect">
          <a:avLst/>
        </a:prstGeom>
      </xdr:spPr>
    </xdr:pic>
    <xdr:clientData/>
  </xdr:twoCellAnchor>
  <xdr:twoCellAnchor editAs="oneCell">
    <xdr:from>
      <xdr:col>7</xdr:col>
      <xdr:colOff>106913</xdr:colOff>
      <xdr:row>2</xdr:row>
      <xdr:rowOff>257757</xdr:rowOff>
    </xdr:from>
    <xdr:to>
      <xdr:col>11</xdr:col>
      <xdr:colOff>544286</xdr:colOff>
      <xdr:row>20</xdr:row>
      <xdr:rowOff>160564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4A21C2C-CCFD-4A9E-915A-E066CCA8C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6811" y="1171379"/>
          <a:ext cx="2886659" cy="3848879"/>
        </a:xfrm>
        <a:prstGeom prst="rect">
          <a:avLst/>
        </a:prstGeom>
      </xdr:spPr>
    </xdr:pic>
    <xdr:clientData/>
  </xdr:twoCellAnchor>
  <xdr:twoCellAnchor editAs="oneCell">
    <xdr:from>
      <xdr:col>12</xdr:col>
      <xdr:colOff>165230</xdr:colOff>
      <xdr:row>2</xdr:row>
      <xdr:rowOff>277197</xdr:rowOff>
    </xdr:from>
    <xdr:to>
      <xdr:col>16</xdr:col>
      <xdr:colOff>340178</xdr:colOff>
      <xdr:row>20</xdr:row>
      <xdr:rowOff>180000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6F703D0-FD66-41D6-98FE-4CC94FADE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35" y="1190819"/>
          <a:ext cx="2886657" cy="3848875"/>
        </a:xfrm>
        <a:prstGeom prst="rect">
          <a:avLst/>
        </a:prstGeom>
      </xdr:spPr>
    </xdr:pic>
    <xdr:clientData/>
  </xdr:twoCellAnchor>
  <xdr:twoCellAnchor editAs="oneCell">
    <xdr:from>
      <xdr:col>3</xdr:col>
      <xdr:colOff>311022</xdr:colOff>
      <xdr:row>52</xdr:row>
      <xdr:rowOff>106913</xdr:rowOff>
    </xdr:from>
    <xdr:to>
      <xdr:col>7</xdr:col>
      <xdr:colOff>262425</xdr:colOff>
      <xdr:row>71</xdr:row>
      <xdr:rowOff>177284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265F131-0CB5-4112-8BAA-87B8F86E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634" y="12392219"/>
          <a:ext cx="2400689" cy="3860932"/>
        </a:xfrm>
        <a:prstGeom prst="rect">
          <a:avLst/>
        </a:prstGeom>
      </xdr:spPr>
    </xdr:pic>
    <xdr:clientData/>
  </xdr:twoCellAnchor>
  <xdr:twoCellAnchor editAs="oneCell">
    <xdr:from>
      <xdr:col>7</xdr:col>
      <xdr:colOff>320739</xdr:colOff>
      <xdr:row>52</xdr:row>
      <xdr:rowOff>87479</xdr:rowOff>
    </xdr:from>
    <xdr:to>
      <xdr:col>14</xdr:col>
      <xdr:colOff>225705</xdr:colOff>
      <xdr:row>71</xdr:row>
      <xdr:rowOff>174950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C486A9AE-5889-4DA1-B029-BDADB0AC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637" y="12372785"/>
          <a:ext cx="4268971" cy="387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K533"/>
  <sheetViews>
    <sheetView tabSelected="1" view="pageBreakPreview" topLeftCell="A4" zoomScale="70" zoomScaleNormal="27" zoomScaleSheetLayoutView="70" zoomScalePageLayoutView="60" workbookViewId="0">
      <selection activeCell="Z22" sqref="Z22"/>
    </sheetView>
  </sheetViews>
  <sheetFormatPr defaultRowHeight="15" x14ac:dyDescent="0.25"/>
  <sheetData>
    <row r="11" spans="3:11" x14ac:dyDescent="0.25">
      <c r="C11" s="188"/>
      <c r="D11" s="188"/>
      <c r="E11" s="188"/>
      <c r="F11" s="188"/>
      <c r="G11" s="188"/>
      <c r="H11" s="188"/>
      <c r="I11" s="188"/>
      <c r="J11" s="188"/>
      <c r="K11" s="188"/>
    </row>
    <row r="12" spans="3:11" x14ac:dyDescent="0.25">
      <c r="C12" s="188"/>
      <c r="D12" s="188"/>
      <c r="E12" s="188"/>
      <c r="F12" s="188"/>
      <c r="G12" s="188"/>
      <c r="H12" s="188"/>
      <c r="I12" s="188"/>
      <c r="J12" s="188"/>
      <c r="K12" s="188"/>
    </row>
    <row r="15" spans="3:11" x14ac:dyDescent="0.25">
      <c r="C15" s="188"/>
      <c r="D15" s="188"/>
      <c r="E15" s="188"/>
      <c r="F15" s="188"/>
      <c r="G15" s="188"/>
      <c r="H15" s="188"/>
      <c r="I15" s="188"/>
      <c r="J15" s="188"/>
      <c r="K15" s="188"/>
    </row>
    <row r="16" spans="3:11" x14ac:dyDescent="0.25">
      <c r="C16" s="188"/>
      <c r="D16" s="188"/>
      <c r="E16" s="188"/>
      <c r="F16" s="188"/>
      <c r="G16" s="188"/>
      <c r="H16" s="188"/>
      <c r="I16" s="188"/>
      <c r="J16" s="188"/>
      <c r="K16" s="188"/>
    </row>
    <row r="17" spans="3:11" x14ac:dyDescent="0.25">
      <c r="C17" s="188"/>
      <c r="D17" s="188"/>
      <c r="E17" s="188"/>
      <c r="F17" s="188"/>
      <c r="G17" s="188"/>
      <c r="H17" s="188"/>
      <c r="I17" s="188"/>
      <c r="J17" s="188"/>
      <c r="K17" s="188"/>
    </row>
    <row r="20" spans="3:11" x14ac:dyDescent="0.25">
      <c r="C20" s="188"/>
      <c r="D20" s="188"/>
      <c r="E20" s="188"/>
      <c r="F20" s="188"/>
      <c r="G20" s="188"/>
      <c r="H20" s="188"/>
      <c r="I20" s="188"/>
      <c r="J20" s="188"/>
      <c r="K20" s="188"/>
    </row>
    <row r="21" spans="3:11" x14ac:dyDescent="0.25">
      <c r="C21" s="188"/>
      <c r="D21" s="188"/>
      <c r="E21" s="188"/>
      <c r="F21" s="188"/>
      <c r="G21" s="188"/>
      <c r="H21" s="188"/>
      <c r="I21" s="188"/>
      <c r="J21" s="188"/>
      <c r="K21" s="188"/>
    </row>
    <row r="22" spans="3:11" x14ac:dyDescent="0.25">
      <c r="C22" s="188"/>
      <c r="D22" s="188"/>
      <c r="E22" s="188"/>
      <c r="F22" s="188"/>
      <c r="G22" s="188"/>
      <c r="H22" s="188"/>
      <c r="I22" s="188"/>
      <c r="J22" s="188"/>
      <c r="K22" s="188"/>
    </row>
    <row r="26" spans="3:11" x14ac:dyDescent="0.25">
      <c r="C26" s="188"/>
      <c r="D26" s="188"/>
      <c r="E26" s="188"/>
      <c r="F26" s="188"/>
      <c r="G26" s="188"/>
      <c r="H26" s="188"/>
      <c r="I26" s="188"/>
      <c r="J26" s="188"/>
      <c r="K26" s="188"/>
    </row>
    <row r="27" spans="3:11" x14ac:dyDescent="0.25">
      <c r="C27" s="188"/>
      <c r="D27" s="188"/>
      <c r="E27" s="188"/>
      <c r="F27" s="188"/>
      <c r="G27" s="188"/>
      <c r="H27" s="188"/>
      <c r="I27" s="188"/>
      <c r="J27" s="188"/>
      <c r="K27" s="188"/>
    </row>
    <row r="508" spans="1:10" ht="354.75" customHeight="1" x14ac:dyDescent="0.25">
      <c r="A508" s="194"/>
      <c r="B508" s="194"/>
      <c r="C508" s="194"/>
      <c r="D508" s="194"/>
      <c r="E508" s="194"/>
      <c r="F508" s="194"/>
      <c r="G508" s="194"/>
      <c r="H508" s="194"/>
      <c r="I508" s="194"/>
      <c r="J508" s="194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  <row r="531" spans="1:11" x14ac:dyDescent="0.25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</row>
    <row r="533" spans="1:11" x14ac:dyDescent="0.25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33"/>
  <sheetViews>
    <sheetView topLeftCell="A30" zoomScale="70" zoomScaleNormal="70" zoomScaleSheetLayoutView="100" zoomScalePageLayoutView="80" workbookViewId="0">
      <selection activeCell="U38" sqref="U38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24" ht="21.95" customHeight="1" x14ac:dyDescent="0.25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5"/>
    </row>
    <row r="2" spans="1:24" ht="37.5" customHeight="1" x14ac:dyDescent="0.25">
      <c r="A2" s="405" t="s">
        <v>760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7"/>
    </row>
    <row r="3" spans="1:24" ht="21.95" customHeight="1" x14ac:dyDescent="0.25">
      <c r="A3" s="396" t="s">
        <v>1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8"/>
    </row>
    <row r="4" spans="1:24" ht="21.95" customHeight="1" thickBot="1" x14ac:dyDescent="0.3">
      <c r="A4" s="396" t="s">
        <v>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8"/>
    </row>
    <row r="5" spans="1:24" ht="21.75" customHeight="1" thickTop="1" thickBot="1" x14ac:dyDescent="0.3">
      <c r="A5" s="399" t="s">
        <v>713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1"/>
    </row>
    <row r="6" spans="1:24" ht="18" customHeight="1" thickTop="1" thickBot="1" x14ac:dyDescent="0.3">
      <c r="A6" s="408" t="s">
        <v>766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10"/>
    </row>
    <row r="7" spans="1:24" ht="20.100000000000001" customHeight="1" thickTop="1" thickBot="1" x14ac:dyDescent="0.3">
      <c r="A7" s="402" t="s">
        <v>3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4"/>
    </row>
    <row r="8" spans="1:24" ht="18" customHeight="1" thickTop="1" x14ac:dyDescent="0.25">
      <c r="A8" s="370" t="s">
        <v>4</v>
      </c>
      <c r="B8" s="346"/>
      <c r="C8" s="346"/>
      <c r="D8" s="346"/>
      <c r="E8" s="347"/>
      <c r="F8" s="345" t="s">
        <v>5</v>
      </c>
      <c r="G8" s="346"/>
      <c r="H8" s="346"/>
      <c r="I8" s="347"/>
      <c r="J8" s="340" t="s">
        <v>6</v>
      </c>
      <c r="K8" s="340"/>
      <c r="L8" s="341"/>
    </row>
    <row r="9" spans="1:24" ht="17.100000000000001" customHeight="1" x14ac:dyDescent="0.25">
      <c r="A9" s="371"/>
      <c r="B9" s="372"/>
      <c r="C9" s="372"/>
      <c r="D9" s="372"/>
      <c r="E9" s="373"/>
      <c r="F9" s="348"/>
      <c r="G9" s="349"/>
      <c r="H9" s="349"/>
      <c r="I9" s="350"/>
      <c r="J9" s="342" t="s">
        <v>7</v>
      </c>
      <c r="K9" s="343"/>
      <c r="L9" s="344"/>
    </row>
    <row r="10" spans="1:24" ht="24.95" customHeight="1" x14ac:dyDescent="0.25">
      <c r="A10" s="367" t="s">
        <v>2</v>
      </c>
      <c r="B10" s="368"/>
      <c r="C10" s="368"/>
      <c r="D10" s="368"/>
      <c r="E10" s="369"/>
      <c r="F10" s="363" t="s">
        <v>8</v>
      </c>
      <c r="G10" s="363"/>
      <c r="H10" s="363"/>
      <c r="I10" s="363"/>
      <c r="J10" s="360">
        <v>1</v>
      </c>
      <c r="K10" s="361"/>
      <c r="L10" s="362"/>
    </row>
    <row r="11" spans="1:24" ht="24.95" customHeight="1" x14ac:dyDescent="0.25">
      <c r="A11" s="367"/>
      <c r="B11" s="368"/>
      <c r="C11" s="368"/>
      <c r="D11" s="368"/>
      <c r="E11" s="369"/>
      <c r="F11" s="363" t="s">
        <v>9</v>
      </c>
      <c r="G11" s="363"/>
      <c r="H11" s="363"/>
      <c r="I11" s="363"/>
      <c r="J11" s="364">
        <v>141</v>
      </c>
      <c r="K11" s="365"/>
      <c r="L11" s="366"/>
    </row>
    <row r="12" spans="1:24" ht="24.95" customHeight="1" x14ac:dyDescent="0.25">
      <c r="A12" s="367"/>
      <c r="B12" s="368"/>
      <c r="C12" s="368"/>
      <c r="D12" s="368"/>
      <c r="E12" s="369"/>
      <c r="F12" s="363" t="s">
        <v>10</v>
      </c>
      <c r="G12" s="363"/>
      <c r="H12" s="363"/>
      <c r="I12" s="363"/>
      <c r="J12" s="374">
        <v>111</v>
      </c>
      <c r="K12" s="375"/>
      <c r="L12" s="376"/>
      <c r="M12" s="191"/>
      <c r="N12" s="191"/>
      <c r="O12" s="191"/>
      <c r="P12" s="191"/>
      <c r="Q12" s="191"/>
      <c r="R12" s="191"/>
      <c r="S12" s="191"/>
      <c r="T12" s="191"/>
    </row>
    <row r="13" spans="1:24" ht="24.95" customHeight="1" x14ac:dyDescent="0.25">
      <c r="A13" s="367"/>
      <c r="B13" s="368"/>
      <c r="C13" s="368"/>
      <c r="D13" s="368"/>
      <c r="E13" s="369"/>
      <c r="F13" s="363" t="s">
        <v>11</v>
      </c>
      <c r="G13" s="363"/>
      <c r="H13" s="363"/>
      <c r="I13" s="363"/>
      <c r="J13" s="360">
        <v>857</v>
      </c>
      <c r="K13" s="361"/>
      <c r="L13" s="362"/>
    </row>
    <row r="14" spans="1:24" ht="24.95" customHeight="1" x14ac:dyDescent="0.25">
      <c r="A14" s="367"/>
      <c r="B14" s="368"/>
      <c r="C14" s="368"/>
      <c r="D14" s="368"/>
      <c r="E14" s="369"/>
      <c r="F14" s="363" t="s">
        <v>12</v>
      </c>
      <c r="G14" s="363"/>
      <c r="H14" s="363"/>
      <c r="I14" s="363"/>
      <c r="J14" s="414">
        <v>202823.5</v>
      </c>
      <c r="K14" s="415"/>
      <c r="L14" s="416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</row>
    <row r="15" spans="1:24" ht="24.95" customHeight="1" x14ac:dyDescent="0.25">
      <c r="A15" s="367"/>
      <c r="B15" s="368"/>
      <c r="C15" s="368"/>
      <c r="D15" s="368"/>
      <c r="E15" s="369"/>
      <c r="F15" s="411" t="s">
        <v>13</v>
      </c>
      <c r="G15" s="412"/>
      <c r="H15" s="412"/>
      <c r="I15" s="413"/>
      <c r="J15" s="374">
        <v>0</v>
      </c>
      <c r="K15" s="375"/>
      <c r="L15" s="362"/>
    </row>
    <row r="16" spans="1:24" ht="24.95" customHeight="1" x14ac:dyDescent="0.25">
      <c r="A16" s="367"/>
      <c r="B16" s="368"/>
      <c r="C16" s="368"/>
      <c r="D16" s="368"/>
      <c r="E16" s="369"/>
      <c r="F16" s="363" t="s">
        <v>14</v>
      </c>
      <c r="G16" s="363"/>
      <c r="H16" s="363"/>
      <c r="I16" s="363"/>
      <c r="J16" s="414">
        <v>207340.11</v>
      </c>
      <c r="K16" s="415"/>
      <c r="L16" s="416"/>
    </row>
    <row r="17" spans="1:19" ht="24.95" customHeight="1" x14ac:dyDescent="0.25">
      <c r="A17" s="367"/>
      <c r="B17" s="368"/>
      <c r="C17" s="368"/>
      <c r="D17" s="368"/>
      <c r="E17" s="369"/>
      <c r="F17" s="363" t="s">
        <v>15</v>
      </c>
      <c r="G17" s="363"/>
      <c r="H17" s="363"/>
      <c r="I17" s="363"/>
      <c r="J17" s="374">
        <v>60</v>
      </c>
      <c r="K17" s="375"/>
      <c r="L17" s="376"/>
      <c r="M17" s="191"/>
      <c r="N17" s="191"/>
      <c r="O17" s="191"/>
      <c r="P17" s="191"/>
      <c r="Q17" s="191"/>
      <c r="R17" s="191"/>
      <c r="S17" s="191"/>
    </row>
    <row r="18" spans="1:19" ht="24.95" customHeight="1" x14ac:dyDescent="0.25">
      <c r="A18" s="367"/>
      <c r="B18" s="368"/>
      <c r="C18" s="368"/>
      <c r="D18" s="368"/>
      <c r="E18" s="369"/>
      <c r="F18" s="363" t="s">
        <v>16</v>
      </c>
      <c r="G18" s="363"/>
      <c r="H18" s="363"/>
      <c r="I18" s="363"/>
      <c r="J18" s="360">
        <v>11</v>
      </c>
      <c r="K18" s="361"/>
      <c r="L18" s="362"/>
    </row>
    <row r="19" spans="1:19" ht="33.75" customHeight="1" thickBot="1" x14ac:dyDescent="0.3">
      <c r="A19" s="367"/>
      <c r="B19" s="368"/>
      <c r="C19" s="368"/>
      <c r="D19" s="368"/>
      <c r="E19" s="369"/>
      <c r="F19" s="417" t="s">
        <v>17</v>
      </c>
      <c r="G19" s="417"/>
      <c r="H19" s="417"/>
      <c r="I19" s="417"/>
      <c r="J19" s="357" t="s">
        <v>18</v>
      </c>
      <c r="K19" s="358"/>
      <c r="L19" s="359"/>
    </row>
    <row r="20" spans="1:19" ht="10.5" customHeight="1" thickTop="1" thickBot="1" x14ac:dyDescent="0.3">
      <c r="A20" s="380"/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2"/>
    </row>
    <row r="21" spans="1:19" ht="20.100000000000001" customHeight="1" thickTop="1" thickBot="1" x14ac:dyDescent="0.3">
      <c r="A21" s="383" t="s">
        <v>19</v>
      </c>
      <c r="B21" s="384"/>
      <c r="C21" s="385"/>
      <c r="D21" s="385"/>
      <c r="E21" s="385"/>
      <c r="F21" s="385"/>
      <c r="G21" s="385"/>
      <c r="H21" s="385"/>
      <c r="I21" s="385"/>
      <c r="J21" s="385"/>
      <c r="K21" s="385"/>
      <c r="L21" s="386"/>
    </row>
    <row r="22" spans="1:19" ht="21.75" customHeight="1" thickTop="1" x14ac:dyDescent="0.25">
      <c r="A22" s="351" t="s">
        <v>728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3"/>
    </row>
    <row r="23" spans="1:19" ht="54" customHeight="1" x14ac:dyDescent="0.25">
      <c r="A23" s="354" t="s">
        <v>771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6"/>
    </row>
    <row r="24" spans="1:19" ht="21" customHeight="1" thickBot="1" x14ac:dyDescent="0.3">
      <c r="A24" s="377" t="s">
        <v>729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9"/>
    </row>
    <row r="25" spans="1:19" ht="19.5" customHeight="1" thickTop="1" thickBot="1" x14ac:dyDescent="0.3">
      <c r="A25" s="390" t="s">
        <v>20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2"/>
    </row>
    <row r="26" spans="1:19" ht="51" customHeight="1" thickTop="1" x14ac:dyDescent="0.25">
      <c r="A26" s="424" t="s">
        <v>770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6"/>
    </row>
    <row r="27" spans="1:19" ht="67.5" customHeight="1" x14ac:dyDescent="0.25">
      <c r="A27" s="387" t="s">
        <v>772</v>
      </c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9"/>
    </row>
    <row r="28" spans="1:19" ht="130.5" customHeight="1" x14ac:dyDescent="0.25">
      <c r="A28" s="387" t="s">
        <v>773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9"/>
      <c r="M28" s="7"/>
    </row>
    <row r="29" spans="1:19" ht="83.25" customHeight="1" x14ac:dyDescent="0.25">
      <c r="A29" s="387" t="s">
        <v>747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6"/>
    </row>
    <row r="30" spans="1:19" ht="58.5" customHeight="1" x14ac:dyDescent="0.25">
      <c r="A30" s="387" t="s">
        <v>778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9"/>
    </row>
    <row r="31" spans="1:19" ht="69.75" customHeight="1" thickBot="1" x14ac:dyDescent="0.3">
      <c r="A31" s="387" t="s">
        <v>777</v>
      </c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9"/>
    </row>
    <row r="32" spans="1:19" ht="12.75" customHeight="1" thickTop="1" thickBot="1" x14ac:dyDescent="0.3">
      <c r="A32" s="243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5"/>
    </row>
    <row r="33" spans="1:12" ht="21" customHeight="1" thickTop="1" thickBot="1" x14ac:dyDescent="0.3">
      <c r="A33" s="427" t="s">
        <v>763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9"/>
    </row>
    <row r="34" spans="1:12" s="76" customFormat="1" ht="78" customHeight="1" thickTop="1" x14ac:dyDescent="0.25">
      <c r="A34" s="430" t="s">
        <v>621</v>
      </c>
      <c r="B34" s="431"/>
      <c r="C34" s="431"/>
      <c r="D34" s="431"/>
      <c r="E34" s="431"/>
      <c r="F34" s="431"/>
      <c r="G34" s="432"/>
      <c r="H34" s="419" t="s">
        <v>714</v>
      </c>
      <c r="I34" s="419"/>
      <c r="J34" s="419"/>
      <c r="K34" s="419"/>
      <c r="L34" s="420"/>
    </row>
    <row r="35" spans="1:12" s="76" customFormat="1" ht="36.75" customHeight="1" x14ac:dyDescent="0.25">
      <c r="A35" s="433" t="s">
        <v>21</v>
      </c>
      <c r="B35" s="434"/>
      <c r="C35" s="434"/>
      <c r="D35" s="434"/>
      <c r="E35" s="434"/>
      <c r="F35" s="434"/>
      <c r="G35" s="434"/>
      <c r="H35" s="435" t="s">
        <v>715</v>
      </c>
      <c r="I35" s="436"/>
      <c r="J35" s="436"/>
      <c r="K35" s="436"/>
      <c r="L35" s="437"/>
    </row>
    <row r="36" spans="1:12" s="76" customFormat="1" ht="51.75" customHeight="1" x14ac:dyDescent="0.25">
      <c r="A36" s="438" t="s">
        <v>22</v>
      </c>
      <c r="B36" s="439"/>
      <c r="C36" s="439"/>
      <c r="D36" s="439"/>
      <c r="E36" s="439"/>
      <c r="F36" s="439"/>
      <c r="G36" s="439"/>
      <c r="H36" s="440" t="s">
        <v>23</v>
      </c>
      <c r="I36" s="440"/>
      <c r="J36" s="440"/>
      <c r="K36" s="440"/>
      <c r="L36" s="441"/>
    </row>
    <row r="37" spans="1:12" s="76" customFormat="1" ht="16.5" customHeight="1" x14ac:dyDescent="0.25">
      <c r="A37" s="442" t="s">
        <v>688</v>
      </c>
      <c r="B37" s="443"/>
      <c r="C37" s="443"/>
      <c r="D37" s="443"/>
      <c r="E37" s="443"/>
      <c r="F37" s="443"/>
      <c r="G37" s="443"/>
      <c r="H37" s="443" t="s">
        <v>24</v>
      </c>
      <c r="I37" s="443"/>
      <c r="J37" s="443"/>
      <c r="K37" s="443"/>
      <c r="L37" s="444"/>
    </row>
    <row r="38" spans="1:12" s="76" customFormat="1" ht="75.75" customHeight="1" x14ac:dyDescent="0.25">
      <c r="A38" s="418" t="s">
        <v>689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19"/>
      <c r="L38" s="420"/>
    </row>
    <row r="39" spans="1:12" s="76" customFormat="1" ht="18" customHeight="1" thickBot="1" x14ac:dyDescent="0.3">
      <c r="A39" s="421" t="s">
        <v>690</v>
      </c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3"/>
    </row>
    <row r="72" ht="4.5" customHeight="1" x14ac:dyDescent="0.25"/>
    <row r="509" spans="1:10" ht="354.75" customHeight="1" x14ac:dyDescent="0.25">
      <c r="A509" s="197"/>
      <c r="B509" s="197"/>
      <c r="C509" s="197"/>
      <c r="D509" s="197"/>
      <c r="E509" s="197"/>
      <c r="F509" s="197"/>
      <c r="G509" s="197"/>
      <c r="H509" s="197"/>
      <c r="I509" s="197"/>
      <c r="J509" s="197"/>
    </row>
    <row r="510" spans="1:10" ht="42.75" customHeight="1" x14ac:dyDescent="0.25"/>
    <row r="513" spans="1:11" ht="30" customHeight="1" x14ac:dyDescent="0.25"/>
    <row r="514" spans="1:11" ht="29.25" customHeight="1" x14ac:dyDescent="0.25"/>
    <row r="516" spans="1:11" ht="62.25" customHeight="1" x14ac:dyDescent="0.25"/>
    <row r="517" spans="1:11" x14ac:dyDescent="0.25">
      <c r="A517" s="332"/>
      <c r="B517" s="332"/>
      <c r="C517" s="332"/>
      <c r="D517" s="332"/>
      <c r="E517" s="332"/>
      <c r="F517" s="332"/>
      <c r="G517" s="332"/>
      <c r="H517" s="332"/>
      <c r="I517" s="332"/>
      <c r="J517" s="332"/>
      <c r="K517" s="332"/>
    </row>
    <row r="518" spans="1:11" ht="61.5" customHeight="1" x14ac:dyDescent="0.25">
      <c r="A518" s="332"/>
      <c r="B518" s="332"/>
      <c r="C518" s="332"/>
      <c r="D518" s="332"/>
      <c r="E518" s="332"/>
      <c r="F518" s="332"/>
      <c r="G518" s="332"/>
      <c r="H518" s="332"/>
      <c r="I518" s="332"/>
      <c r="J518" s="332"/>
      <c r="K518" s="332"/>
    </row>
    <row r="519" spans="1:11" ht="77.25" customHeight="1" x14ac:dyDescent="0.25">
      <c r="A519" s="332"/>
      <c r="B519" s="332"/>
      <c r="C519" s="332"/>
      <c r="D519" s="332"/>
      <c r="E519" s="332"/>
      <c r="F519" s="332"/>
      <c r="G519" s="332"/>
      <c r="H519" s="332"/>
      <c r="I519" s="332"/>
      <c r="J519" s="332"/>
      <c r="K519" s="332"/>
    </row>
    <row r="520" spans="1:11" ht="237.75" customHeight="1" x14ac:dyDescent="0.25">
      <c r="A520" s="332"/>
      <c r="B520" s="332"/>
      <c r="C520" s="332"/>
      <c r="D520" s="332"/>
      <c r="E520" s="332"/>
      <c r="F520" s="332"/>
      <c r="G520" s="332"/>
      <c r="H520" s="332"/>
      <c r="I520" s="332"/>
      <c r="J520" s="332"/>
      <c r="K520" s="332"/>
    </row>
    <row r="521" spans="1:11" x14ac:dyDescent="0.25">
      <c r="A521" s="332"/>
      <c r="B521" s="332"/>
      <c r="C521" s="332"/>
      <c r="D521" s="332"/>
      <c r="E521" s="332"/>
      <c r="F521" s="332"/>
      <c r="G521" s="332"/>
      <c r="H521" s="332"/>
      <c r="I521" s="332"/>
      <c r="J521" s="332"/>
      <c r="K521" s="332"/>
    </row>
    <row r="522" spans="1:11" x14ac:dyDescent="0.25">
      <c r="A522" s="332"/>
      <c r="B522" s="332"/>
      <c r="C522" s="332"/>
      <c r="D522" s="332"/>
      <c r="E522" s="332"/>
      <c r="F522" s="332"/>
      <c r="G522" s="332"/>
      <c r="H522" s="332"/>
      <c r="I522" s="332"/>
      <c r="J522" s="332"/>
      <c r="K522" s="332"/>
    </row>
    <row r="524" spans="1:11" x14ac:dyDescent="0.25">
      <c r="A524" s="332"/>
      <c r="B524" s="332"/>
      <c r="C524" s="332"/>
      <c r="D524" s="332"/>
      <c r="E524" s="332"/>
      <c r="F524" s="332"/>
      <c r="G524" s="332"/>
      <c r="H524" s="332"/>
      <c r="I524" s="332"/>
      <c r="J524" s="332"/>
      <c r="K524" s="332"/>
    </row>
    <row r="525" spans="1:11" x14ac:dyDescent="0.25">
      <c r="A525" s="332"/>
      <c r="B525" s="332"/>
      <c r="C525" s="332"/>
      <c r="D525" s="332"/>
      <c r="E525" s="332"/>
      <c r="F525" s="332"/>
      <c r="G525" s="332"/>
      <c r="H525" s="332"/>
      <c r="I525" s="332"/>
      <c r="J525" s="332"/>
      <c r="K525" s="332"/>
    </row>
    <row r="526" spans="1:11" x14ac:dyDescent="0.25">
      <c r="A526" s="332"/>
      <c r="B526" s="332"/>
      <c r="C526" s="332"/>
      <c r="D526" s="332"/>
      <c r="E526" s="332"/>
      <c r="F526" s="332"/>
      <c r="G526" s="332"/>
      <c r="H526" s="332"/>
      <c r="I526" s="332"/>
      <c r="J526" s="332"/>
      <c r="K526" s="332"/>
    </row>
    <row r="527" spans="1:11" x14ac:dyDescent="0.25">
      <c r="A527" s="332"/>
      <c r="B527" s="332"/>
      <c r="C527" s="332"/>
      <c r="D527" s="332"/>
      <c r="E527" s="332"/>
      <c r="F527" s="332"/>
      <c r="G527" s="332"/>
      <c r="H527" s="332"/>
      <c r="I527" s="332"/>
      <c r="J527" s="332"/>
      <c r="K527" s="332"/>
    </row>
    <row r="528" spans="1:11" x14ac:dyDescent="0.25">
      <c r="A528" s="332"/>
      <c r="B528" s="332"/>
      <c r="C528" s="332"/>
      <c r="D528" s="332"/>
      <c r="E528" s="332"/>
      <c r="F528" s="332"/>
      <c r="G528" s="332"/>
      <c r="H528" s="332"/>
      <c r="I528" s="332"/>
      <c r="J528" s="332"/>
      <c r="K528" s="332"/>
    </row>
    <row r="529" spans="1:11" x14ac:dyDescent="0.25">
      <c r="A529" s="332"/>
      <c r="B529" s="332"/>
      <c r="C529" s="332"/>
      <c r="D529" s="332"/>
      <c r="E529" s="332"/>
      <c r="F529" s="332"/>
      <c r="G529" s="332"/>
      <c r="H529" s="332"/>
      <c r="I529" s="332"/>
      <c r="J529" s="332"/>
      <c r="K529" s="332"/>
    </row>
    <row r="531" spans="1:11" x14ac:dyDescent="0.25">
      <c r="A531" s="334"/>
      <c r="B531" s="334"/>
      <c r="C531" s="334"/>
      <c r="D531" s="334"/>
      <c r="E531" s="334"/>
      <c r="F531" s="334"/>
      <c r="G531" s="334"/>
      <c r="H531" s="334"/>
      <c r="I531" s="334"/>
      <c r="J531" s="334"/>
      <c r="K531" s="334"/>
    </row>
    <row r="533" spans="1:11" ht="18.75" x14ac:dyDescent="0.3">
      <c r="A533" s="339"/>
      <c r="B533" s="339"/>
      <c r="C533" s="339"/>
      <c r="D533" s="339"/>
      <c r="E533" s="339"/>
      <c r="F533" s="339"/>
      <c r="G533" s="339"/>
      <c r="H533" s="339"/>
      <c r="I533" s="339"/>
      <c r="J533" s="339"/>
      <c r="K533" s="339"/>
    </row>
  </sheetData>
  <mergeCells count="55">
    <mergeCell ref="A38:L38"/>
    <mergeCell ref="A39:L39"/>
    <mergeCell ref="A26:L26"/>
    <mergeCell ref="A27:L27"/>
    <mergeCell ref="A28:L28"/>
    <mergeCell ref="A33:L33"/>
    <mergeCell ref="A34:G34"/>
    <mergeCell ref="H34:L34"/>
    <mergeCell ref="A35:G35"/>
    <mergeCell ref="H35:L35"/>
    <mergeCell ref="A36:G36"/>
    <mergeCell ref="H36:L36"/>
    <mergeCell ref="A37:G37"/>
    <mergeCell ref="H37:L37"/>
    <mergeCell ref="F15:I15"/>
    <mergeCell ref="J14:L14"/>
    <mergeCell ref="F14:I14"/>
    <mergeCell ref="F12:I12"/>
    <mergeCell ref="F19:I19"/>
    <mergeCell ref="J16:L16"/>
    <mergeCell ref="J18:L18"/>
    <mergeCell ref="F13:I13"/>
    <mergeCell ref="F16:I16"/>
    <mergeCell ref="F18:I18"/>
    <mergeCell ref="J17:L17"/>
    <mergeCell ref="A1:L1"/>
    <mergeCell ref="A3:L3"/>
    <mergeCell ref="A4:L4"/>
    <mergeCell ref="A5:L5"/>
    <mergeCell ref="A7:L7"/>
    <mergeCell ref="A2:L2"/>
    <mergeCell ref="A6:L6"/>
    <mergeCell ref="A24:L24"/>
    <mergeCell ref="A20:L20"/>
    <mergeCell ref="A21:L21"/>
    <mergeCell ref="A31:L31"/>
    <mergeCell ref="A30:L30"/>
    <mergeCell ref="A25:L25"/>
    <mergeCell ref="A29:L29"/>
    <mergeCell ref="J8:L8"/>
    <mergeCell ref="J9:L9"/>
    <mergeCell ref="F8:I9"/>
    <mergeCell ref="A22:L22"/>
    <mergeCell ref="A23:L23"/>
    <mergeCell ref="J19:L19"/>
    <mergeCell ref="J13:L13"/>
    <mergeCell ref="F10:I10"/>
    <mergeCell ref="F11:I11"/>
    <mergeCell ref="J10:L10"/>
    <mergeCell ref="J11:L11"/>
    <mergeCell ref="A10:E19"/>
    <mergeCell ref="A8:E9"/>
    <mergeCell ref="J12:L12"/>
    <mergeCell ref="J15:L15"/>
    <mergeCell ref="F17:I17"/>
  </mergeCells>
  <printOptions horizontalCentered="1"/>
  <pageMargins left="0.35433070866141736" right="0.27559055118110237" top="0.35433070866141736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2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Q533"/>
  <sheetViews>
    <sheetView view="pageBreakPreview" topLeftCell="A529" zoomScale="70" zoomScaleNormal="70" zoomScaleSheetLayoutView="70" zoomScalePageLayoutView="60" workbookViewId="0">
      <selection activeCell="O545" sqref="O545"/>
    </sheetView>
  </sheetViews>
  <sheetFormatPr defaultColWidth="9.140625" defaultRowHeight="14.25" x14ac:dyDescent="0.2"/>
  <cols>
    <col min="1" max="1" width="25.7109375" style="270" customWidth="1"/>
    <col min="2" max="2" width="41.28515625" style="35" customWidth="1"/>
    <col min="3" max="3" width="5.5703125" style="6" customWidth="1"/>
    <col min="4" max="4" width="14.7109375" style="6" bestFit="1" customWidth="1"/>
    <col min="5" max="5" width="14.85546875" style="6" customWidth="1"/>
    <col min="6" max="7" width="12.7109375" style="6" bestFit="1" customWidth="1"/>
    <col min="8" max="8" width="13.7109375" style="6" customWidth="1"/>
    <col min="9" max="10" width="13.5703125" style="6" customWidth="1"/>
    <col min="11" max="11" width="15.42578125" style="6" customWidth="1"/>
    <col min="12" max="12" width="11.5703125" style="3" bestFit="1" customWidth="1"/>
    <col min="13" max="13" width="13.28515625" style="3" customWidth="1"/>
    <col min="14" max="14" width="13.7109375" style="3" customWidth="1"/>
    <col min="15" max="15" width="12.7109375" style="3" customWidth="1"/>
    <col min="16" max="16" width="13.5703125" style="3" customWidth="1"/>
    <col min="17" max="17" width="11.5703125" style="3" bestFit="1" customWidth="1"/>
    <col min="18" max="16384" width="9.140625" style="3"/>
  </cols>
  <sheetData>
    <row r="1" spans="1:13" s="2" customFormat="1" ht="21.95" customHeight="1" x14ac:dyDescent="0.2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1"/>
    </row>
    <row r="2" spans="1:13" s="2" customFormat="1" ht="21.95" customHeight="1" x14ac:dyDescent="0.2">
      <c r="A2" s="522" t="s">
        <v>597</v>
      </c>
      <c r="B2" s="523"/>
      <c r="C2" s="523"/>
      <c r="D2" s="523"/>
      <c r="E2" s="523"/>
      <c r="F2" s="523"/>
      <c r="G2" s="523"/>
      <c r="H2" s="523"/>
      <c r="I2" s="523"/>
      <c r="J2" s="523"/>
      <c r="K2" s="524"/>
    </row>
    <row r="3" spans="1:13" s="2" customFormat="1" ht="21.95" customHeight="1" x14ac:dyDescent="0.2">
      <c r="A3" s="522" t="s">
        <v>622</v>
      </c>
      <c r="B3" s="523"/>
      <c r="C3" s="523"/>
      <c r="D3" s="523"/>
      <c r="E3" s="523"/>
      <c r="F3" s="523"/>
      <c r="G3" s="523"/>
      <c r="H3" s="523"/>
      <c r="I3" s="523"/>
      <c r="J3" s="523"/>
      <c r="K3" s="524"/>
    </row>
    <row r="4" spans="1:13" s="2" customFormat="1" ht="21.95" customHeight="1" thickBot="1" x14ac:dyDescent="0.25">
      <c r="A4" s="525" t="s">
        <v>2</v>
      </c>
      <c r="B4" s="526"/>
      <c r="C4" s="526"/>
      <c r="D4" s="526"/>
      <c r="E4" s="526"/>
      <c r="F4" s="526"/>
      <c r="G4" s="526"/>
      <c r="H4" s="526"/>
      <c r="I4" s="526"/>
      <c r="J4" s="526"/>
      <c r="K4" s="527"/>
    </row>
    <row r="5" spans="1:13" s="2" customFormat="1" ht="24.95" customHeight="1" thickTop="1" x14ac:dyDescent="0.2">
      <c r="A5" s="534" t="s">
        <v>713</v>
      </c>
      <c r="B5" s="535"/>
      <c r="C5" s="535"/>
      <c r="D5" s="535"/>
      <c r="E5" s="535"/>
      <c r="F5" s="535"/>
      <c r="G5" s="535"/>
      <c r="H5" s="535"/>
      <c r="I5" s="535"/>
      <c r="J5" s="535"/>
      <c r="K5" s="536"/>
    </row>
    <row r="6" spans="1:13" s="2" customFormat="1" ht="24.95" customHeight="1" thickBot="1" x14ac:dyDescent="0.25">
      <c r="A6" s="537" t="s">
        <v>767</v>
      </c>
      <c r="B6" s="538"/>
      <c r="C6" s="538"/>
      <c r="D6" s="538"/>
      <c r="E6" s="538"/>
      <c r="F6" s="538"/>
      <c r="G6" s="538"/>
      <c r="H6" s="538"/>
      <c r="I6" s="538"/>
      <c r="J6" s="538"/>
      <c r="K6" s="539"/>
    </row>
    <row r="7" spans="1:13" s="2" customFormat="1" ht="24.75" customHeight="1" thickTop="1" thickBot="1" x14ac:dyDescent="0.25">
      <c r="A7" s="528" t="s">
        <v>25</v>
      </c>
      <c r="B7" s="529"/>
      <c r="C7" s="529"/>
      <c r="D7" s="529"/>
      <c r="E7" s="529"/>
      <c r="F7" s="529"/>
      <c r="G7" s="529"/>
      <c r="H7" s="529"/>
      <c r="I7" s="529"/>
      <c r="J7" s="529"/>
      <c r="K7" s="530"/>
    </row>
    <row r="8" spans="1:13" s="2" customFormat="1" ht="24.75" customHeight="1" thickTop="1" thickBot="1" x14ac:dyDescent="0.25">
      <c r="A8" s="531" t="s">
        <v>26</v>
      </c>
      <c r="B8" s="532"/>
      <c r="C8" s="532"/>
      <c r="D8" s="532"/>
      <c r="E8" s="532"/>
      <c r="F8" s="532"/>
      <c r="G8" s="532"/>
      <c r="H8" s="532"/>
      <c r="I8" s="532"/>
      <c r="J8" s="532"/>
      <c r="K8" s="533"/>
    </row>
    <row r="9" spans="1:13" ht="24.95" customHeight="1" thickTop="1" x14ac:dyDescent="0.2">
      <c r="A9" s="513" t="s">
        <v>590</v>
      </c>
      <c r="B9" s="514"/>
      <c r="C9" s="514"/>
      <c r="D9" s="514"/>
      <c r="E9" s="514"/>
      <c r="F9" s="514"/>
      <c r="G9" s="514"/>
      <c r="H9" s="514"/>
      <c r="I9" s="514"/>
      <c r="J9" s="514"/>
      <c r="K9" s="515"/>
    </row>
    <row r="10" spans="1:13" ht="33" customHeight="1" thickBot="1" x14ac:dyDescent="0.25">
      <c r="A10" s="540" t="s">
        <v>712</v>
      </c>
      <c r="B10" s="541"/>
      <c r="C10" s="542"/>
      <c r="D10" s="82" t="s">
        <v>723</v>
      </c>
      <c r="E10" s="82" t="s">
        <v>717</v>
      </c>
      <c r="F10" s="41" t="s">
        <v>718</v>
      </c>
      <c r="G10" s="41" t="s">
        <v>719</v>
      </c>
      <c r="H10" s="41" t="s">
        <v>720</v>
      </c>
      <c r="I10" s="41" t="s">
        <v>721</v>
      </c>
      <c r="J10" s="41" t="s">
        <v>722</v>
      </c>
      <c r="K10" s="66" t="s">
        <v>27</v>
      </c>
    </row>
    <row r="11" spans="1:13" ht="42" customHeight="1" thickTop="1" x14ac:dyDescent="0.2">
      <c r="A11" s="474" t="s">
        <v>10</v>
      </c>
      <c r="B11" s="475"/>
      <c r="C11" s="296" t="s">
        <v>28</v>
      </c>
      <c r="D11" s="289">
        <f t="shared" ref="D11" si="0">D174+D276</f>
        <v>231</v>
      </c>
      <c r="E11" s="290">
        <f>E174+E276</f>
        <v>130</v>
      </c>
      <c r="F11" s="290">
        <f>F174+F276</f>
        <v>124</v>
      </c>
      <c r="G11" s="290">
        <f>G174+G276</f>
        <v>111</v>
      </c>
      <c r="H11" s="291"/>
      <c r="I11" s="290"/>
      <c r="J11" s="292"/>
      <c r="K11" s="293">
        <f>D11+E15+F15+G15+H15+I15+J15</f>
        <v>238</v>
      </c>
    </row>
    <row r="12" spans="1:13" ht="42" customHeight="1" thickBot="1" x14ac:dyDescent="0.25">
      <c r="A12" s="546" t="s">
        <v>11</v>
      </c>
      <c r="B12" s="547"/>
      <c r="C12" s="297" t="s">
        <v>28</v>
      </c>
      <c r="D12" s="289">
        <v>1269</v>
      </c>
      <c r="E12" s="294">
        <v>570</v>
      </c>
      <c r="F12" s="294">
        <v>569</v>
      </c>
      <c r="G12" s="294">
        <v>857</v>
      </c>
      <c r="H12" s="294"/>
      <c r="I12" s="294"/>
      <c r="J12" s="294"/>
      <c r="K12" s="293">
        <f>D12+E17+F17+G17+H17+I17+J17</f>
        <v>1535</v>
      </c>
      <c r="M12" s="79"/>
    </row>
    <row r="13" spans="1:13" ht="24.95" customHeight="1" thickTop="1" x14ac:dyDescent="0.2">
      <c r="A13" s="513" t="s">
        <v>614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5"/>
      <c r="M13" s="79"/>
    </row>
    <row r="14" spans="1:13" ht="33" customHeight="1" thickBot="1" x14ac:dyDescent="0.25">
      <c r="A14" s="540" t="s">
        <v>711</v>
      </c>
      <c r="B14" s="541"/>
      <c r="C14" s="542"/>
      <c r="D14" s="82" t="s">
        <v>723</v>
      </c>
      <c r="E14" s="82" t="s">
        <v>717</v>
      </c>
      <c r="F14" s="41" t="s">
        <v>718</v>
      </c>
      <c r="G14" s="41" t="s">
        <v>719</v>
      </c>
      <c r="H14" s="41" t="s">
        <v>720</v>
      </c>
      <c r="I14" s="41" t="s">
        <v>721</v>
      </c>
      <c r="J14" s="41" t="s">
        <v>722</v>
      </c>
      <c r="K14" s="66" t="s">
        <v>29</v>
      </c>
    </row>
    <row r="15" spans="1:13" ht="42" customHeight="1" thickTop="1" x14ac:dyDescent="0.2">
      <c r="A15" s="550" t="s">
        <v>678</v>
      </c>
      <c r="B15" s="551"/>
      <c r="C15" s="296" t="s">
        <v>28</v>
      </c>
      <c r="D15" s="299">
        <v>163</v>
      </c>
      <c r="E15" s="299">
        <v>5</v>
      </c>
      <c r="F15" s="299">
        <v>1</v>
      </c>
      <c r="G15" s="299">
        <v>1</v>
      </c>
      <c r="H15" s="299"/>
      <c r="I15" s="299"/>
      <c r="J15" s="300"/>
      <c r="K15" s="301">
        <f>SUM(D15:J15)</f>
        <v>170</v>
      </c>
    </row>
    <row r="16" spans="1:13" ht="42" customHeight="1" x14ac:dyDescent="0.2">
      <c r="A16" s="474" t="s">
        <v>677</v>
      </c>
      <c r="B16" s="475"/>
      <c r="C16" s="296" t="s">
        <v>28</v>
      </c>
      <c r="D16" s="302">
        <v>36</v>
      </c>
      <c r="E16" s="303">
        <v>5</v>
      </c>
      <c r="F16" s="304">
        <v>0</v>
      </c>
      <c r="G16" s="304">
        <v>0</v>
      </c>
      <c r="H16" s="304"/>
      <c r="I16" s="304"/>
      <c r="J16" s="305"/>
      <c r="K16" s="293">
        <f>SUM(D16:J16)</f>
        <v>41</v>
      </c>
    </row>
    <row r="17" spans="1:13" ht="42" customHeight="1" thickBot="1" x14ac:dyDescent="0.25">
      <c r="A17" s="566" t="s">
        <v>615</v>
      </c>
      <c r="B17" s="567"/>
      <c r="C17" s="297" t="s">
        <v>28</v>
      </c>
      <c r="D17" s="306">
        <v>521</v>
      </c>
      <c r="E17" s="307">
        <v>56</v>
      </c>
      <c r="F17" s="308">
        <v>69</v>
      </c>
      <c r="G17" s="308">
        <v>141</v>
      </c>
      <c r="H17" s="308"/>
      <c r="I17" s="308"/>
      <c r="J17" s="308"/>
      <c r="K17" s="309">
        <f>SUM(D17:J17)</f>
        <v>787</v>
      </c>
      <c r="M17" s="79"/>
    </row>
    <row r="18" spans="1:13" ht="24.95" customHeight="1" thickTop="1" x14ac:dyDescent="0.2">
      <c r="A18" s="513" t="s">
        <v>591</v>
      </c>
      <c r="B18" s="514"/>
      <c r="C18" s="514"/>
      <c r="D18" s="514"/>
      <c r="E18" s="514"/>
      <c r="F18" s="514"/>
      <c r="G18" s="514"/>
      <c r="H18" s="514"/>
      <c r="I18" s="514"/>
      <c r="J18" s="514"/>
      <c r="K18" s="515"/>
    </row>
    <row r="19" spans="1:13" ht="30.95" customHeight="1" thickBot="1" x14ac:dyDescent="0.25">
      <c r="A19" s="540" t="s">
        <v>710</v>
      </c>
      <c r="B19" s="541"/>
      <c r="C19" s="542"/>
      <c r="D19" s="82" t="s">
        <v>723</v>
      </c>
      <c r="E19" s="82" t="s">
        <v>717</v>
      </c>
      <c r="F19" s="41" t="s">
        <v>718</v>
      </c>
      <c r="G19" s="41" t="s">
        <v>719</v>
      </c>
      <c r="H19" s="41" t="s">
        <v>720</v>
      </c>
      <c r="I19" s="41" t="s">
        <v>721</v>
      </c>
      <c r="J19" s="41" t="s">
        <v>722</v>
      </c>
      <c r="K19" s="42" t="s">
        <v>29</v>
      </c>
      <c r="M19" s="80"/>
    </row>
    <row r="20" spans="1:13" ht="42" customHeight="1" thickTop="1" x14ac:dyDescent="0.2">
      <c r="A20" s="550" t="s">
        <v>598</v>
      </c>
      <c r="B20" s="551"/>
      <c r="C20" s="310" t="s">
        <v>28</v>
      </c>
      <c r="D20" s="284">
        <v>2033715.45</v>
      </c>
      <c r="E20" s="311">
        <f>E513</f>
        <v>139278.69999999998</v>
      </c>
      <c r="F20" s="311">
        <v>160132</v>
      </c>
      <c r="G20" s="311">
        <f>G513</f>
        <v>207340.11</v>
      </c>
      <c r="H20" s="311"/>
      <c r="I20" s="311"/>
      <c r="J20" s="311"/>
      <c r="K20" s="288">
        <f>SUM(D20:J20)</f>
        <v>2540466.2599999998</v>
      </c>
      <c r="L20" s="80"/>
      <c r="M20" s="80"/>
    </row>
    <row r="21" spans="1:13" ht="42" customHeight="1" x14ac:dyDescent="0.2">
      <c r="A21" s="548" t="s">
        <v>724</v>
      </c>
      <c r="B21" s="549"/>
      <c r="C21" s="312" t="s">
        <v>28</v>
      </c>
      <c r="D21" s="284">
        <v>2008844.0300000003</v>
      </c>
      <c r="E21" s="284">
        <v>136554.1</v>
      </c>
      <c r="F21" s="284">
        <f>F281</f>
        <v>155160.9</v>
      </c>
      <c r="G21" s="284">
        <f>G281</f>
        <v>202823.50000000006</v>
      </c>
      <c r="H21" s="284"/>
      <c r="I21" s="284"/>
      <c r="J21" s="284"/>
      <c r="K21" s="288">
        <f>SUM(D21:J21)</f>
        <v>2503382.5300000003</v>
      </c>
      <c r="L21" s="80"/>
      <c r="M21" s="80"/>
    </row>
    <row r="22" spans="1:13" ht="55.5" customHeight="1" thickBot="1" x14ac:dyDescent="0.25">
      <c r="A22" s="546" t="s">
        <v>761</v>
      </c>
      <c r="B22" s="547"/>
      <c r="C22" s="313" t="s">
        <v>28</v>
      </c>
      <c r="D22" s="314">
        <v>49272.800000000003</v>
      </c>
      <c r="E22" s="285">
        <f>(E20-E21)</f>
        <v>2724.5999999999767</v>
      </c>
      <c r="F22" s="285">
        <f>F20-F21</f>
        <v>4971.1000000000058</v>
      </c>
      <c r="G22" s="285">
        <f>G20-G21</f>
        <v>4516.6099999999278</v>
      </c>
      <c r="H22" s="285"/>
      <c r="I22" s="285"/>
      <c r="J22" s="285"/>
      <c r="K22" s="315">
        <f>SUM(D22:J22)</f>
        <v>61485.109999999913</v>
      </c>
    </row>
    <row r="23" spans="1:13" ht="46.5" customHeight="1" thickTop="1" thickBot="1" x14ac:dyDescent="0.25">
      <c r="A23" s="577" t="s">
        <v>775</v>
      </c>
      <c r="B23" s="578"/>
      <c r="C23" s="578"/>
      <c r="D23" s="578"/>
      <c r="E23" s="578"/>
      <c r="F23" s="578"/>
      <c r="G23" s="578"/>
      <c r="H23" s="578"/>
      <c r="I23" s="578"/>
      <c r="J23" s="578"/>
      <c r="K23" s="579"/>
    </row>
    <row r="24" spans="1:13" ht="24.95" customHeight="1" thickTop="1" thickBot="1" x14ac:dyDescent="0.25">
      <c r="A24" s="445" t="s">
        <v>599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7"/>
    </row>
    <row r="25" spans="1:13" ht="30.95" customHeight="1" thickTop="1" thickBot="1" x14ac:dyDescent="0.25">
      <c r="A25" s="500" t="s">
        <v>709</v>
      </c>
      <c r="B25" s="501"/>
      <c r="C25" s="565"/>
      <c r="D25" s="82" t="s">
        <v>723</v>
      </c>
      <c r="E25" s="82" t="s">
        <v>717</v>
      </c>
      <c r="F25" s="41" t="s">
        <v>718</v>
      </c>
      <c r="G25" s="41" t="s">
        <v>719</v>
      </c>
      <c r="H25" s="41" t="s">
        <v>720</v>
      </c>
      <c r="I25" s="41" t="s">
        <v>721</v>
      </c>
      <c r="J25" s="41" t="s">
        <v>722</v>
      </c>
      <c r="K25" s="15" t="s">
        <v>29</v>
      </c>
    </row>
    <row r="26" spans="1:13" ht="42" customHeight="1" thickTop="1" x14ac:dyDescent="0.2">
      <c r="A26" s="568" t="s">
        <v>30</v>
      </c>
      <c r="B26" s="569"/>
      <c r="C26" s="327" t="s">
        <v>28</v>
      </c>
      <c r="D26" s="318">
        <v>350</v>
      </c>
      <c r="E26" s="318">
        <v>0</v>
      </c>
      <c r="F26" s="318">
        <v>66</v>
      </c>
      <c r="G26" s="318">
        <v>70</v>
      </c>
      <c r="H26" s="318"/>
      <c r="I26" s="318"/>
      <c r="J26" s="318"/>
      <c r="K26" s="319">
        <f>SUM(D26:J26)</f>
        <v>486</v>
      </c>
    </row>
    <row r="27" spans="1:13" ht="42" customHeight="1" thickBot="1" x14ac:dyDescent="0.25">
      <c r="A27" s="570" t="s">
        <v>31</v>
      </c>
      <c r="B27" s="571"/>
      <c r="C27" s="328" t="s">
        <v>28</v>
      </c>
      <c r="D27" s="320">
        <v>257</v>
      </c>
      <c r="E27" s="320">
        <v>0</v>
      </c>
      <c r="F27" s="321">
        <v>0</v>
      </c>
      <c r="G27" s="321">
        <v>58</v>
      </c>
      <c r="H27" s="321"/>
      <c r="I27" s="321"/>
      <c r="J27" s="321"/>
      <c r="K27" s="322">
        <f>SUM(D27:J27)</f>
        <v>315</v>
      </c>
    </row>
    <row r="28" spans="1:13" s="4" customFormat="1" ht="30.95" customHeight="1" thickTop="1" thickBot="1" x14ac:dyDescent="0.3">
      <c r="A28" s="500" t="s">
        <v>725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2"/>
    </row>
    <row r="29" spans="1:13" s="5" customFormat="1" ht="24.95" customHeight="1" thickTop="1" x14ac:dyDescent="0.25">
      <c r="A29" s="560" t="s">
        <v>591</v>
      </c>
      <c r="B29" s="561"/>
      <c r="C29" s="561"/>
      <c r="D29" s="561"/>
      <c r="E29" s="561"/>
      <c r="F29" s="561"/>
      <c r="G29" s="561"/>
      <c r="H29" s="561"/>
      <c r="I29" s="561"/>
      <c r="J29" s="561"/>
      <c r="K29" s="562"/>
    </row>
    <row r="30" spans="1:13" s="5" customFormat="1" ht="41.25" customHeight="1" thickBot="1" x14ac:dyDescent="0.3">
      <c r="A30" s="265" t="s">
        <v>32</v>
      </c>
      <c r="B30" s="574" t="s">
        <v>33</v>
      </c>
      <c r="C30" s="575"/>
      <c r="D30" s="96" t="s">
        <v>723</v>
      </c>
      <c r="E30" s="220" t="s">
        <v>717</v>
      </c>
      <c r="F30" s="38" t="s">
        <v>718</v>
      </c>
      <c r="G30" s="38" t="s">
        <v>719</v>
      </c>
      <c r="H30" s="10" t="s">
        <v>720</v>
      </c>
      <c r="I30" s="10" t="s">
        <v>721</v>
      </c>
      <c r="J30" s="38" t="s">
        <v>722</v>
      </c>
      <c r="K30" s="11" t="s">
        <v>29</v>
      </c>
    </row>
    <row r="31" spans="1:13" s="176" customFormat="1" ht="36.75" customHeight="1" thickTop="1" x14ac:dyDescent="0.25">
      <c r="A31" s="171" t="s">
        <v>35</v>
      </c>
      <c r="B31" s="172" t="s">
        <v>36</v>
      </c>
      <c r="C31" s="173" t="s">
        <v>28</v>
      </c>
      <c r="D31" s="181">
        <v>9869.1</v>
      </c>
      <c r="E31" s="217">
        <v>522.1</v>
      </c>
      <c r="F31" s="174">
        <v>369.9</v>
      </c>
      <c r="G31" s="111">
        <v>0</v>
      </c>
      <c r="H31" s="157"/>
      <c r="I31" s="157"/>
      <c r="J31" s="157"/>
      <c r="K31" s="175">
        <f>SUM(D31:J31)</f>
        <v>10761.1</v>
      </c>
    </row>
    <row r="32" spans="1:13" s="176" customFormat="1" ht="36.75" customHeight="1" x14ac:dyDescent="0.25">
      <c r="A32" s="97" t="s">
        <v>37</v>
      </c>
      <c r="B32" s="98" t="s">
        <v>38</v>
      </c>
      <c r="C32" s="177" t="s">
        <v>28</v>
      </c>
      <c r="D32" s="181">
        <v>14546.96</v>
      </c>
      <c r="E32" s="216">
        <v>287.3</v>
      </c>
      <c r="F32" s="157">
        <v>0</v>
      </c>
      <c r="G32" s="22">
        <v>720.2</v>
      </c>
      <c r="H32" s="157"/>
      <c r="I32" s="157"/>
      <c r="J32" s="157"/>
      <c r="K32" s="178">
        <f t="shared" ref="K32:K62" si="1">SUM(D32:J32)</f>
        <v>15554.46</v>
      </c>
    </row>
    <row r="33" spans="1:11" s="176" customFormat="1" ht="36.75" customHeight="1" x14ac:dyDescent="0.25">
      <c r="A33" s="476" t="s">
        <v>39</v>
      </c>
      <c r="B33" s="98" t="s">
        <v>40</v>
      </c>
      <c r="C33" s="177" t="s">
        <v>28</v>
      </c>
      <c r="D33" s="181">
        <v>13271.609999999999</v>
      </c>
      <c r="E33" s="217">
        <v>231.3</v>
      </c>
      <c r="F33" s="157">
        <v>0</v>
      </c>
      <c r="G33" s="111">
        <v>0</v>
      </c>
      <c r="H33" s="157"/>
      <c r="I33" s="157"/>
      <c r="J33" s="157"/>
      <c r="K33" s="178">
        <f t="shared" si="1"/>
        <v>13502.909999999998</v>
      </c>
    </row>
    <row r="34" spans="1:11" s="176" customFormat="1" ht="36.75" customHeight="1" x14ac:dyDescent="0.25">
      <c r="A34" s="477"/>
      <c r="B34" s="98" t="s">
        <v>73</v>
      </c>
      <c r="C34" s="177" t="s">
        <v>28</v>
      </c>
      <c r="D34" s="181">
        <v>18304.840000000004</v>
      </c>
      <c r="E34" s="217">
        <v>1758.1</v>
      </c>
      <c r="F34" s="174">
        <v>1271.8</v>
      </c>
      <c r="G34" s="111">
        <v>1439.2</v>
      </c>
      <c r="H34" s="157"/>
      <c r="I34" s="157"/>
      <c r="J34" s="157"/>
      <c r="K34" s="178">
        <f t="shared" si="1"/>
        <v>22773.940000000002</v>
      </c>
    </row>
    <row r="35" spans="1:11" s="176" customFormat="1" ht="36.75" customHeight="1" x14ac:dyDescent="0.25">
      <c r="A35" s="478"/>
      <c r="B35" s="98" t="s">
        <v>210</v>
      </c>
      <c r="C35" s="177" t="s">
        <v>28</v>
      </c>
      <c r="D35" s="181">
        <v>10078.100000000002</v>
      </c>
      <c r="E35" s="217">
        <v>0</v>
      </c>
      <c r="F35" s="174">
        <v>0</v>
      </c>
      <c r="G35" s="111">
        <v>0</v>
      </c>
      <c r="H35" s="157"/>
      <c r="I35" s="157"/>
      <c r="J35" s="157"/>
      <c r="K35" s="178">
        <f t="shared" si="1"/>
        <v>10078.100000000002</v>
      </c>
    </row>
    <row r="36" spans="1:11" s="176" customFormat="1" ht="36.75" customHeight="1" x14ac:dyDescent="0.25">
      <c r="A36" s="476" t="s">
        <v>83</v>
      </c>
      <c r="B36" s="98" t="s">
        <v>84</v>
      </c>
      <c r="C36" s="177" t="s">
        <v>28</v>
      </c>
      <c r="D36" s="181">
        <v>3701.74</v>
      </c>
      <c r="E36" s="217">
        <v>0</v>
      </c>
      <c r="F36" s="174">
        <v>0</v>
      </c>
      <c r="G36" s="111">
        <v>0</v>
      </c>
      <c r="H36" s="157"/>
      <c r="I36" s="157"/>
      <c r="J36" s="157"/>
      <c r="K36" s="178">
        <f t="shared" si="1"/>
        <v>3701.74</v>
      </c>
    </row>
    <row r="37" spans="1:11" s="176" customFormat="1" ht="36.75" customHeight="1" x14ac:dyDescent="0.25">
      <c r="A37" s="478"/>
      <c r="B37" s="98" t="s">
        <v>171</v>
      </c>
      <c r="C37" s="177" t="s">
        <v>28</v>
      </c>
      <c r="D37" s="181">
        <v>3766.83</v>
      </c>
      <c r="E37" s="217">
        <v>101.8</v>
      </c>
      <c r="F37" s="174">
        <v>324.2</v>
      </c>
      <c r="G37" s="111">
        <v>364.5</v>
      </c>
      <c r="H37" s="157"/>
      <c r="I37" s="157"/>
      <c r="J37" s="157"/>
      <c r="K37" s="178">
        <f t="shared" si="1"/>
        <v>4557.33</v>
      </c>
    </row>
    <row r="38" spans="1:11" s="176" customFormat="1" ht="36.75" customHeight="1" x14ac:dyDescent="0.25">
      <c r="A38" s="179" t="s">
        <v>167</v>
      </c>
      <c r="B38" s="98" t="s">
        <v>168</v>
      </c>
      <c r="C38" s="177" t="s">
        <v>28</v>
      </c>
      <c r="D38" s="181">
        <v>1539.2000000000003</v>
      </c>
      <c r="E38" s="217">
        <v>0</v>
      </c>
      <c r="F38" s="174">
        <v>0</v>
      </c>
      <c r="G38" s="111">
        <v>0</v>
      </c>
      <c r="H38" s="157"/>
      <c r="I38" s="157"/>
      <c r="J38" s="157"/>
      <c r="K38" s="178">
        <f t="shared" si="1"/>
        <v>1539.2000000000003</v>
      </c>
    </row>
    <row r="39" spans="1:11" s="176" customFormat="1" ht="36.75" customHeight="1" x14ac:dyDescent="0.25">
      <c r="A39" s="476" t="s">
        <v>80</v>
      </c>
      <c r="B39" s="98" t="s">
        <v>81</v>
      </c>
      <c r="C39" s="177" t="s">
        <v>28</v>
      </c>
      <c r="D39" s="181">
        <v>4082.04</v>
      </c>
      <c r="E39" s="217">
        <v>0</v>
      </c>
      <c r="F39" s="174">
        <v>0</v>
      </c>
      <c r="G39" s="111">
        <v>0</v>
      </c>
      <c r="H39" s="157"/>
      <c r="I39" s="157"/>
      <c r="J39" s="157"/>
      <c r="K39" s="178">
        <f t="shared" si="1"/>
        <v>4082.04</v>
      </c>
    </row>
    <row r="40" spans="1:11" s="176" customFormat="1" ht="36.75" customHeight="1" x14ac:dyDescent="0.25">
      <c r="A40" s="478"/>
      <c r="B40" s="98" t="s">
        <v>89</v>
      </c>
      <c r="C40" s="177" t="s">
        <v>28</v>
      </c>
      <c r="D40" s="181">
        <v>18046.829999999998</v>
      </c>
      <c r="E40" s="217">
        <v>950.5</v>
      </c>
      <c r="F40" s="174">
        <v>1140.2</v>
      </c>
      <c r="G40" s="111">
        <v>1442</v>
      </c>
      <c r="H40" s="157"/>
      <c r="I40" s="157"/>
      <c r="J40" s="157"/>
      <c r="K40" s="178">
        <f t="shared" si="1"/>
        <v>21579.53</v>
      </c>
    </row>
    <row r="41" spans="1:11" s="176" customFormat="1" ht="36.75" customHeight="1" x14ac:dyDescent="0.25">
      <c r="A41" s="97" t="s">
        <v>41</v>
      </c>
      <c r="B41" s="98" t="s">
        <v>42</v>
      </c>
      <c r="C41" s="177" t="s">
        <v>28</v>
      </c>
      <c r="D41" s="181">
        <v>5269.59</v>
      </c>
      <c r="E41" s="217">
        <v>0</v>
      </c>
      <c r="F41" s="174">
        <v>0</v>
      </c>
      <c r="G41" s="22">
        <v>0</v>
      </c>
      <c r="H41" s="157"/>
      <c r="I41" s="157"/>
      <c r="J41" s="157"/>
      <c r="K41" s="178">
        <f t="shared" si="1"/>
        <v>5269.59</v>
      </c>
    </row>
    <row r="42" spans="1:11" s="176" customFormat="1" ht="36.75" customHeight="1" x14ac:dyDescent="0.25">
      <c r="A42" s="476" t="s">
        <v>43</v>
      </c>
      <c r="B42" s="98" t="s">
        <v>44</v>
      </c>
      <c r="C42" s="177" t="s">
        <v>28</v>
      </c>
      <c r="D42" s="181">
        <v>19721.730000000003</v>
      </c>
      <c r="E42" s="217">
        <v>924.4</v>
      </c>
      <c r="F42" s="174">
        <v>747.6</v>
      </c>
      <c r="G42" s="22">
        <v>1394.2</v>
      </c>
      <c r="H42" s="157"/>
      <c r="I42" s="157"/>
      <c r="J42" s="157"/>
      <c r="K42" s="178">
        <f t="shared" si="1"/>
        <v>22787.930000000004</v>
      </c>
    </row>
    <row r="43" spans="1:11" s="176" customFormat="1" ht="36.75" customHeight="1" x14ac:dyDescent="0.25">
      <c r="A43" s="478"/>
      <c r="B43" s="98" t="s">
        <v>98</v>
      </c>
      <c r="C43" s="177" t="s">
        <v>28</v>
      </c>
      <c r="D43" s="181">
        <v>12410.74</v>
      </c>
      <c r="E43" s="217">
        <v>0</v>
      </c>
      <c r="F43" s="174">
        <v>0</v>
      </c>
      <c r="G43" s="111">
        <v>0</v>
      </c>
      <c r="H43" s="157"/>
      <c r="I43" s="157"/>
      <c r="J43" s="157"/>
      <c r="K43" s="178">
        <f t="shared" si="1"/>
        <v>12410.74</v>
      </c>
    </row>
    <row r="44" spans="1:11" s="176" customFormat="1" ht="36.75" customHeight="1" x14ac:dyDescent="0.25">
      <c r="A44" s="97" t="s">
        <v>762</v>
      </c>
      <c r="B44" s="242" t="s">
        <v>776</v>
      </c>
      <c r="C44" s="177" t="s">
        <v>28</v>
      </c>
      <c r="D44" s="181">
        <v>0</v>
      </c>
      <c r="E44" s="216">
        <v>0</v>
      </c>
      <c r="F44" s="157">
        <v>0</v>
      </c>
      <c r="G44" s="22">
        <v>521.5</v>
      </c>
      <c r="H44" s="157"/>
      <c r="I44" s="157"/>
      <c r="J44" s="157"/>
      <c r="K44" s="178">
        <f t="shared" si="1"/>
        <v>521.5</v>
      </c>
    </row>
    <row r="45" spans="1:11" s="176" customFormat="1" ht="36.75" customHeight="1" x14ac:dyDescent="0.25">
      <c r="A45" s="97" t="s">
        <v>45</v>
      </c>
      <c r="B45" s="98" t="s">
        <v>46</v>
      </c>
      <c r="C45" s="177" t="s">
        <v>28</v>
      </c>
      <c r="D45" s="181">
        <v>31378.320000000003</v>
      </c>
      <c r="E45" s="216">
        <v>2826</v>
      </c>
      <c r="F45" s="157">
        <v>3635.7</v>
      </c>
      <c r="G45" s="22">
        <v>7657.89</v>
      </c>
      <c r="H45" s="157"/>
      <c r="I45" s="157"/>
      <c r="J45" s="157"/>
      <c r="K45" s="178">
        <f t="shared" si="1"/>
        <v>45497.91</v>
      </c>
    </row>
    <row r="46" spans="1:11" s="176" customFormat="1" ht="36.75" customHeight="1" x14ac:dyDescent="0.25">
      <c r="A46" s="476" t="s">
        <v>47</v>
      </c>
      <c r="B46" s="98" t="s">
        <v>48</v>
      </c>
      <c r="C46" s="177" t="s">
        <v>28</v>
      </c>
      <c r="D46" s="181">
        <v>17755.39</v>
      </c>
      <c r="E46" s="216">
        <v>0</v>
      </c>
      <c r="F46" s="157">
        <v>0</v>
      </c>
      <c r="G46" s="111">
        <v>1543.7</v>
      </c>
      <c r="H46" s="157"/>
      <c r="I46" s="157"/>
      <c r="J46" s="157"/>
      <c r="K46" s="178">
        <f t="shared" si="1"/>
        <v>19299.09</v>
      </c>
    </row>
    <row r="47" spans="1:11" s="176" customFormat="1" ht="36.75" customHeight="1" x14ac:dyDescent="0.25">
      <c r="A47" s="477"/>
      <c r="B47" s="98" t="s">
        <v>221</v>
      </c>
      <c r="C47" s="177" t="s">
        <v>28</v>
      </c>
      <c r="D47" s="181">
        <v>616.29999999999995</v>
      </c>
      <c r="E47" s="217">
        <v>0</v>
      </c>
      <c r="F47" s="174">
        <v>0</v>
      </c>
      <c r="G47" s="111">
        <v>0</v>
      </c>
      <c r="H47" s="157"/>
      <c r="I47" s="157"/>
      <c r="J47" s="157"/>
      <c r="K47" s="178">
        <f t="shared" si="1"/>
        <v>616.29999999999995</v>
      </c>
    </row>
    <row r="48" spans="1:11" s="176" customFormat="1" ht="36.75" customHeight="1" x14ac:dyDescent="0.25">
      <c r="A48" s="478"/>
      <c r="B48" s="98" t="s">
        <v>256</v>
      </c>
      <c r="C48" s="177" t="s">
        <v>28</v>
      </c>
      <c r="D48" s="181">
        <v>2306.3000000000002</v>
      </c>
      <c r="E48" s="217">
        <v>160.4</v>
      </c>
      <c r="F48" s="174">
        <v>174.9</v>
      </c>
      <c r="G48" s="111">
        <v>0</v>
      </c>
      <c r="H48" s="157"/>
      <c r="I48" s="157"/>
      <c r="J48" s="157"/>
      <c r="K48" s="178">
        <f t="shared" si="1"/>
        <v>2641.6000000000004</v>
      </c>
    </row>
    <row r="49" spans="1:11" s="176" customFormat="1" ht="48" customHeight="1" x14ac:dyDescent="0.25">
      <c r="A49" s="476" t="s">
        <v>49</v>
      </c>
      <c r="B49" s="98" t="s">
        <v>50</v>
      </c>
      <c r="C49" s="177" t="s">
        <v>28</v>
      </c>
      <c r="D49" s="181">
        <v>11644.96</v>
      </c>
      <c r="E49" s="216">
        <v>1109.4000000000001</v>
      </c>
      <c r="F49" s="157">
        <v>550.9</v>
      </c>
      <c r="G49" s="22">
        <v>1222.2</v>
      </c>
      <c r="H49" s="157"/>
      <c r="I49" s="157"/>
      <c r="J49" s="157"/>
      <c r="K49" s="178">
        <f t="shared" si="1"/>
        <v>14527.46</v>
      </c>
    </row>
    <row r="50" spans="1:11" s="176" customFormat="1" ht="48" customHeight="1" x14ac:dyDescent="0.25">
      <c r="A50" s="478"/>
      <c r="B50" s="98" t="s">
        <v>82</v>
      </c>
      <c r="C50" s="177" t="s">
        <v>28</v>
      </c>
      <c r="D50" s="181">
        <v>2390.64</v>
      </c>
      <c r="E50" s="216">
        <v>0</v>
      </c>
      <c r="F50" s="157">
        <v>0</v>
      </c>
      <c r="G50" s="22">
        <v>0</v>
      </c>
      <c r="H50" s="157"/>
      <c r="I50" s="157"/>
      <c r="J50" s="157"/>
      <c r="K50" s="178">
        <f t="shared" si="1"/>
        <v>2390.64</v>
      </c>
    </row>
    <row r="51" spans="1:11" s="176" customFormat="1" ht="36.75" customHeight="1" x14ac:dyDescent="0.25">
      <c r="A51" s="476" t="s">
        <v>51</v>
      </c>
      <c r="B51" s="98" t="s">
        <v>52</v>
      </c>
      <c r="C51" s="177" t="s">
        <v>28</v>
      </c>
      <c r="D51" s="181">
        <v>28143.32</v>
      </c>
      <c r="E51" s="216">
        <v>623.9</v>
      </c>
      <c r="F51" s="157">
        <v>1166.7</v>
      </c>
      <c r="G51" s="22">
        <v>1691.7</v>
      </c>
      <c r="H51" s="157"/>
      <c r="I51" s="157"/>
      <c r="J51" s="157"/>
      <c r="K51" s="178">
        <f t="shared" si="1"/>
        <v>31625.620000000003</v>
      </c>
    </row>
    <row r="52" spans="1:11" s="176" customFormat="1" ht="36.75" customHeight="1" x14ac:dyDescent="0.25">
      <c r="A52" s="478"/>
      <c r="B52" s="98" t="s">
        <v>253</v>
      </c>
      <c r="C52" s="177" t="s">
        <v>28</v>
      </c>
      <c r="D52" s="181">
        <v>7177.1</v>
      </c>
      <c r="E52" s="216">
        <v>888.5</v>
      </c>
      <c r="F52" s="157">
        <v>1796.3</v>
      </c>
      <c r="G52" s="22">
        <v>907</v>
      </c>
      <c r="H52" s="157"/>
      <c r="I52" s="157"/>
      <c r="J52" s="157"/>
      <c r="K52" s="178">
        <f t="shared" si="1"/>
        <v>10768.9</v>
      </c>
    </row>
    <row r="53" spans="1:11" s="176" customFormat="1" ht="36.75" customHeight="1" x14ac:dyDescent="0.25">
      <c r="A53" s="97" t="s">
        <v>68</v>
      </c>
      <c r="B53" s="98" t="s">
        <v>69</v>
      </c>
      <c r="C53" s="177" t="s">
        <v>28</v>
      </c>
      <c r="D53" s="181">
        <v>7992.44</v>
      </c>
      <c r="E53" s="216">
        <v>0</v>
      </c>
      <c r="F53" s="157">
        <v>0</v>
      </c>
      <c r="G53" s="22">
        <v>0</v>
      </c>
      <c r="H53" s="157"/>
      <c r="I53" s="157"/>
      <c r="J53" s="157"/>
      <c r="K53" s="178">
        <f t="shared" si="1"/>
        <v>7992.44</v>
      </c>
    </row>
    <row r="54" spans="1:11" s="176" customFormat="1" ht="36.75" customHeight="1" x14ac:dyDescent="0.25">
      <c r="A54" s="97" t="s">
        <v>594</v>
      </c>
      <c r="B54" s="98" t="s">
        <v>53</v>
      </c>
      <c r="C54" s="177" t="s">
        <v>28</v>
      </c>
      <c r="D54" s="214">
        <v>2628.3400000000006</v>
      </c>
      <c r="E54" s="218">
        <v>0</v>
      </c>
      <c r="F54" s="157">
        <v>0</v>
      </c>
      <c r="G54" s="22">
        <v>0</v>
      </c>
      <c r="H54" s="157"/>
      <c r="I54" s="157"/>
      <c r="J54" s="157"/>
      <c r="K54" s="178">
        <f t="shared" si="1"/>
        <v>2628.3400000000006</v>
      </c>
    </row>
    <row r="55" spans="1:11" s="176" customFormat="1" ht="36.75" customHeight="1" x14ac:dyDescent="0.25">
      <c r="A55" s="476" t="s">
        <v>54</v>
      </c>
      <c r="B55" s="98" t="s">
        <v>55</v>
      </c>
      <c r="C55" s="177" t="s">
        <v>28</v>
      </c>
      <c r="D55" s="181">
        <v>19676.739999999998</v>
      </c>
      <c r="E55" s="217">
        <v>1292.4000000000001</v>
      </c>
      <c r="F55" s="174">
        <v>1539.9</v>
      </c>
      <c r="G55" s="22">
        <v>1592.7</v>
      </c>
      <c r="H55" s="157"/>
      <c r="I55" s="157"/>
      <c r="J55" s="157"/>
      <c r="K55" s="178">
        <f t="shared" si="1"/>
        <v>24101.74</v>
      </c>
    </row>
    <row r="56" spans="1:11" s="176" customFormat="1" ht="36.75" customHeight="1" x14ac:dyDescent="0.25">
      <c r="A56" s="477"/>
      <c r="B56" s="98" t="s">
        <v>141</v>
      </c>
      <c r="C56" s="177" t="s">
        <v>28</v>
      </c>
      <c r="D56" s="181">
        <v>38682.06</v>
      </c>
      <c r="E56" s="217">
        <v>3648.36</v>
      </c>
      <c r="F56" s="174">
        <v>3090.5</v>
      </c>
      <c r="G56" s="22">
        <v>6421.4</v>
      </c>
      <c r="H56" s="157"/>
      <c r="I56" s="157"/>
      <c r="J56" s="157"/>
      <c r="K56" s="178">
        <f t="shared" si="1"/>
        <v>51842.32</v>
      </c>
    </row>
    <row r="57" spans="1:11" s="176" customFormat="1" ht="36.75" customHeight="1" x14ac:dyDescent="0.25">
      <c r="A57" s="478"/>
      <c r="B57" s="98" t="s">
        <v>211</v>
      </c>
      <c r="C57" s="177" t="s">
        <v>28</v>
      </c>
      <c r="D57" s="181">
        <v>6448.3399999999983</v>
      </c>
      <c r="E57" s="217">
        <v>439</v>
      </c>
      <c r="F57" s="174">
        <v>1242.2</v>
      </c>
      <c r="G57" s="22">
        <v>310</v>
      </c>
      <c r="H57" s="157"/>
      <c r="I57" s="157"/>
      <c r="J57" s="157"/>
      <c r="K57" s="178">
        <f t="shared" si="1"/>
        <v>8439.5399999999972</v>
      </c>
    </row>
    <row r="58" spans="1:11" s="176" customFormat="1" ht="36.75" customHeight="1" x14ac:dyDescent="0.25">
      <c r="A58" s="97" t="s">
        <v>56</v>
      </c>
      <c r="B58" s="98" t="s">
        <v>57</v>
      </c>
      <c r="C58" s="177" t="s">
        <v>28</v>
      </c>
      <c r="D58" s="181">
        <v>5280.2</v>
      </c>
      <c r="E58" s="217">
        <v>326.2</v>
      </c>
      <c r="F58" s="174">
        <v>284</v>
      </c>
      <c r="G58" s="22">
        <v>0</v>
      </c>
      <c r="H58" s="157"/>
      <c r="I58" s="157"/>
      <c r="J58" s="157"/>
      <c r="K58" s="178">
        <f t="shared" si="1"/>
        <v>5890.4</v>
      </c>
    </row>
    <row r="59" spans="1:11" s="176" customFormat="1" ht="36.75" customHeight="1" x14ac:dyDescent="0.25">
      <c r="A59" s="476" t="s">
        <v>58</v>
      </c>
      <c r="B59" s="98" t="s">
        <v>59</v>
      </c>
      <c r="C59" s="177" t="s">
        <v>28</v>
      </c>
      <c r="D59" s="181">
        <v>686.8</v>
      </c>
      <c r="E59" s="217">
        <v>0</v>
      </c>
      <c r="F59" s="174">
        <v>0</v>
      </c>
      <c r="G59" s="22">
        <v>0</v>
      </c>
      <c r="H59" s="157"/>
      <c r="I59" s="157"/>
      <c r="J59" s="157"/>
      <c r="K59" s="178">
        <f t="shared" si="1"/>
        <v>686.8</v>
      </c>
    </row>
    <row r="60" spans="1:11" s="176" customFormat="1" ht="36.75" customHeight="1" x14ac:dyDescent="0.25">
      <c r="A60" s="477"/>
      <c r="B60" s="98" t="s">
        <v>180</v>
      </c>
      <c r="C60" s="177" t="s">
        <v>28</v>
      </c>
      <c r="D60" s="181">
        <v>165.8</v>
      </c>
      <c r="E60" s="217">
        <v>0</v>
      </c>
      <c r="F60" s="174">
        <v>0</v>
      </c>
      <c r="G60" s="22">
        <v>0</v>
      </c>
      <c r="H60" s="157"/>
      <c r="I60" s="157"/>
      <c r="J60" s="157"/>
      <c r="K60" s="178">
        <f t="shared" si="1"/>
        <v>165.8</v>
      </c>
    </row>
    <row r="61" spans="1:11" s="176" customFormat="1" ht="36.75" customHeight="1" x14ac:dyDescent="0.25">
      <c r="A61" s="477"/>
      <c r="B61" s="98" t="s">
        <v>606</v>
      </c>
      <c r="C61" s="177" t="s">
        <v>28</v>
      </c>
      <c r="D61" s="181">
        <v>2584.12</v>
      </c>
      <c r="E61" s="217">
        <v>0</v>
      </c>
      <c r="F61" s="174">
        <v>215.7</v>
      </c>
      <c r="G61" s="22">
        <v>0</v>
      </c>
      <c r="H61" s="157"/>
      <c r="I61" s="157"/>
      <c r="J61" s="157"/>
      <c r="K61" s="178">
        <f t="shared" si="1"/>
        <v>2799.8199999999997</v>
      </c>
    </row>
    <row r="62" spans="1:11" s="176" customFormat="1" ht="36.75" customHeight="1" x14ac:dyDescent="0.25">
      <c r="A62" s="477"/>
      <c r="B62" s="98" t="s">
        <v>216</v>
      </c>
      <c r="C62" s="177" t="s">
        <v>28</v>
      </c>
      <c r="D62" s="181">
        <v>922.2</v>
      </c>
      <c r="E62" s="217">
        <v>0</v>
      </c>
      <c r="F62" s="174">
        <v>0</v>
      </c>
      <c r="G62" s="22">
        <v>0</v>
      </c>
      <c r="H62" s="157"/>
      <c r="I62" s="157"/>
      <c r="J62" s="157"/>
      <c r="K62" s="178">
        <f t="shared" si="1"/>
        <v>922.2</v>
      </c>
    </row>
    <row r="63" spans="1:11" s="176" customFormat="1" ht="36.75" customHeight="1" x14ac:dyDescent="0.25">
      <c r="A63" s="478"/>
      <c r="B63" s="98" t="s">
        <v>249</v>
      </c>
      <c r="C63" s="177" t="s">
        <v>28</v>
      </c>
      <c r="D63" s="181">
        <v>389.2</v>
      </c>
      <c r="E63" s="217">
        <v>95.4</v>
      </c>
      <c r="F63" s="174">
        <v>0</v>
      </c>
      <c r="G63" s="22">
        <v>0</v>
      </c>
      <c r="H63" s="157"/>
      <c r="I63" s="157"/>
      <c r="J63" s="157"/>
      <c r="K63" s="178">
        <f t="shared" ref="K63:K94" si="2">SUM(D63:J63)</f>
        <v>484.6</v>
      </c>
    </row>
    <row r="64" spans="1:11" s="176" customFormat="1" ht="36.75" customHeight="1" x14ac:dyDescent="0.25">
      <c r="A64" s="476" t="s">
        <v>60</v>
      </c>
      <c r="B64" s="98" t="s">
        <v>748</v>
      </c>
      <c r="C64" s="177" t="s">
        <v>28</v>
      </c>
      <c r="D64" s="181">
        <v>16180.259999999998</v>
      </c>
      <c r="E64" s="217">
        <v>852.4</v>
      </c>
      <c r="F64" s="174">
        <v>1269.8900000000001</v>
      </c>
      <c r="G64" s="22">
        <v>1664</v>
      </c>
      <c r="H64" s="157"/>
      <c r="I64" s="157"/>
      <c r="J64" s="157"/>
      <c r="K64" s="178">
        <f t="shared" si="2"/>
        <v>19966.55</v>
      </c>
    </row>
    <row r="65" spans="1:11" s="176" customFormat="1" ht="36.75" customHeight="1" x14ac:dyDescent="0.25">
      <c r="A65" s="477"/>
      <c r="B65" s="98" t="s">
        <v>200</v>
      </c>
      <c r="C65" s="177" t="s">
        <v>28</v>
      </c>
      <c r="D65" s="181">
        <v>5594.94</v>
      </c>
      <c r="E65" s="217">
        <v>1777.7</v>
      </c>
      <c r="F65" s="174">
        <v>1152.7</v>
      </c>
      <c r="G65" s="22">
        <v>296.89999999999998</v>
      </c>
      <c r="H65" s="157"/>
      <c r="I65" s="157"/>
      <c r="J65" s="157"/>
      <c r="K65" s="178">
        <f t="shared" si="2"/>
        <v>8822.24</v>
      </c>
    </row>
    <row r="66" spans="1:11" s="176" customFormat="1" ht="36.75" customHeight="1" x14ac:dyDescent="0.25">
      <c r="A66" s="478"/>
      <c r="B66" s="98" t="s">
        <v>244</v>
      </c>
      <c r="C66" s="177" t="s">
        <v>28</v>
      </c>
      <c r="D66" s="181">
        <v>11836.07</v>
      </c>
      <c r="E66" s="217">
        <v>1015.8</v>
      </c>
      <c r="F66" s="174">
        <v>2115.3000000000002</v>
      </c>
      <c r="G66" s="22">
        <v>2751.5</v>
      </c>
      <c r="H66" s="157"/>
      <c r="I66" s="157"/>
      <c r="J66" s="157"/>
      <c r="K66" s="178">
        <f t="shared" si="2"/>
        <v>17718.669999999998</v>
      </c>
    </row>
    <row r="67" spans="1:11" s="176" customFormat="1" ht="36.75" customHeight="1" x14ac:dyDescent="0.25">
      <c r="A67" s="97" t="s">
        <v>61</v>
      </c>
      <c r="B67" s="98" t="s">
        <v>62</v>
      </c>
      <c r="C67" s="177" t="s">
        <v>28</v>
      </c>
      <c r="D67" s="181">
        <v>17783.53</v>
      </c>
      <c r="E67" s="217">
        <v>1023.16</v>
      </c>
      <c r="F67" s="174">
        <v>1157.5</v>
      </c>
      <c r="G67" s="22">
        <v>1084.3</v>
      </c>
      <c r="H67" s="157"/>
      <c r="I67" s="157"/>
      <c r="J67" s="157"/>
      <c r="K67" s="178">
        <f t="shared" si="2"/>
        <v>21048.489999999998</v>
      </c>
    </row>
    <row r="68" spans="1:11" s="176" customFormat="1" ht="36.75" customHeight="1" x14ac:dyDescent="0.25">
      <c r="A68" s="97" t="s">
        <v>63</v>
      </c>
      <c r="B68" s="98" t="s">
        <v>64</v>
      </c>
      <c r="C68" s="177" t="s">
        <v>28</v>
      </c>
      <c r="D68" s="181">
        <v>17490.53</v>
      </c>
      <c r="E68" s="217">
        <v>1320.8</v>
      </c>
      <c r="F68" s="174">
        <v>1314.3</v>
      </c>
      <c r="G68" s="22">
        <v>1393.8</v>
      </c>
      <c r="H68" s="157"/>
      <c r="I68" s="157"/>
      <c r="J68" s="157"/>
      <c r="K68" s="178">
        <f t="shared" si="2"/>
        <v>21519.429999999997</v>
      </c>
    </row>
    <row r="69" spans="1:11" s="176" customFormat="1" ht="33.75" customHeight="1" x14ac:dyDescent="0.25">
      <c r="A69" s="476" t="s">
        <v>65</v>
      </c>
      <c r="B69" s="98" t="s">
        <v>749</v>
      </c>
      <c r="C69" s="177" t="s">
        <v>28</v>
      </c>
      <c r="D69" s="181">
        <v>4024.4</v>
      </c>
      <c r="E69" s="217">
        <v>0</v>
      </c>
      <c r="F69" s="174">
        <v>0</v>
      </c>
      <c r="G69" s="22">
        <v>0</v>
      </c>
      <c r="H69" s="157"/>
      <c r="I69" s="157"/>
      <c r="J69" s="157"/>
      <c r="K69" s="178">
        <f t="shared" si="2"/>
        <v>4024.4</v>
      </c>
    </row>
    <row r="70" spans="1:11" s="176" customFormat="1" ht="33.75" customHeight="1" x14ac:dyDescent="0.25">
      <c r="A70" s="478"/>
      <c r="B70" s="98" t="s">
        <v>236</v>
      </c>
      <c r="C70" s="177" t="s">
        <v>28</v>
      </c>
      <c r="D70" s="181">
        <v>4359.04</v>
      </c>
      <c r="E70" s="217">
        <v>937.3</v>
      </c>
      <c r="F70" s="174">
        <v>744.8</v>
      </c>
      <c r="G70" s="22">
        <v>470.4</v>
      </c>
      <c r="H70" s="157"/>
      <c r="I70" s="157"/>
      <c r="J70" s="157"/>
      <c r="K70" s="178">
        <f t="shared" si="2"/>
        <v>6511.54</v>
      </c>
    </row>
    <row r="71" spans="1:11" s="176" customFormat="1" ht="36.75" customHeight="1" x14ac:dyDescent="0.25">
      <c r="A71" s="97" t="s">
        <v>66</v>
      </c>
      <c r="B71" s="98" t="s">
        <v>67</v>
      </c>
      <c r="C71" s="177" t="s">
        <v>28</v>
      </c>
      <c r="D71" s="181">
        <v>12655.47</v>
      </c>
      <c r="E71" s="217">
        <v>456.5</v>
      </c>
      <c r="F71" s="174">
        <v>686</v>
      </c>
      <c r="G71" s="22">
        <v>622.9</v>
      </c>
      <c r="H71" s="157"/>
      <c r="I71" s="157"/>
      <c r="J71" s="157"/>
      <c r="K71" s="178">
        <f t="shared" si="2"/>
        <v>14420.869999999999</v>
      </c>
    </row>
    <row r="72" spans="1:11" s="176" customFormat="1" ht="36.75" customHeight="1" x14ac:dyDescent="0.25">
      <c r="A72" s="97" t="s">
        <v>596</v>
      </c>
      <c r="B72" s="98" t="s">
        <v>600</v>
      </c>
      <c r="C72" s="177" t="s">
        <v>28</v>
      </c>
      <c r="D72" s="214">
        <v>168.4</v>
      </c>
      <c r="E72" s="219">
        <v>0</v>
      </c>
      <c r="F72" s="174">
        <v>0</v>
      </c>
      <c r="G72" s="22">
        <v>0</v>
      </c>
      <c r="H72" s="157"/>
      <c r="I72" s="157"/>
      <c r="J72" s="157"/>
      <c r="K72" s="178">
        <f t="shared" si="2"/>
        <v>168.4</v>
      </c>
    </row>
    <row r="73" spans="1:11" s="176" customFormat="1" ht="36.75" customHeight="1" x14ac:dyDescent="0.25">
      <c r="A73" s="97" t="s">
        <v>70</v>
      </c>
      <c r="B73" s="98" t="s">
        <v>71</v>
      </c>
      <c r="C73" s="177" t="s">
        <v>28</v>
      </c>
      <c r="D73" s="181">
        <v>15124.62</v>
      </c>
      <c r="E73" s="217">
        <v>906.6</v>
      </c>
      <c r="F73" s="174">
        <v>621.4</v>
      </c>
      <c r="G73" s="22">
        <v>967.87</v>
      </c>
      <c r="H73" s="157"/>
      <c r="I73" s="157"/>
      <c r="J73" s="157"/>
      <c r="K73" s="178">
        <f t="shared" si="2"/>
        <v>17620.490000000002</v>
      </c>
    </row>
    <row r="74" spans="1:11" s="176" customFormat="1" ht="36.75" customHeight="1" x14ac:dyDescent="0.25">
      <c r="A74" s="97" t="s">
        <v>74</v>
      </c>
      <c r="B74" s="98" t="s">
        <v>75</v>
      </c>
      <c r="C74" s="177" t="s">
        <v>28</v>
      </c>
      <c r="D74" s="181">
        <v>4904.6900000000005</v>
      </c>
      <c r="E74" s="217">
        <v>0</v>
      </c>
      <c r="F74" s="174">
        <v>0</v>
      </c>
      <c r="G74" s="22">
        <v>0</v>
      </c>
      <c r="H74" s="157"/>
      <c r="I74" s="157"/>
      <c r="J74" s="157"/>
      <c r="K74" s="178">
        <f t="shared" si="2"/>
        <v>4904.6900000000005</v>
      </c>
    </row>
    <row r="75" spans="1:11" s="176" customFormat="1" ht="36" customHeight="1" x14ac:dyDescent="0.25">
      <c r="A75" s="97" t="s">
        <v>76</v>
      </c>
      <c r="B75" s="98" t="s">
        <v>77</v>
      </c>
      <c r="C75" s="177" t="s">
        <v>28</v>
      </c>
      <c r="D75" s="181">
        <v>2937.77</v>
      </c>
      <c r="E75" s="217">
        <v>0</v>
      </c>
      <c r="F75" s="174">
        <v>0</v>
      </c>
      <c r="G75" s="22">
        <v>0</v>
      </c>
      <c r="H75" s="157"/>
      <c r="I75" s="157"/>
      <c r="J75" s="157"/>
      <c r="K75" s="178">
        <f t="shared" si="2"/>
        <v>2937.77</v>
      </c>
    </row>
    <row r="76" spans="1:11" s="176" customFormat="1" ht="36.75" customHeight="1" x14ac:dyDescent="0.25">
      <c r="A76" s="97" t="s">
        <v>78</v>
      </c>
      <c r="B76" s="98" t="s">
        <v>79</v>
      </c>
      <c r="C76" s="177" t="s">
        <v>28</v>
      </c>
      <c r="D76" s="181">
        <v>7879.8600000000015</v>
      </c>
      <c r="E76" s="217">
        <v>547.70000000000005</v>
      </c>
      <c r="F76" s="174">
        <v>707.4</v>
      </c>
      <c r="G76" s="22">
        <v>226.8</v>
      </c>
      <c r="H76" s="157"/>
      <c r="I76" s="157"/>
      <c r="J76" s="157"/>
      <c r="K76" s="178">
        <f t="shared" si="2"/>
        <v>9361.76</v>
      </c>
    </row>
    <row r="77" spans="1:11" s="176" customFormat="1" ht="36.75" customHeight="1" x14ac:dyDescent="0.25">
      <c r="A77" s="476" t="s">
        <v>85</v>
      </c>
      <c r="B77" s="98" t="s">
        <v>86</v>
      </c>
      <c r="C77" s="177" t="s">
        <v>28</v>
      </c>
      <c r="D77" s="181">
        <v>4797.37</v>
      </c>
      <c r="E77" s="217">
        <v>0</v>
      </c>
      <c r="F77" s="174">
        <v>0</v>
      </c>
      <c r="G77" s="22">
        <v>0</v>
      </c>
      <c r="H77" s="157"/>
      <c r="I77" s="157"/>
      <c r="J77" s="157"/>
      <c r="K77" s="178">
        <f t="shared" si="2"/>
        <v>4797.37</v>
      </c>
    </row>
    <row r="78" spans="1:11" s="176" customFormat="1" ht="36.75" customHeight="1" x14ac:dyDescent="0.25">
      <c r="A78" s="478"/>
      <c r="B78" s="98" t="s">
        <v>185</v>
      </c>
      <c r="C78" s="177" t="s">
        <v>28</v>
      </c>
      <c r="D78" s="181">
        <v>4805.2199999999993</v>
      </c>
      <c r="E78" s="217">
        <v>851.5</v>
      </c>
      <c r="F78" s="174">
        <v>807</v>
      </c>
      <c r="G78" s="22">
        <v>340.5</v>
      </c>
      <c r="H78" s="157"/>
      <c r="I78" s="157"/>
      <c r="J78" s="157"/>
      <c r="K78" s="178">
        <f t="shared" si="2"/>
        <v>6804.2199999999993</v>
      </c>
    </row>
    <row r="79" spans="1:11" s="176" customFormat="1" ht="36.75" customHeight="1" x14ac:dyDescent="0.25">
      <c r="A79" s="97" t="s">
        <v>87</v>
      </c>
      <c r="B79" s="98" t="s">
        <v>88</v>
      </c>
      <c r="C79" s="177" t="s">
        <v>28</v>
      </c>
      <c r="D79" s="181">
        <v>8468.0999999999985</v>
      </c>
      <c r="E79" s="217">
        <v>0</v>
      </c>
      <c r="F79" s="174">
        <v>0</v>
      </c>
      <c r="G79" s="22">
        <v>0</v>
      </c>
      <c r="H79" s="157"/>
      <c r="I79" s="157"/>
      <c r="J79" s="157"/>
      <c r="K79" s="178">
        <f t="shared" si="2"/>
        <v>8468.0999999999985</v>
      </c>
    </row>
    <row r="80" spans="1:11" s="176" customFormat="1" ht="36.75" customHeight="1" x14ac:dyDescent="0.25">
      <c r="A80" s="97" t="s">
        <v>90</v>
      </c>
      <c r="B80" s="98" t="s">
        <v>91</v>
      </c>
      <c r="C80" s="177" t="s">
        <v>28</v>
      </c>
      <c r="D80" s="181">
        <v>3573.79</v>
      </c>
      <c r="E80" s="217">
        <v>0</v>
      </c>
      <c r="F80" s="174">
        <v>0</v>
      </c>
      <c r="G80" s="22">
        <v>811.6</v>
      </c>
      <c r="H80" s="157"/>
      <c r="I80" s="157"/>
      <c r="J80" s="157"/>
      <c r="K80" s="178">
        <f t="shared" si="2"/>
        <v>4385.3900000000003</v>
      </c>
    </row>
    <row r="81" spans="1:11" s="176" customFormat="1" ht="37.5" customHeight="1" x14ac:dyDescent="0.25">
      <c r="A81" s="97" t="s">
        <v>92</v>
      </c>
      <c r="B81" s="98" t="s">
        <v>93</v>
      </c>
      <c r="C81" s="177" t="s">
        <v>28</v>
      </c>
      <c r="D81" s="181">
        <v>14074.9</v>
      </c>
      <c r="E81" s="217">
        <v>0</v>
      </c>
      <c r="F81" s="174">
        <v>0</v>
      </c>
      <c r="G81" s="22">
        <v>0</v>
      </c>
      <c r="H81" s="157"/>
      <c r="I81" s="157"/>
      <c r="J81" s="157"/>
      <c r="K81" s="178">
        <f t="shared" si="2"/>
        <v>14074.9</v>
      </c>
    </row>
    <row r="82" spans="1:11" s="176" customFormat="1" ht="36.75" customHeight="1" x14ac:dyDescent="0.25">
      <c r="A82" s="97" t="s">
        <v>94</v>
      </c>
      <c r="B82" s="98" t="s">
        <v>95</v>
      </c>
      <c r="C82" s="177" t="s">
        <v>28</v>
      </c>
      <c r="D82" s="181">
        <v>14488.51</v>
      </c>
      <c r="E82" s="216">
        <v>538.29999999999995</v>
      </c>
      <c r="F82" s="157">
        <v>260</v>
      </c>
      <c r="G82" s="22">
        <v>1270</v>
      </c>
      <c r="H82" s="157"/>
      <c r="I82" s="157"/>
      <c r="J82" s="157"/>
      <c r="K82" s="178">
        <f t="shared" si="2"/>
        <v>16556.809999999998</v>
      </c>
    </row>
    <row r="83" spans="1:11" s="176" customFormat="1" ht="36.75" customHeight="1" x14ac:dyDescent="0.25">
      <c r="A83" s="476" t="s">
        <v>99</v>
      </c>
      <c r="B83" s="98" t="s">
        <v>97</v>
      </c>
      <c r="C83" s="177" t="s">
        <v>28</v>
      </c>
      <c r="D83" s="181">
        <v>12398.402</v>
      </c>
      <c r="E83" s="216">
        <v>0</v>
      </c>
      <c r="F83" s="157">
        <v>344.2</v>
      </c>
      <c r="G83" s="22">
        <v>0</v>
      </c>
      <c r="H83" s="157"/>
      <c r="I83" s="157"/>
      <c r="J83" s="157"/>
      <c r="K83" s="178">
        <f t="shared" si="2"/>
        <v>12742.602000000001</v>
      </c>
    </row>
    <row r="84" spans="1:11" s="176" customFormat="1" ht="36.75" customHeight="1" x14ac:dyDescent="0.25">
      <c r="A84" s="478"/>
      <c r="B84" s="98" t="s">
        <v>100</v>
      </c>
      <c r="C84" s="177" t="s">
        <v>28</v>
      </c>
      <c r="D84" s="181">
        <v>23923.91</v>
      </c>
      <c r="E84" s="217">
        <v>1986.4</v>
      </c>
      <c r="F84" s="174">
        <v>3306.9</v>
      </c>
      <c r="G84" s="111">
        <v>2692.4</v>
      </c>
      <c r="H84" s="157"/>
      <c r="I84" s="157"/>
      <c r="J84" s="157"/>
      <c r="K84" s="178">
        <f t="shared" si="2"/>
        <v>31909.610000000004</v>
      </c>
    </row>
    <row r="85" spans="1:11" s="176" customFormat="1" ht="42.75" customHeight="1" x14ac:dyDescent="0.25">
      <c r="A85" s="476" t="s">
        <v>101</v>
      </c>
      <c r="B85" s="98" t="s">
        <v>102</v>
      </c>
      <c r="C85" s="177" t="s">
        <v>28</v>
      </c>
      <c r="D85" s="181">
        <v>16763.489999999998</v>
      </c>
      <c r="E85" s="217">
        <v>0</v>
      </c>
      <c r="F85" s="174">
        <v>386.3</v>
      </c>
      <c r="G85" s="111">
        <v>0</v>
      </c>
      <c r="H85" s="157"/>
      <c r="I85" s="157"/>
      <c r="J85" s="157"/>
      <c r="K85" s="178">
        <f t="shared" si="2"/>
        <v>17149.789999999997</v>
      </c>
    </row>
    <row r="86" spans="1:11" s="176" customFormat="1" ht="42.75" customHeight="1" x14ac:dyDescent="0.25">
      <c r="A86" s="477"/>
      <c r="B86" s="98" t="s">
        <v>623</v>
      </c>
      <c r="C86" s="177" t="s">
        <v>28</v>
      </c>
      <c r="D86" s="181">
        <v>1905.6999999999998</v>
      </c>
      <c r="E86" s="217">
        <v>709.9</v>
      </c>
      <c r="F86" s="174">
        <v>411.9</v>
      </c>
      <c r="G86" s="111">
        <v>941.3</v>
      </c>
      <c r="H86" s="157"/>
      <c r="I86" s="157"/>
      <c r="J86" s="157"/>
      <c r="K86" s="178">
        <f t="shared" si="2"/>
        <v>3968.8</v>
      </c>
    </row>
    <row r="87" spans="1:11" s="176" customFormat="1" ht="42.75" customHeight="1" x14ac:dyDescent="0.25">
      <c r="A87" s="477"/>
      <c r="B87" s="98" t="s">
        <v>192</v>
      </c>
      <c r="C87" s="177" t="s">
        <v>28</v>
      </c>
      <c r="D87" s="181">
        <v>11504.09</v>
      </c>
      <c r="E87" s="217">
        <v>2282.6999999999998</v>
      </c>
      <c r="F87" s="174">
        <v>1639.4</v>
      </c>
      <c r="G87" s="111">
        <v>1898.9</v>
      </c>
      <c r="H87" s="157"/>
      <c r="I87" s="157"/>
      <c r="J87" s="157"/>
      <c r="K87" s="178">
        <f t="shared" si="2"/>
        <v>17325.09</v>
      </c>
    </row>
    <row r="88" spans="1:11" s="176" customFormat="1" ht="42.75" customHeight="1" x14ac:dyDescent="0.25">
      <c r="A88" s="477"/>
      <c r="B88" s="242" t="s">
        <v>734</v>
      </c>
      <c r="C88" s="177" t="s">
        <v>28</v>
      </c>
      <c r="D88" s="181">
        <v>0</v>
      </c>
      <c r="E88" s="217">
        <v>293.3</v>
      </c>
      <c r="F88" s="174">
        <v>360.9</v>
      </c>
      <c r="G88" s="111">
        <v>0</v>
      </c>
      <c r="H88" s="157"/>
      <c r="I88" s="157"/>
      <c r="J88" s="157"/>
      <c r="K88" s="178">
        <f t="shared" si="2"/>
        <v>654.20000000000005</v>
      </c>
    </row>
    <row r="89" spans="1:11" s="176" customFormat="1" ht="37.5" customHeight="1" x14ac:dyDescent="0.25">
      <c r="A89" s="478"/>
      <c r="B89" s="98" t="s">
        <v>255</v>
      </c>
      <c r="C89" s="177" t="s">
        <v>28</v>
      </c>
      <c r="D89" s="181">
        <v>19587.14</v>
      </c>
      <c r="E89" s="217">
        <v>0</v>
      </c>
      <c r="F89" s="174">
        <v>0</v>
      </c>
      <c r="G89" s="111">
        <v>0</v>
      </c>
      <c r="H89" s="157"/>
      <c r="I89" s="157"/>
      <c r="J89" s="157"/>
      <c r="K89" s="178">
        <f t="shared" si="2"/>
        <v>19587.14</v>
      </c>
    </row>
    <row r="90" spans="1:11" s="176" customFormat="1" ht="36.75" customHeight="1" x14ac:dyDescent="0.25">
      <c r="A90" s="476" t="s">
        <v>103</v>
      </c>
      <c r="B90" s="98" t="s">
        <v>104</v>
      </c>
      <c r="C90" s="177" t="s">
        <v>28</v>
      </c>
      <c r="D90" s="181">
        <v>15301.65</v>
      </c>
      <c r="E90" s="217">
        <v>566</v>
      </c>
      <c r="F90" s="174">
        <v>897</v>
      </c>
      <c r="G90" s="111">
        <v>126.4</v>
      </c>
      <c r="H90" s="157"/>
      <c r="I90" s="157"/>
      <c r="J90" s="157"/>
      <c r="K90" s="178">
        <f t="shared" si="2"/>
        <v>16891.050000000003</v>
      </c>
    </row>
    <row r="91" spans="1:11" s="176" customFormat="1" ht="36.75" customHeight="1" x14ac:dyDescent="0.25">
      <c r="A91" s="478"/>
      <c r="B91" s="98" t="s">
        <v>187</v>
      </c>
      <c r="C91" s="177" t="s">
        <v>28</v>
      </c>
      <c r="D91" s="181">
        <v>212.9</v>
      </c>
      <c r="E91" s="217">
        <v>0</v>
      </c>
      <c r="F91" s="174">
        <v>0</v>
      </c>
      <c r="G91" s="111">
        <v>0</v>
      </c>
      <c r="H91" s="157"/>
      <c r="I91" s="157"/>
      <c r="J91" s="157"/>
      <c r="K91" s="178">
        <f t="shared" si="2"/>
        <v>212.9</v>
      </c>
    </row>
    <row r="92" spans="1:11" s="176" customFormat="1" ht="36.75" customHeight="1" x14ac:dyDescent="0.25">
      <c r="A92" s="179" t="s">
        <v>163</v>
      </c>
      <c r="B92" s="98" t="s">
        <v>164</v>
      </c>
      <c r="C92" s="177" t="s">
        <v>28</v>
      </c>
      <c r="D92" s="181">
        <v>2648.7</v>
      </c>
      <c r="E92" s="217">
        <v>0</v>
      </c>
      <c r="F92" s="174">
        <v>0</v>
      </c>
      <c r="G92" s="111">
        <v>0</v>
      </c>
      <c r="H92" s="157"/>
      <c r="I92" s="157"/>
      <c r="J92" s="157"/>
      <c r="K92" s="178">
        <f t="shared" si="2"/>
        <v>2648.7</v>
      </c>
    </row>
    <row r="93" spans="1:11" s="176" customFormat="1" ht="36.75" customHeight="1" x14ac:dyDescent="0.25">
      <c r="A93" s="97" t="s">
        <v>105</v>
      </c>
      <c r="B93" s="98" t="s">
        <v>106</v>
      </c>
      <c r="C93" s="177" t="s">
        <v>28</v>
      </c>
      <c r="D93" s="181">
        <v>9239.4900000000016</v>
      </c>
      <c r="E93" s="217">
        <v>0</v>
      </c>
      <c r="F93" s="174">
        <v>0</v>
      </c>
      <c r="G93" s="111">
        <v>0</v>
      </c>
      <c r="H93" s="157"/>
      <c r="I93" s="157"/>
      <c r="J93" s="157"/>
      <c r="K93" s="178">
        <f t="shared" si="2"/>
        <v>9239.4900000000016</v>
      </c>
    </row>
    <row r="94" spans="1:11" s="176" customFormat="1" ht="36.75" customHeight="1" x14ac:dyDescent="0.25">
      <c r="A94" s="179" t="s">
        <v>188</v>
      </c>
      <c r="B94" s="98" t="s">
        <v>189</v>
      </c>
      <c r="C94" s="177" t="s">
        <v>28</v>
      </c>
      <c r="D94" s="181">
        <v>1532.7</v>
      </c>
      <c r="E94" s="217">
        <v>592.9</v>
      </c>
      <c r="F94" s="174">
        <v>1110.2</v>
      </c>
      <c r="G94" s="111">
        <v>0</v>
      </c>
      <c r="H94" s="157"/>
      <c r="I94" s="157"/>
      <c r="J94" s="157"/>
      <c r="K94" s="178">
        <f t="shared" si="2"/>
        <v>3235.8</v>
      </c>
    </row>
    <row r="95" spans="1:11" s="176" customFormat="1" ht="36.75" customHeight="1" x14ac:dyDescent="0.25">
      <c r="A95" s="97" t="s">
        <v>107</v>
      </c>
      <c r="B95" s="98" t="s">
        <v>108</v>
      </c>
      <c r="C95" s="177" t="s">
        <v>28</v>
      </c>
      <c r="D95" s="181">
        <v>15978.439999999999</v>
      </c>
      <c r="E95" s="217">
        <v>251</v>
      </c>
      <c r="F95" s="174">
        <v>1010.2</v>
      </c>
      <c r="G95" s="111">
        <v>1342.1</v>
      </c>
      <c r="H95" s="157"/>
      <c r="I95" s="157"/>
      <c r="J95" s="157"/>
      <c r="K95" s="178">
        <f t="shared" ref="K95:K100" si="3">SUM(D95:J95)</f>
        <v>18581.739999999998</v>
      </c>
    </row>
    <row r="96" spans="1:11" s="176" customFormat="1" ht="36.75" customHeight="1" x14ac:dyDescent="0.25">
      <c r="A96" s="179" t="s">
        <v>174</v>
      </c>
      <c r="B96" s="98" t="s">
        <v>175</v>
      </c>
      <c r="C96" s="177" t="s">
        <v>28</v>
      </c>
      <c r="D96" s="181">
        <v>193.64</v>
      </c>
      <c r="E96" s="217">
        <v>0</v>
      </c>
      <c r="F96" s="174">
        <v>0</v>
      </c>
      <c r="G96" s="111">
        <v>0</v>
      </c>
      <c r="H96" s="157"/>
      <c r="I96" s="157"/>
      <c r="J96" s="157"/>
      <c r="K96" s="178">
        <f t="shared" si="3"/>
        <v>193.64</v>
      </c>
    </row>
    <row r="97" spans="1:11" s="176" customFormat="1" ht="36.75" customHeight="1" x14ac:dyDescent="0.25">
      <c r="A97" s="97" t="s">
        <v>109</v>
      </c>
      <c r="B97" s="98" t="s">
        <v>110</v>
      </c>
      <c r="C97" s="177" t="s">
        <v>28</v>
      </c>
      <c r="D97" s="181">
        <v>17735.135999999999</v>
      </c>
      <c r="E97" s="217">
        <v>989.7</v>
      </c>
      <c r="F97" s="174">
        <v>1028.3</v>
      </c>
      <c r="G97" s="111">
        <v>1437.9</v>
      </c>
      <c r="H97" s="157"/>
      <c r="I97" s="157"/>
      <c r="J97" s="157"/>
      <c r="K97" s="178">
        <f t="shared" si="3"/>
        <v>21191.036</v>
      </c>
    </row>
    <row r="98" spans="1:11" s="176" customFormat="1" ht="36.75" customHeight="1" x14ac:dyDescent="0.25">
      <c r="A98" s="476" t="s">
        <v>111</v>
      </c>
      <c r="B98" s="98" t="s">
        <v>112</v>
      </c>
      <c r="C98" s="177" t="s">
        <v>28</v>
      </c>
      <c r="D98" s="181">
        <v>25379.315999999999</v>
      </c>
      <c r="E98" s="217">
        <v>338.2</v>
      </c>
      <c r="F98" s="174">
        <v>0</v>
      </c>
      <c r="G98" s="111">
        <v>1755.4</v>
      </c>
      <c r="H98" s="157"/>
      <c r="I98" s="157"/>
      <c r="J98" s="157"/>
      <c r="K98" s="178">
        <f t="shared" si="3"/>
        <v>27472.916000000001</v>
      </c>
    </row>
    <row r="99" spans="1:11" s="176" customFormat="1" ht="36.75" customHeight="1" x14ac:dyDescent="0.25">
      <c r="A99" s="477"/>
      <c r="B99" s="98" t="s">
        <v>130</v>
      </c>
      <c r="C99" s="177" t="s">
        <v>28</v>
      </c>
      <c r="D99" s="181">
        <v>1882.9</v>
      </c>
      <c r="E99" s="217">
        <v>0</v>
      </c>
      <c r="F99" s="174">
        <v>0</v>
      </c>
      <c r="G99" s="111">
        <v>0</v>
      </c>
      <c r="H99" s="157"/>
      <c r="I99" s="157"/>
      <c r="J99" s="157"/>
      <c r="K99" s="178">
        <f t="shared" si="3"/>
        <v>1882.9</v>
      </c>
    </row>
    <row r="100" spans="1:11" s="176" customFormat="1" ht="36.75" customHeight="1" x14ac:dyDescent="0.25">
      <c r="A100" s="477"/>
      <c r="B100" s="98" t="s">
        <v>155</v>
      </c>
      <c r="C100" s="177" t="s">
        <v>28</v>
      </c>
      <c r="D100" s="181">
        <v>4552.5200000000004</v>
      </c>
      <c r="E100" s="217">
        <v>118</v>
      </c>
      <c r="F100" s="174">
        <v>0</v>
      </c>
      <c r="G100" s="111">
        <v>0</v>
      </c>
      <c r="H100" s="157"/>
      <c r="I100" s="157"/>
      <c r="J100" s="157"/>
      <c r="K100" s="178">
        <f t="shared" si="3"/>
        <v>4670.5200000000004</v>
      </c>
    </row>
    <row r="101" spans="1:11" s="176" customFormat="1" ht="36.75" customHeight="1" x14ac:dyDescent="0.25">
      <c r="A101" s="477"/>
      <c r="B101" s="98" t="s">
        <v>182</v>
      </c>
      <c r="C101" s="177" t="s">
        <v>28</v>
      </c>
      <c r="D101" s="181">
        <v>688.7</v>
      </c>
      <c r="E101" s="217">
        <v>0</v>
      </c>
      <c r="F101" s="174">
        <v>0</v>
      </c>
      <c r="G101" s="111">
        <v>0</v>
      </c>
      <c r="H101" s="157"/>
      <c r="I101" s="157"/>
      <c r="J101" s="157"/>
      <c r="K101" s="178">
        <f t="shared" ref="K101:K108" si="4">SUM(D101:J101)</f>
        <v>688.7</v>
      </c>
    </row>
    <row r="102" spans="1:11" s="176" customFormat="1" ht="36.75" customHeight="1" x14ac:dyDescent="0.25">
      <c r="A102" s="478"/>
      <c r="B102" s="98" t="s">
        <v>206</v>
      </c>
      <c r="C102" s="177" t="s">
        <v>28</v>
      </c>
      <c r="D102" s="181">
        <v>504.5</v>
      </c>
      <c r="E102" s="217">
        <v>0</v>
      </c>
      <c r="F102" s="174">
        <v>0</v>
      </c>
      <c r="G102" s="111">
        <v>0</v>
      </c>
      <c r="H102" s="157"/>
      <c r="I102" s="157"/>
      <c r="J102" s="157"/>
      <c r="K102" s="178">
        <f t="shared" si="4"/>
        <v>504.5</v>
      </c>
    </row>
    <row r="103" spans="1:11" s="176" customFormat="1" ht="41.25" customHeight="1" x14ac:dyDescent="0.25">
      <c r="A103" s="97" t="s">
        <v>113</v>
      </c>
      <c r="B103" s="98" t="s">
        <v>114</v>
      </c>
      <c r="C103" s="177" t="s">
        <v>28</v>
      </c>
      <c r="D103" s="181">
        <v>24594.67</v>
      </c>
      <c r="E103" s="216">
        <v>1814.3</v>
      </c>
      <c r="F103" s="157">
        <v>2205.5</v>
      </c>
      <c r="G103" s="22">
        <v>3691.2</v>
      </c>
      <c r="H103" s="157"/>
      <c r="I103" s="157"/>
      <c r="J103" s="157"/>
      <c r="K103" s="178">
        <f t="shared" si="4"/>
        <v>32305.67</v>
      </c>
    </row>
    <row r="104" spans="1:11" s="176" customFormat="1" ht="36.75" customHeight="1" x14ac:dyDescent="0.25">
      <c r="A104" s="97" t="s">
        <v>601</v>
      </c>
      <c r="B104" s="98" t="s">
        <v>115</v>
      </c>
      <c r="C104" s="177" t="s">
        <v>28</v>
      </c>
      <c r="D104" s="181">
        <v>2691.28</v>
      </c>
      <c r="E104" s="216">
        <v>0</v>
      </c>
      <c r="F104" s="157">
        <v>0</v>
      </c>
      <c r="G104" s="22">
        <v>0</v>
      </c>
      <c r="H104" s="157"/>
      <c r="I104" s="157"/>
      <c r="J104" s="157"/>
      <c r="K104" s="178">
        <f t="shared" si="4"/>
        <v>2691.28</v>
      </c>
    </row>
    <row r="105" spans="1:11" s="176" customFormat="1" ht="42.75" customHeight="1" x14ac:dyDescent="0.25">
      <c r="A105" s="97" t="s">
        <v>627</v>
      </c>
      <c r="B105" s="98" t="s">
        <v>679</v>
      </c>
      <c r="C105" s="177" t="s">
        <v>28</v>
      </c>
      <c r="D105" s="181">
        <v>461.4</v>
      </c>
      <c r="E105" s="216">
        <v>0</v>
      </c>
      <c r="F105" s="157">
        <v>0</v>
      </c>
      <c r="G105" s="22">
        <v>0</v>
      </c>
      <c r="H105" s="157"/>
      <c r="I105" s="157"/>
      <c r="J105" s="157"/>
      <c r="K105" s="178">
        <f t="shared" si="4"/>
        <v>461.4</v>
      </c>
    </row>
    <row r="106" spans="1:11" s="176" customFormat="1" ht="36.75" customHeight="1" x14ac:dyDescent="0.25">
      <c r="A106" s="97" t="s">
        <v>750</v>
      </c>
      <c r="B106" s="98" t="s">
        <v>117</v>
      </c>
      <c r="C106" s="177" t="s">
        <v>28</v>
      </c>
      <c r="D106" s="181">
        <v>14720.37</v>
      </c>
      <c r="E106" s="216">
        <v>626.79999999999995</v>
      </c>
      <c r="F106" s="157">
        <v>907.8</v>
      </c>
      <c r="G106" s="22">
        <v>1471.73</v>
      </c>
      <c r="H106" s="157"/>
      <c r="I106" s="157"/>
      <c r="J106" s="157"/>
      <c r="K106" s="178">
        <f t="shared" si="4"/>
        <v>17726.7</v>
      </c>
    </row>
    <row r="107" spans="1:11" s="176" customFormat="1" ht="39" customHeight="1" x14ac:dyDescent="0.25">
      <c r="A107" s="476" t="s">
        <v>118</v>
      </c>
      <c r="B107" s="98" t="s">
        <v>119</v>
      </c>
      <c r="C107" s="177" t="s">
        <v>28</v>
      </c>
      <c r="D107" s="181">
        <v>3940.6499999999996</v>
      </c>
      <c r="E107" s="217">
        <v>0</v>
      </c>
      <c r="F107" s="174">
        <v>0</v>
      </c>
      <c r="G107" s="22">
        <v>0</v>
      </c>
      <c r="H107" s="157"/>
      <c r="I107" s="157"/>
      <c r="J107" s="157"/>
      <c r="K107" s="178">
        <f t="shared" si="4"/>
        <v>3940.6499999999996</v>
      </c>
    </row>
    <row r="108" spans="1:11" s="176" customFormat="1" ht="39" customHeight="1" x14ac:dyDescent="0.25">
      <c r="A108" s="478"/>
      <c r="B108" s="98" t="s">
        <v>142</v>
      </c>
      <c r="C108" s="177" t="s">
        <v>28</v>
      </c>
      <c r="D108" s="181">
        <v>13574.82</v>
      </c>
      <c r="E108" s="217">
        <v>1030.5999999999999</v>
      </c>
      <c r="F108" s="174">
        <v>807.8</v>
      </c>
      <c r="G108" s="111">
        <v>524.9</v>
      </c>
      <c r="H108" s="157"/>
      <c r="I108" s="157"/>
      <c r="J108" s="157"/>
      <c r="K108" s="178">
        <f t="shared" si="4"/>
        <v>15938.119999999999</v>
      </c>
    </row>
    <row r="109" spans="1:11" s="176" customFormat="1" ht="37.5" customHeight="1" x14ac:dyDescent="0.25">
      <c r="A109" s="97" t="s">
        <v>120</v>
      </c>
      <c r="B109" s="98" t="s">
        <v>121</v>
      </c>
      <c r="C109" s="177" t="s">
        <v>28</v>
      </c>
      <c r="D109" s="181">
        <v>22401.41</v>
      </c>
      <c r="E109" s="217">
        <v>1272.9000000000001</v>
      </c>
      <c r="F109" s="174">
        <v>1243.8</v>
      </c>
      <c r="G109" s="111">
        <v>1342.6</v>
      </c>
      <c r="H109" s="157"/>
      <c r="I109" s="157"/>
      <c r="J109" s="157"/>
      <c r="K109" s="178">
        <f t="shared" ref="K109:K140" si="5">SUM(D109:J109)</f>
        <v>26260.71</v>
      </c>
    </row>
    <row r="110" spans="1:11" s="176" customFormat="1" ht="42.75" customHeight="1" x14ac:dyDescent="0.25">
      <c r="A110" s="97" t="s">
        <v>122</v>
      </c>
      <c r="B110" s="98" t="s">
        <v>123</v>
      </c>
      <c r="C110" s="177" t="s">
        <v>28</v>
      </c>
      <c r="D110" s="181">
        <v>13965.61</v>
      </c>
      <c r="E110" s="217">
        <v>1215.7</v>
      </c>
      <c r="F110" s="174">
        <v>1087.5</v>
      </c>
      <c r="G110" s="111">
        <v>879.1</v>
      </c>
      <c r="H110" s="157"/>
      <c r="I110" s="157"/>
      <c r="J110" s="157"/>
      <c r="K110" s="178">
        <f t="shared" si="5"/>
        <v>17147.91</v>
      </c>
    </row>
    <row r="111" spans="1:11" s="176" customFormat="1" ht="36.75" customHeight="1" x14ac:dyDescent="0.25">
      <c r="A111" s="97" t="s">
        <v>124</v>
      </c>
      <c r="B111" s="98" t="s">
        <v>125</v>
      </c>
      <c r="C111" s="177" t="s">
        <v>28</v>
      </c>
      <c r="D111" s="181">
        <v>27925.919999999995</v>
      </c>
      <c r="E111" s="217">
        <v>4533.8</v>
      </c>
      <c r="F111" s="174">
        <v>2456.1</v>
      </c>
      <c r="G111" s="111">
        <v>4333.7</v>
      </c>
      <c r="H111" s="157"/>
      <c r="I111" s="157"/>
      <c r="J111" s="157"/>
      <c r="K111" s="178">
        <f t="shared" si="5"/>
        <v>39249.51999999999</v>
      </c>
    </row>
    <row r="112" spans="1:11" s="282" customFormat="1" ht="36.75" customHeight="1" x14ac:dyDescent="0.25">
      <c r="A112" s="134" t="s">
        <v>126</v>
      </c>
      <c r="B112" s="276" t="s">
        <v>127</v>
      </c>
      <c r="C112" s="277" t="s">
        <v>28</v>
      </c>
      <c r="D112" s="278">
        <v>13621.020000000002</v>
      </c>
      <c r="E112" s="279">
        <v>976.1</v>
      </c>
      <c r="F112" s="280">
        <v>760.2</v>
      </c>
      <c r="G112" s="280">
        <v>899.9</v>
      </c>
      <c r="H112" s="281"/>
      <c r="I112" s="281"/>
      <c r="J112" s="281"/>
      <c r="K112" s="74">
        <f t="shared" si="5"/>
        <v>16257.220000000003</v>
      </c>
    </row>
    <row r="113" spans="1:11" s="176" customFormat="1" ht="31.5" customHeight="1" x14ac:dyDescent="0.25">
      <c r="A113" s="476" t="s">
        <v>128</v>
      </c>
      <c r="B113" s="98" t="s">
        <v>755</v>
      </c>
      <c r="C113" s="177" t="s">
        <v>28</v>
      </c>
      <c r="D113" s="181">
        <v>0</v>
      </c>
      <c r="E113" s="217">
        <v>0</v>
      </c>
      <c r="F113" s="174">
        <v>353.3</v>
      </c>
      <c r="G113" s="111">
        <v>0</v>
      </c>
      <c r="H113" s="157"/>
      <c r="I113" s="157"/>
      <c r="J113" s="157"/>
      <c r="K113" s="178">
        <f t="shared" si="5"/>
        <v>353.3</v>
      </c>
    </row>
    <row r="114" spans="1:11" s="176" customFormat="1" ht="31.5" customHeight="1" x14ac:dyDescent="0.25">
      <c r="A114" s="478"/>
      <c r="B114" s="98" t="s">
        <v>129</v>
      </c>
      <c r="C114" s="177" t="s">
        <v>28</v>
      </c>
      <c r="D114" s="181">
        <v>6164.57</v>
      </c>
      <c r="E114" s="217">
        <v>0</v>
      </c>
      <c r="F114" s="174">
        <v>0</v>
      </c>
      <c r="G114" s="111">
        <v>0</v>
      </c>
      <c r="H114" s="157"/>
      <c r="I114" s="157"/>
      <c r="J114" s="157"/>
      <c r="K114" s="178">
        <f t="shared" si="5"/>
        <v>6164.57</v>
      </c>
    </row>
    <row r="115" spans="1:11" s="176" customFormat="1" ht="36.75" customHeight="1" x14ac:dyDescent="0.25">
      <c r="A115" s="179" t="s">
        <v>131</v>
      </c>
      <c r="B115" s="98" t="s">
        <v>132</v>
      </c>
      <c r="C115" s="177" t="s">
        <v>28</v>
      </c>
      <c r="D115" s="181">
        <v>14329.9</v>
      </c>
      <c r="E115" s="217">
        <v>594.70000000000005</v>
      </c>
      <c r="F115" s="174">
        <v>478.3</v>
      </c>
      <c r="G115" s="111">
        <v>1084.0999999999999</v>
      </c>
      <c r="H115" s="157"/>
      <c r="I115" s="157"/>
      <c r="J115" s="157"/>
      <c r="K115" s="178">
        <f t="shared" si="5"/>
        <v>16487</v>
      </c>
    </row>
    <row r="116" spans="1:11" s="176" customFormat="1" ht="42.75" customHeight="1" x14ac:dyDescent="0.25">
      <c r="A116" s="179" t="s">
        <v>133</v>
      </c>
      <c r="B116" s="98" t="s">
        <v>134</v>
      </c>
      <c r="C116" s="177" t="s">
        <v>28</v>
      </c>
      <c r="D116" s="181">
        <v>21814.520000000004</v>
      </c>
      <c r="E116" s="217">
        <v>2086.9</v>
      </c>
      <c r="F116" s="174">
        <v>1760.2</v>
      </c>
      <c r="G116" s="111">
        <v>2197.6</v>
      </c>
      <c r="H116" s="157"/>
      <c r="I116" s="157"/>
      <c r="J116" s="157"/>
      <c r="K116" s="178">
        <f t="shared" si="5"/>
        <v>27859.220000000005</v>
      </c>
    </row>
    <row r="117" spans="1:11" s="176" customFormat="1" ht="36.75" customHeight="1" x14ac:dyDescent="0.25">
      <c r="A117" s="179" t="s">
        <v>135</v>
      </c>
      <c r="B117" s="98" t="s">
        <v>136</v>
      </c>
      <c r="C117" s="177" t="s">
        <v>28</v>
      </c>
      <c r="D117" s="181">
        <v>23832.275999999998</v>
      </c>
      <c r="E117" s="217">
        <v>1681</v>
      </c>
      <c r="F117" s="174">
        <v>2296.52</v>
      </c>
      <c r="G117" s="111">
        <v>2652.8</v>
      </c>
      <c r="H117" s="157"/>
      <c r="I117" s="157"/>
      <c r="J117" s="157"/>
      <c r="K117" s="178">
        <f t="shared" si="5"/>
        <v>30462.595999999998</v>
      </c>
    </row>
    <row r="118" spans="1:11" s="176" customFormat="1" ht="36.75" customHeight="1" x14ac:dyDescent="0.25">
      <c r="A118" s="552" t="s">
        <v>137</v>
      </c>
      <c r="B118" s="98" t="s">
        <v>138</v>
      </c>
      <c r="C118" s="177" t="s">
        <v>28</v>
      </c>
      <c r="D118" s="181">
        <v>18093.370000000003</v>
      </c>
      <c r="E118" s="216">
        <v>1161.4000000000001</v>
      </c>
      <c r="F118" s="157">
        <v>1518.2</v>
      </c>
      <c r="G118" s="22">
        <v>1591.1</v>
      </c>
      <c r="H118" s="157"/>
      <c r="I118" s="157"/>
      <c r="J118" s="157"/>
      <c r="K118" s="178">
        <f t="shared" si="5"/>
        <v>22364.070000000003</v>
      </c>
    </row>
    <row r="119" spans="1:11" s="176" customFormat="1" ht="36.75" customHeight="1" x14ac:dyDescent="0.25">
      <c r="A119" s="553"/>
      <c r="B119" s="98" t="s">
        <v>199</v>
      </c>
      <c r="C119" s="177" t="s">
        <v>28</v>
      </c>
      <c r="D119" s="181">
        <v>2454.1999999999998</v>
      </c>
      <c r="E119" s="217">
        <v>0</v>
      </c>
      <c r="F119" s="174">
        <v>0</v>
      </c>
      <c r="G119" s="111">
        <v>0</v>
      </c>
      <c r="H119" s="157"/>
      <c r="I119" s="157"/>
      <c r="J119" s="157"/>
      <c r="K119" s="178">
        <f t="shared" si="5"/>
        <v>2454.1999999999998</v>
      </c>
    </row>
    <row r="120" spans="1:11" s="176" customFormat="1" ht="36.75" customHeight="1" x14ac:dyDescent="0.25">
      <c r="A120" s="553"/>
      <c r="B120" s="98" t="s">
        <v>603</v>
      </c>
      <c r="C120" s="177" t="s">
        <v>28</v>
      </c>
      <c r="D120" s="181">
        <v>2078.8999999999996</v>
      </c>
      <c r="E120" s="217">
        <v>440.1</v>
      </c>
      <c r="F120" s="174">
        <v>447.4</v>
      </c>
      <c r="G120" s="111">
        <v>219.4</v>
      </c>
      <c r="H120" s="157"/>
      <c r="I120" s="157"/>
      <c r="J120" s="157"/>
      <c r="K120" s="178">
        <f t="shared" si="5"/>
        <v>3185.7999999999997</v>
      </c>
    </row>
    <row r="121" spans="1:11" s="176" customFormat="1" ht="36.75" customHeight="1" x14ac:dyDescent="0.25">
      <c r="A121" s="554"/>
      <c r="B121" s="98" t="s">
        <v>228</v>
      </c>
      <c r="C121" s="177" t="s">
        <v>28</v>
      </c>
      <c r="D121" s="181">
        <v>9276.619999999999</v>
      </c>
      <c r="E121" s="217">
        <v>638.9</v>
      </c>
      <c r="F121" s="174">
        <v>741.6</v>
      </c>
      <c r="G121" s="111">
        <v>711.6</v>
      </c>
      <c r="H121" s="157"/>
      <c r="I121" s="157"/>
      <c r="J121" s="157"/>
      <c r="K121" s="178">
        <f t="shared" si="5"/>
        <v>11368.72</v>
      </c>
    </row>
    <row r="122" spans="1:11" s="176" customFormat="1" ht="36.75" customHeight="1" x14ac:dyDescent="0.25">
      <c r="A122" s="179" t="s">
        <v>139</v>
      </c>
      <c r="B122" s="98" t="s">
        <v>140</v>
      </c>
      <c r="C122" s="177" t="s">
        <v>28</v>
      </c>
      <c r="D122" s="181">
        <v>13588.919999999998</v>
      </c>
      <c r="E122" s="216">
        <v>801.9</v>
      </c>
      <c r="F122" s="157">
        <v>198.4</v>
      </c>
      <c r="G122" s="22">
        <v>904</v>
      </c>
      <c r="H122" s="157"/>
      <c r="I122" s="157"/>
      <c r="J122" s="157"/>
      <c r="K122" s="178">
        <f t="shared" si="5"/>
        <v>15493.219999999998</v>
      </c>
    </row>
    <row r="123" spans="1:11" s="176" customFormat="1" ht="36.75" customHeight="1" x14ac:dyDescent="0.25">
      <c r="A123" s="179" t="s">
        <v>143</v>
      </c>
      <c r="B123" s="98" t="s">
        <v>144</v>
      </c>
      <c r="C123" s="177" t="s">
        <v>28</v>
      </c>
      <c r="D123" s="181">
        <v>19089.84</v>
      </c>
      <c r="E123" s="217">
        <v>370.4</v>
      </c>
      <c r="F123" s="174">
        <v>1302.78</v>
      </c>
      <c r="G123" s="22">
        <v>2041.7</v>
      </c>
      <c r="H123" s="157"/>
      <c r="I123" s="157"/>
      <c r="J123" s="157"/>
      <c r="K123" s="178">
        <f t="shared" si="5"/>
        <v>22804.720000000001</v>
      </c>
    </row>
    <row r="124" spans="1:11" s="176" customFormat="1" ht="46.5" customHeight="1" x14ac:dyDescent="0.25">
      <c r="A124" s="264" t="s">
        <v>156</v>
      </c>
      <c r="B124" s="98" t="s">
        <v>602</v>
      </c>
      <c r="C124" s="177" t="s">
        <v>28</v>
      </c>
      <c r="D124" s="181">
        <v>239.5</v>
      </c>
      <c r="E124" s="217">
        <v>0</v>
      </c>
      <c r="F124" s="174">
        <v>0</v>
      </c>
      <c r="G124" s="22">
        <v>0</v>
      </c>
      <c r="H124" s="157"/>
      <c r="I124" s="157"/>
      <c r="J124" s="157"/>
      <c r="K124" s="178">
        <f t="shared" si="5"/>
        <v>239.5</v>
      </c>
    </row>
    <row r="125" spans="1:11" s="176" customFormat="1" ht="36.75" customHeight="1" x14ac:dyDescent="0.25">
      <c r="A125" s="179" t="s">
        <v>145</v>
      </c>
      <c r="B125" s="98" t="s">
        <v>146</v>
      </c>
      <c r="C125" s="177" t="s">
        <v>28</v>
      </c>
      <c r="D125" s="181">
        <v>9203.9799999999977</v>
      </c>
      <c r="E125" s="217">
        <v>0</v>
      </c>
      <c r="F125" s="174">
        <v>306.8</v>
      </c>
      <c r="G125" s="22">
        <v>0</v>
      </c>
      <c r="H125" s="157"/>
      <c r="I125" s="157"/>
      <c r="J125" s="157"/>
      <c r="K125" s="178">
        <f t="shared" si="5"/>
        <v>9510.779999999997</v>
      </c>
    </row>
    <row r="126" spans="1:11" s="176" customFormat="1" ht="36.75" customHeight="1" x14ac:dyDescent="0.25">
      <c r="A126" s="179" t="s">
        <v>147</v>
      </c>
      <c r="B126" s="98" t="s">
        <v>148</v>
      </c>
      <c r="C126" s="177" t="s">
        <v>28</v>
      </c>
      <c r="D126" s="181">
        <v>6227.01</v>
      </c>
      <c r="E126" s="217">
        <v>0</v>
      </c>
      <c r="F126" s="174">
        <v>0</v>
      </c>
      <c r="G126" s="22">
        <v>336.1</v>
      </c>
      <c r="H126" s="157"/>
      <c r="I126" s="157"/>
      <c r="J126" s="157"/>
      <c r="K126" s="178">
        <f t="shared" si="5"/>
        <v>6563.1100000000006</v>
      </c>
    </row>
    <row r="127" spans="1:11" s="176" customFormat="1" ht="36.75" customHeight="1" x14ac:dyDescent="0.25">
      <c r="A127" s="179" t="s">
        <v>149</v>
      </c>
      <c r="B127" s="98" t="s">
        <v>150</v>
      </c>
      <c r="C127" s="177" t="s">
        <v>28</v>
      </c>
      <c r="D127" s="181">
        <v>18867.469999999998</v>
      </c>
      <c r="E127" s="217">
        <v>916.1</v>
      </c>
      <c r="F127" s="174">
        <v>1956.5</v>
      </c>
      <c r="G127" s="22">
        <v>2199.6999999999998</v>
      </c>
      <c r="H127" s="157"/>
      <c r="I127" s="157"/>
      <c r="J127" s="157"/>
      <c r="K127" s="178">
        <f t="shared" si="5"/>
        <v>23939.769999999997</v>
      </c>
    </row>
    <row r="128" spans="1:11" s="176" customFormat="1" ht="36.75" customHeight="1" x14ac:dyDescent="0.25">
      <c r="A128" s="179" t="s">
        <v>151</v>
      </c>
      <c r="B128" s="98" t="s">
        <v>152</v>
      </c>
      <c r="C128" s="177" t="s">
        <v>28</v>
      </c>
      <c r="D128" s="181">
        <v>3846.98</v>
      </c>
      <c r="E128" s="217">
        <v>0</v>
      </c>
      <c r="F128" s="174">
        <v>0</v>
      </c>
      <c r="G128" s="22">
        <v>0</v>
      </c>
      <c r="H128" s="157"/>
      <c r="I128" s="157"/>
      <c r="J128" s="157"/>
      <c r="K128" s="178">
        <f t="shared" si="5"/>
        <v>3846.98</v>
      </c>
    </row>
    <row r="129" spans="1:11" s="176" customFormat="1" ht="36.75" customHeight="1" x14ac:dyDescent="0.25">
      <c r="A129" s="552" t="s">
        <v>153</v>
      </c>
      <c r="B129" s="98" t="s">
        <v>154</v>
      </c>
      <c r="C129" s="177" t="s">
        <v>28</v>
      </c>
      <c r="D129" s="181">
        <v>1383.25</v>
      </c>
      <c r="E129" s="217">
        <v>284.39999999999998</v>
      </c>
      <c r="F129" s="174">
        <v>0</v>
      </c>
      <c r="G129" s="22">
        <v>0</v>
      </c>
      <c r="H129" s="157"/>
      <c r="I129" s="157"/>
      <c r="J129" s="157"/>
      <c r="K129" s="178">
        <f t="shared" si="5"/>
        <v>1667.65</v>
      </c>
    </row>
    <row r="130" spans="1:11" s="176" customFormat="1" ht="36.75" customHeight="1" x14ac:dyDescent="0.25">
      <c r="A130" s="554"/>
      <c r="B130" s="98" t="s">
        <v>254</v>
      </c>
      <c r="C130" s="177" t="s">
        <v>28</v>
      </c>
      <c r="D130" s="181">
        <v>3231.8</v>
      </c>
      <c r="E130" s="217">
        <v>0</v>
      </c>
      <c r="F130" s="174">
        <v>0</v>
      </c>
      <c r="G130" s="22">
        <v>0</v>
      </c>
      <c r="H130" s="157"/>
      <c r="I130" s="157"/>
      <c r="J130" s="157"/>
      <c r="K130" s="178">
        <f t="shared" si="5"/>
        <v>3231.8</v>
      </c>
    </row>
    <row r="131" spans="1:11" s="176" customFormat="1" ht="36.75" customHeight="1" x14ac:dyDescent="0.25">
      <c r="A131" s="264" t="s">
        <v>157</v>
      </c>
      <c r="B131" s="98" t="s">
        <v>158</v>
      </c>
      <c r="C131" s="177" t="s">
        <v>28</v>
      </c>
      <c r="D131" s="181">
        <v>7584.15</v>
      </c>
      <c r="E131" s="217">
        <v>276.2</v>
      </c>
      <c r="F131" s="174">
        <v>172.2</v>
      </c>
      <c r="G131" s="22">
        <v>346.8</v>
      </c>
      <c r="H131" s="157"/>
      <c r="I131" s="157"/>
      <c r="J131" s="157"/>
      <c r="K131" s="178">
        <f t="shared" si="5"/>
        <v>8379.3499999999985</v>
      </c>
    </row>
    <row r="132" spans="1:11" s="176" customFormat="1" ht="36.75" customHeight="1" x14ac:dyDescent="0.25">
      <c r="A132" s="179" t="s">
        <v>222</v>
      </c>
      <c r="B132" s="98" t="s">
        <v>223</v>
      </c>
      <c r="C132" s="177" t="s">
        <v>28</v>
      </c>
      <c r="D132" s="181">
        <v>403.2</v>
      </c>
      <c r="E132" s="217">
        <v>0</v>
      </c>
      <c r="F132" s="174">
        <v>0</v>
      </c>
      <c r="G132" s="22">
        <v>0</v>
      </c>
      <c r="H132" s="157"/>
      <c r="I132" s="157"/>
      <c r="J132" s="157"/>
      <c r="K132" s="178">
        <f t="shared" si="5"/>
        <v>403.2</v>
      </c>
    </row>
    <row r="133" spans="1:11" s="176" customFormat="1" ht="36.75" customHeight="1" x14ac:dyDescent="0.25">
      <c r="A133" s="179" t="s">
        <v>159</v>
      </c>
      <c r="B133" s="98" t="s">
        <v>160</v>
      </c>
      <c r="C133" s="177" t="s">
        <v>28</v>
      </c>
      <c r="D133" s="181">
        <v>247.1</v>
      </c>
      <c r="E133" s="217">
        <v>0</v>
      </c>
      <c r="F133" s="174">
        <v>0</v>
      </c>
      <c r="G133" s="22">
        <v>0</v>
      </c>
      <c r="H133" s="157"/>
      <c r="I133" s="157"/>
      <c r="J133" s="157"/>
      <c r="K133" s="178">
        <f t="shared" si="5"/>
        <v>247.1</v>
      </c>
    </row>
    <row r="134" spans="1:11" s="176" customFormat="1" ht="36.75" customHeight="1" x14ac:dyDescent="0.25">
      <c r="A134" s="179" t="s">
        <v>161</v>
      </c>
      <c r="B134" s="98" t="s">
        <v>162</v>
      </c>
      <c r="C134" s="177" t="s">
        <v>28</v>
      </c>
      <c r="D134" s="181">
        <v>6812.7</v>
      </c>
      <c r="E134" s="217">
        <v>246.7</v>
      </c>
      <c r="F134" s="174">
        <v>334.9</v>
      </c>
      <c r="G134" s="22">
        <v>401.21</v>
      </c>
      <c r="H134" s="157"/>
      <c r="I134" s="157"/>
      <c r="J134" s="157"/>
      <c r="K134" s="178">
        <f t="shared" si="5"/>
        <v>7795.5099999999993</v>
      </c>
    </row>
    <row r="135" spans="1:11" s="176" customFormat="1" ht="36.75" customHeight="1" x14ac:dyDescent="0.25">
      <c r="A135" s="179" t="s">
        <v>165</v>
      </c>
      <c r="B135" s="98" t="s">
        <v>166</v>
      </c>
      <c r="C135" s="177" t="s">
        <v>28</v>
      </c>
      <c r="D135" s="181">
        <v>2778.5999999999995</v>
      </c>
      <c r="E135" s="217">
        <v>0</v>
      </c>
      <c r="F135" s="174">
        <v>0</v>
      </c>
      <c r="G135" s="22">
        <v>0</v>
      </c>
      <c r="H135" s="157"/>
      <c r="I135" s="157"/>
      <c r="J135" s="157"/>
      <c r="K135" s="178">
        <f t="shared" si="5"/>
        <v>2778.5999999999995</v>
      </c>
    </row>
    <row r="136" spans="1:11" s="176" customFormat="1" ht="36.75" customHeight="1" x14ac:dyDescent="0.25">
      <c r="A136" s="179" t="s">
        <v>169</v>
      </c>
      <c r="B136" s="98" t="s">
        <v>170</v>
      </c>
      <c r="C136" s="177" t="s">
        <v>28</v>
      </c>
      <c r="D136" s="181">
        <v>6435.2199999999993</v>
      </c>
      <c r="E136" s="217">
        <v>209.8</v>
      </c>
      <c r="F136" s="174">
        <v>592.79999999999995</v>
      </c>
      <c r="G136" s="22">
        <v>557.5</v>
      </c>
      <c r="H136" s="157"/>
      <c r="I136" s="157"/>
      <c r="J136" s="157"/>
      <c r="K136" s="178">
        <f t="shared" si="5"/>
        <v>7795.32</v>
      </c>
    </row>
    <row r="137" spans="1:11" s="176" customFormat="1" ht="36.75" customHeight="1" x14ac:dyDescent="0.25">
      <c r="A137" s="179" t="s">
        <v>172</v>
      </c>
      <c r="B137" s="98" t="s">
        <v>173</v>
      </c>
      <c r="C137" s="177" t="s">
        <v>28</v>
      </c>
      <c r="D137" s="181">
        <v>115.5</v>
      </c>
      <c r="E137" s="217">
        <v>0</v>
      </c>
      <c r="F137" s="174">
        <v>1010.2</v>
      </c>
      <c r="G137" s="22">
        <v>0</v>
      </c>
      <c r="H137" s="157"/>
      <c r="I137" s="157"/>
      <c r="J137" s="157"/>
      <c r="K137" s="178">
        <f t="shared" si="5"/>
        <v>1125.7</v>
      </c>
    </row>
    <row r="138" spans="1:11" s="176" customFormat="1" ht="36.75" customHeight="1" x14ac:dyDescent="0.25">
      <c r="A138" s="179" t="s">
        <v>176</v>
      </c>
      <c r="B138" s="98" t="s">
        <v>177</v>
      </c>
      <c r="C138" s="177" t="s">
        <v>28</v>
      </c>
      <c r="D138" s="181">
        <v>467.20000000000005</v>
      </c>
      <c r="E138" s="216">
        <v>0</v>
      </c>
      <c r="F138" s="157">
        <v>0</v>
      </c>
      <c r="G138" s="22">
        <v>0</v>
      </c>
      <c r="H138" s="157"/>
      <c r="I138" s="157"/>
      <c r="J138" s="157"/>
      <c r="K138" s="178">
        <f t="shared" si="5"/>
        <v>467.20000000000005</v>
      </c>
    </row>
    <row r="139" spans="1:11" s="176" customFormat="1" ht="36.75" customHeight="1" x14ac:dyDescent="0.25">
      <c r="A139" s="264" t="s">
        <v>178</v>
      </c>
      <c r="B139" s="172" t="s">
        <v>179</v>
      </c>
      <c r="C139" s="173" t="s">
        <v>28</v>
      </c>
      <c r="D139" s="215">
        <v>1308.2</v>
      </c>
      <c r="E139" s="217">
        <v>0</v>
      </c>
      <c r="F139" s="157">
        <v>0</v>
      </c>
      <c r="G139" s="22">
        <v>0</v>
      </c>
      <c r="H139" s="174"/>
      <c r="I139" s="174"/>
      <c r="J139" s="174"/>
      <c r="K139" s="180">
        <f t="shared" si="5"/>
        <v>1308.2</v>
      </c>
    </row>
    <row r="140" spans="1:11" s="176" customFormat="1" ht="36.75" customHeight="1" x14ac:dyDescent="0.25">
      <c r="A140" s="179" t="s">
        <v>181</v>
      </c>
      <c r="B140" s="98" t="s">
        <v>589</v>
      </c>
      <c r="C140" s="177" t="s">
        <v>28</v>
      </c>
      <c r="D140" s="181">
        <v>453.69999999999993</v>
      </c>
      <c r="E140" s="216">
        <v>0</v>
      </c>
      <c r="F140" s="157">
        <v>0</v>
      </c>
      <c r="G140" s="22">
        <v>0</v>
      </c>
      <c r="H140" s="157"/>
      <c r="I140" s="157"/>
      <c r="J140" s="157"/>
      <c r="K140" s="178">
        <f t="shared" si="5"/>
        <v>453.69999999999993</v>
      </c>
    </row>
    <row r="141" spans="1:11" s="176" customFormat="1" ht="36.75" customHeight="1" x14ac:dyDescent="0.25">
      <c r="A141" s="552" t="s">
        <v>183</v>
      </c>
      <c r="B141" s="98" t="s">
        <v>184</v>
      </c>
      <c r="C141" s="177" t="s">
        <v>28</v>
      </c>
      <c r="D141" s="181">
        <v>8765.1299999999992</v>
      </c>
      <c r="E141" s="217">
        <v>832</v>
      </c>
      <c r="F141" s="174">
        <v>600.70000000000005</v>
      </c>
      <c r="G141" s="22">
        <v>557.59</v>
      </c>
      <c r="H141" s="157"/>
      <c r="I141" s="157"/>
      <c r="J141" s="157"/>
      <c r="K141" s="178">
        <f t="shared" ref="K141:K172" si="6">SUM(D141:J141)</f>
        <v>10755.42</v>
      </c>
    </row>
    <row r="142" spans="1:11" s="176" customFormat="1" ht="36.75" customHeight="1" x14ac:dyDescent="0.25">
      <c r="A142" s="554"/>
      <c r="B142" s="98" t="s">
        <v>243</v>
      </c>
      <c r="C142" s="177" t="s">
        <v>28</v>
      </c>
      <c r="D142" s="181">
        <v>189.9</v>
      </c>
      <c r="E142" s="217">
        <v>0</v>
      </c>
      <c r="F142" s="174">
        <v>0</v>
      </c>
      <c r="G142" s="22">
        <v>0</v>
      </c>
      <c r="H142" s="157"/>
      <c r="I142" s="157"/>
      <c r="J142" s="157"/>
      <c r="K142" s="178">
        <f t="shared" si="6"/>
        <v>189.9</v>
      </c>
    </row>
    <row r="143" spans="1:11" s="176" customFormat="1" ht="48.75" customHeight="1" x14ac:dyDescent="0.25">
      <c r="A143" s="179" t="s">
        <v>190</v>
      </c>
      <c r="B143" s="98" t="s">
        <v>191</v>
      </c>
      <c r="C143" s="177" t="s">
        <v>28</v>
      </c>
      <c r="D143" s="181">
        <v>21661.68</v>
      </c>
      <c r="E143" s="217">
        <v>2505.5</v>
      </c>
      <c r="F143" s="174">
        <v>4112.5</v>
      </c>
      <c r="G143" s="22">
        <v>6007.1</v>
      </c>
      <c r="H143" s="157"/>
      <c r="I143" s="157"/>
      <c r="J143" s="157"/>
      <c r="K143" s="178">
        <f t="shared" si="6"/>
        <v>34286.78</v>
      </c>
    </row>
    <row r="144" spans="1:11" s="176" customFormat="1" ht="36.75" customHeight="1" x14ac:dyDescent="0.25">
      <c r="A144" s="179" t="s">
        <v>193</v>
      </c>
      <c r="B144" s="98" t="s">
        <v>194</v>
      </c>
      <c r="C144" s="177" t="s">
        <v>28</v>
      </c>
      <c r="D144" s="181">
        <v>708.4</v>
      </c>
      <c r="E144" s="217">
        <v>0</v>
      </c>
      <c r="F144" s="174">
        <v>0</v>
      </c>
      <c r="G144" s="22">
        <v>0</v>
      </c>
      <c r="H144" s="157"/>
      <c r="I144" s="157"/>
      <c r="J144" s="157"/>
      <c r="K144" s="178">
        <f t="shared" si="6"/>
        <v>708.4</v>
      </c>
    </row>
    <row r="145" spans="1:11" s="176" customFormat="1" ht="36.75" customHeight="1" x14ac:dyDescent="0.25">
      <c r="A145" s="179" t="s">
        <v>195</v>
      </c>
      <c r="B145" s="98" t="s">
        <v>196</v>
      </c>
      <c r="C145" s="177" t="s">
        <v>28</v>
      </c>
      <c r="D145" s="181">
        <v>2649.11</v>
      </c>
      <c r="E145" s="217">
        <v>0</v>
      </c>
      <c r="F145" s="174">
        <v>0</v>
      </c>
      <c r="G145" s="22">
        <v>0</v>
      </c>
      <c r="H145" s="157"/>
      <c r="I145" s="157"/>
      <c r="J145" s="157"/>
      <c r="K145" s="178">
        <f t="shared" si="6"/>
        <v>2649.11</v>
      </c>
    </row>
    <row r="146" spans="1:11" s="176" customFormat="1" ht="36.75" customHeight="1" x14ac:dyDescent="0.25">
      <c r="A146" s="179" t="s">
        <v>197</v>
      </c>
      <c r="B146" s="98" t="s">
        <v>198</v>
      </c>
      <c r="C146" s="177" t="s">
        <v>28</v>
      </c>
      <c r="D146" s="181">
        <v>2189</v>
      </c>
      <c r="E146" s="217">
        <v>261.39999999999998</v>
      </c>
      <c r="F146" s="174">
        <v>330.9</v>
      </c>
      <c r="G146" s="22">
        <v>529</v>
      </c>
      <c r="H146" s="157"/>
      <c r="I146" s="157"/>
      <c r="J146" s="157"/>
      <c r="K146" s="178">
        <f t="shared" si="6"/>
        <v>3310.3</v>
      </c>
    </row>
    <row r="147" spans="1:11" s="176" customFormat="1" ht="36.75" customHeight="1" x14ac:dyDescent="0.25">
      <c r="A147" s="179" t="s">
        <v>201</v>
      </c>
      <c r="B147" s="98" t="s">
        <v>202</v>
      </c>
      <c r="C147" s="177" t="s">
        <v>28</v>
      </c>
      <c r="D147" s="181">
        <v>1552.1999999999998</v>
      </c>
      <c r="E147" s="217">
        <v>218.2</v>
      </c>
      <c r="F147" s="174">
        <v>550.20000000000005</v>
      </c>
      <c r="G147" s="22">
        <v>0</v>
      </c>
      <c r="H147" s="157"/>
      <c r="I147" s="157"/>
      <c r="J147" s="157"/>
      <c r="K147" s="178">
        <f t="shared" si="6"/>
        <v>2320.6</v>
      </c>
    </row>
    <row r="148" spans="1:11" s="176" customFormat="1" ht="36.75" customHeight="1" x14ac:dyDescent="0.25">
      <c r="A148" s="552" t="s">
        <v>604</v>
      </c>
      <c r="B148" s="98" t="s">
        <v>203</v>
      </c>
      <c r="C148" s="177" t="s">
        <v>28</v>
      </c>
      <c r="D148" s="181">
        <v>8347.93</v>
      </c>
      <c r="E148" s="217">
        <v>774.55</v>
      </c>
      <c r="F148" s="174">
        <v>796.4</v>
      </c>
      <c r="G148" s="22">
        <v>730.7</v>
      </c>
      <c r="H148" s="157"/>
      <c r="I148" s="157"/>
      <c r="J148" s="157"/>
      <c r="K148" s="178">
        <f t="shared" si="6"/>
        <v>10649.58</v>
      </c>
    </row>
    <row r="149" spans="1:11" s="176" customFormat="1" ht="36.75" customHeight="1" x14ac:dyDescent="0.25">
      <c r="A149" s="554"/>
      <c r="B149" s="242" t="s">
        <v>735</v>
      </c>
      <c r="C149" s="177" t="s">
        <v>28</v>
      </c>
      <c r="D149" s="181">
        <v>0</v>
      </c>
      <c r="E149" s="217">
        <v>987.1</v>
      </c>
      <c r="F149" s="174">
        <v>264.8</v>
      </c>
      <c r="G149" s="22">
        <v>0</v>
      </c>
      <c r="H149" s="157"/>
      <c r="I149" s="157"/>
      <c r="J149" s="157"/>
      <c r="K149" s="178">
        <f t="shared" si="6"/>
        <v>1251.9000000000001</v>
      </c>
    </row>
    <row r="150" spans="1:11" s="176" customFormat="1" ht="45.75" customHeight="1" x14ac:dyDescent="0.25">
      <c r="A150" s="179" t="s">
        <v>204</v>
      </c>
      <c r="B150" s="98" t="s">
        <v>205</v>
      </c>
      <c r="C150" s="177" t="s">
        <v>28</v>
      </c>
      <c r="D150" s="181">
        <v>5719.22</v>
      </c>
      <c r="E150" s="217">
        <v>297.8</v>
      </c>
      <c r="F150" s="174">
        <v>980.7</v>
      </c>
      <c r="G150" s="22">
        <v>1694.6</v>
      </c>
      <c r="H150" s="157"/>
      <c r="I150" s="157"/>
      <c r="J150" s="157"/>
      <c r="K150" s="178">
        <f t="shared" si="6"/>
        <v>8692.32</v>
      </c>
    </row>
    <row r="151" spans="1:11" s="176" customFormat="1" ht="36.75" customHeight="1" x14ac:dyDescent="0.25">
      <c r="A151" s="179" t="s">
        <v>207</v>
      </c>
      <c r="B151" s="98" t="s">
        <v>208</v>
      </c>
      <c r="C151" s="177" t="s">
        <v>28</v>
      </c>
      <c r="D151" s="181">
        <v>3581.5999999999995</v>
      </c>
      <c r="E151" s="217">
        <v>477.2</v>
      </c>
      <c r="F151" s="174">
        <v>235.6</v>
      </c>
      <c r="G151" s="22">
        <v>285.10000000000002</v>
      </c>
      <c r="H151" s="157"/>
      <c r="I151" s="157"/>
      <c r="J151" s="157"/>
      <c r="K151" s="178">
        <f t="shared" si="6"/>
        <v>4579.5</v>
      </c>
    </row>
    <row r="152" spans="1:11" s="176" customFormat="1" ht="36.75" customHeight="1" x14ac:dyDescent="0.25">
      <c r="A152" s="179" t="s">
        <v>209</v>
      </c>
      <c r="B152" s="98" t="s">
        <v>605</v>
      </c>
      <c r="C152" s="177" t="s">
        <v>28</v>
      </c>
      <c r="D152" s="181">
        <v>3437.45</v>
      </c>
      <c r="E152" s="217">
        <v>201.8</v>
      </c>
      <c r="F152" s="174">
        <v>197</v>
      </c>
      <c r="G152" s="22">
        <v>218</v>
      </c>
      <c r="H152" s="157"/>
      <c r="I152" s="157"/>
      <c r="J152" s="157"/>
      <c r="K152" s="178">
        <f t="shared" si="6"/>
        <v>4054.25</v>
      </c>
    </row>
    <row r="153" spans="1:11" s="176" customFormat="1" ht="36.75" customHeight="1" x14ac:dyDescent="0.25">
      <c r="A153" s="179" t="s">
        <v>212</v>
      </c>
      <c r="B153" s="98" t="s">
        <v>213</v>
      </c>
      <c r="C153" s="177" t="s">
        <v>28</v>
      </c>
      <c r="D153" s="181">
        <v>149.1</v>
      </c>
      <c r="E153" s="217">
        <v>0</v>
      </c>
      <c r="F153" s="174">
        <v>0</v>
      </c>
      <c r="G153" s="22">
        <v>0</v>
      </c>
      <c r="H153" s="157"/>
      <c r="I153" s="157"/>
      <c r="J153" s="157"/>
      <c r="K153" s="178">
        <f t="shared" si="6"/>
        <v>149.1</v>
      </c>
    </row>
    <row r="154" spans="1:11" s="176" customFormat="1" ht="36.75" customHeight="1" x14ac:dyDescent="0.25">
      <c r="A154" s="552" t="s">
        <v>214</v>
      </c>
      <c r="B154" s="98" t="s">
        <v>215</v>
      </c>
      <c r="C154" s="177" t="s">
        <v>28</v>
      </c>
      <c r="D154" s="181">
        <v>8973.34</v>
      </c>
      <c r="E154" s="217">
        <v>673.1</v>
      </c>
      <c r="F154" s="174">
        <v>2514.4</v>
      </c>
      <c r="G154" s="22">
        <v>2052.8000000000002</v>
      </c>
      <c r="H154" s="157"/>
      <c r="I154" s="157"/>
      <c r="J154" s="157"/>
      <c r="K154" s="178">
        <f t="shared" si="6"/>
        <v>14213.64</v>
      </c>
    </row>
    <row r="155" spans="1:11" s="176" customFormat="1" ht="36.75" customHeight="1" x14ac:dyDescent="0.25">
      <c r="A155" s="554"/>
      <c r="B155" s="98" t="s">
        <v>245</v>
      </c>
      <c r="C155" s="177" t="s">
        <v>28</v>
      </c>
      <c r="D155" s="181">
        <v>1899.3999999999999</v>
      </c>
      <c r="E155" s="217">
        <v>426.1</v>
      </c>
      <c r="F155" s="174">
        <v>547.4</v>
      </c>
      <c r="G155" s="22">
        <v>156.69999999999999</v>
      </c>
      <c r="H155" s="157"/>
      <c r="I155" s="157"/>
      <c r="J155" s="157"/>
      <c r="K155" s="178">
        <f t="shared" si="6"/>
        <v>3029.6</v>
      </c>
    </row>
    <row r="156" spans="1:11" s="176" customFormat="1" ht="36.75" customHeight="1" x14ac:dyDescent="0.25">
      <c r="A156" s="179" t="s">
        <v>217</v>
      </c>
      <c r="B156" s="98" t="s">
        <v>218</v>
      </c>
      <c r="C156" s="177" t="s">
        <v>28</v>
      </c>
      <c r="D156" s="181">
        <v>6713.52</v>
      </c>
      <c r="E156" s="217">
        <v>751.6</v>
      </c>
      <c r="F156" s="174">
        <v>248.7</v>
      </c>
      <c r="G156" s="22">
        <v>352.9</v>
      </c>
      <c r="H156" s="157"/>
      <c r="I156" s="157"/>
      <c r="J156" s="157"/>
      <c r="K156" s="178">
        <f t="shared" si="6"/>
        <v>8066.72</v>
      </c>
    </row>
    <row r="157" spans="1:11" s="176" customFormat="1" ht="36.75" customHeight="1" x14ac:dyDescent="0.25">
      <c r="A157" s="179" t="s">
        <v>219</v>
      </c>
      <c r="B157" s="98" t="s">
        <v>220</v>
      </c>
      <c r="C157" s="177" t="s">
        <v>28</v>
      </c>
      <c r="D157" s="181">
        <v>444.5</v>
      </c>
      <c r="E157" s="217">
        <v>470.9</v>
      </c>
      <c r="F157" s="174">
        <v>0</v>
      </c>
      <c r="G157" s="22">
        <v>0</v>
      </c>
      <c r="H157" s="157"/>
      <c r="I157" s="157"/>
      <c r="J157" s="157"/>
      <c r="K157" s="178">
        <f t="shared" si="6"/>
        <v>915.4</v>
      </c>
    </row>
    <row r="158" spans="1:11" s="176" customFormat="1" ht="36.75" customHeight="1" x14ac:dyDescent="0.25">
      <c r="A158" s="552" t="s">
        <v>224</v>
      </c>
      <c r="B158" s="98" t="s">
        <v>225</v>
      </c>
      <c r="C158" s="177" t="s">
        <v>28</v>
      </c>
      <c r="D158" s="181">
        <v>2129</v>
      </c>
      <c r="E158" s="217">
        <v>0</v>
      </c>
      <c r="F158" s="174">
        <v>0</v>
      </c>
      <c r="G158" s="22">
        <v>0</v>
      </c>
      <c r="H158" s="157"/>
      <c r="I158" s="157"/>
      <c r="J158" s="157"/>
      <c r="K158" s="178">
        <f t="shared" si="6"/>
        <v>2129</v>
      </c>
    </row>
    <row r="159" spans="1:11" s="176" customFormat="1" ht="36.75" customHeight="1" x14ac:dyDescent="0.25">
      <c r="A159" s="554"/>
      <c r="B159" s="98" t="s">
        <v>241</v>
      </c>
      <c r="C159" s="177" t="s">
        <v>28</v>
      </c>
      <c r="D159" s="181">
        <v>876.09</v>
      </c>
      <c r="E159" s="217">
        <v>0</v>
      </c>
      <c r="F159" s="174">
        <v>0</v>
      </c>
      <c r="G159" s="22">
        <v>164.5</v>
      </c>
      <c r="H159" s="157"/>
      <c r="I159" s="157"/>
      <c r="J159" s="157"/>
      <c r="K159" s="178">
        <f t="shared" si="6"/>
        <v>1040.5900000000001</v>
      </c>
    </row>
    <row r="160" spans="1:11" s="176" customFormat="1" ht="36.75" customHeight="1" x14ac:dyDescent="0.25">
      <c r="A160" s="179" t="s">
        <v>226</v>
      </c>
      <c r="B160" s="98" t="s">
        <v>227</v>
      </c>
      <c r="C160" s="177" t="s">
        <v>28</v>
      </c>
      <c r="D160" s="181">
        <v>3769.04</v>
      </c>
      <c r="E160" s="216">
        <v>497.4</v>
      </c>
      <c r="F160" s="157">
        <v>168.6</v>
      </c>
      <c r="G160" s="22">
        <v>885.3</v>
      </c>
      <c r="H160" s="157"/>
      <c r="I160" s="157"/>
      <c r="J160" s="157"/>
      <c r="K160" s="178">
        <f t="shared" si="6"/>
        <v>5320.34</v>
      </c>
    </row>
    <row r="161" spans="1:12" s="176" customFormat="1" ht="36.75" customHeight="1" x14ac:dyDescent="0.25">
      <c r="A161" s="552" t="s">
        <v>229</v>
      </c>
      <c r="B161" s="98" t="s">
        <v>230</v>
      </c>
      <c r="C161" s="177" t="s">
        <v>28</v>
      </c>
      <c r="D161" s="181">
        <v>1150.83</v>
      </c>
      <c r="E161" s="216">
        <v>612.79999999999995</v>
      </c>
      <c r="F161" s="157">
        <v>401.1</v>
      </c>
      <c r="G161" s="22">
        <v>1714.4</v>
      </c>
      <c r="H161" s="157"/>
      <c r="I161" s="157"/>
      <c r="J161" s="157"/>
      <c r="K161" s="178">
        <f t="shared" si="6"/>
        <v>3879.13</v>
      </c>
    </row>
    <row r="162" spans="1:12" s="176" customFormat="1" ht="36.75" customHeight="1" x14ac:dyDescent="0.25">
      <c r="A162" s="554"/>
      <c r="B162" s="98" t="s">
        <v>252</v>
      </c>
      <c r="C162" s="177" t="s">
        <v>28</v>
      </c>
      <c r="D162" s="181">
        <v>21283.11</v>
      </c>
      <c r="E162" s="217">
        <v>2338.6999999999998</v>
      </c>
      <c r="F162" s="174">
        <v>843.5</v>
      </c>
      <c r="G162" s="111">
        <v>882.2</v>
      </c>
      <c r="H162" s="174"/>
      <c r="I162" s="174"/>
      <c r="J162" s="174"/>
      <c r="K162" s="178">
        <f t="shared" si="6"/>
        <v>25347.510000000002</v>
      </c>
    </row>
    <row r="163" spans="1:12" s="176" customFormat="1" ht="36.75" customHeight="1" x14ac:dyDescent="0.25">
      <c r="A163" s="264" t="s">
        <v>231</v>
      </c>
      <c r="B163" s="172" t="s">
        <v>232</v>
      </c>
      <c r="C163" s="173" t="s">
        <v>28</v>
      </c>
      <c r="D163" s="215">
        <v>5783.2</v>
      </c>
      <c r="E163" s="217">
        <v>702.7</v>
      </c>
      <c r="F163" s="174">
        <v>561.20000000000005</v>
      </c>
      <c r="G163" s="111">
        <v>703.8</v>
      </c>
      <c r="H163" s="174"/>
      <c r="I163" s="174"/>
      <c r="J163" s="174"/>
      <c r="K163" s="180">
        <f t="shared" si="6"/>
        <v>7750.9</v>
      </c>
    </row>
    <row r="164" spans="1:12" s="176" customFormat="1" ht="36.75" customHeight="1" x14ac:dyDescent="0.25">
      <c r="A164" s="179" t="s">
        <v>233</v>
      </c>
      <c r="B164" s="98" t="s">
        <v>234</v>
      </c>
      <c r="C164" s="177" t="s">
        <v>28</v>
      </c>
      <c r="D164" s="181">
        <v>100.9</v>
      </c>
      <c r="E164" s="217">
        <v>0</v>
      </c>
      <c r="F164" s="174">
        <v>0</v>
      </c>
      <c r="G164" s="22">
        <v>0</v>
      </c>
      <c r="H164" s="157"/>
      <c r="I164" s="157"/>
      <c r="J164" s="157"/>
      <c r="K164" s="178">
        <f t="shared" si="6"/>
        <v>100.9</v>
      </c>
    </row>
    <row r="165" spans="1:12" s="176" customFormat="1" ht="36.75" customHeight="1" x14ac:dyDescent="0.25">
      <c r="A165" s="179" t="s">
        <v>237</v>
      </c>
      <c r="B165" s="98" t="s">
        <v>238</v>
      </c>
      <c r="C165" s="177" t="s">
        <v>28</v>
      </c>
      <c r="D165" s="181">
        <v>396.7</v>
      </c>
      <c r="E165" s="216">
        <v>0</v>
      </c>
      <c r="F165" s="174">
        <v>0</v>
      </c>
      <c r="G165" s="22">
        <v>0</v>
      </c>
      <c r="H165" s="157"/>
      <c r="I165" s="157"/>
      <c r="J165" s="157"/>
      <c r="K165" s="178">
        <f t="shared" si="6"/>
        <v>396.7</v>
      </c>
    </row>
    <row r="166" spans="1:12" s="282" customFormat="1" ht="36.75" customHeight="1" x14ac:dyDescent="0.25">
      <c r="A166" s="283" t="s">
        <v>239</v>
      </c>
      <c r="B166" s="276" t="s">
        <v>240</v>
      </c>
      <c r="C166" s="277" t="s">
        <v>28</v>
      </c>
      <c r="D166" s="278">
        <v>7427.5800000000008</v>
      </c>
      <c r="E166" s="279">
        <v>223.8</v>
      </c>
      <c r="F166" s="280">
        <v>488.6</v>
      </c>
      <c r="G166" s="281">
        <v>551.70000000000005</v>
      </c>
      <c r="H166" s="281"/>
      <c r="I166" s="281"/>
      <c r="J166" s="281"/>
      <c r="K166" s="74">
        <f>SUM(D166:J166)</f>
        <v>8691.6800000000021</v>
      </c>
    </row>
    <row r="167" spans="1:12" s="176" customFormat="1" ht="36.75" customHeight="1" x14ac:dyDescent="0.25">
      <c r="A167" s="179" t="s">
        <v>242</v>
      </c>
      <c r="B167" s="98" t="s">
        <v>607</v>
      </c>
      <c r="C167" s="177" t="s">
        <v>28</v>
      </c>
      <c r="D167" s="181">
        <v>320.8</v>
      </c>
      <c r="E167" s="217">
        <v>0</v>
      </c>
      <c r="F167" s="174">
        <v>0</v>
      </c>
      <c r="G167" s="22">
        <v>0</v>
      </c>
      <c r="H167" s="157"/>
      <c r="I167" s="157"/>
      <c r="J167" s="157"/>
      <c r="K167" s="178">
        <f t="shared" si="6"/>
        <v>320.8</v>
      </c>
    </row>
    <row r="168" spans="1:12" s="176" customFormat="1" ht="36.75" customHeight="1" x14ac:dyDescent="0.25">
      <c r="A168" s="179" t="s">
        <v>246</v>
      </c>
      <c r="B168" s="98" t="s">
        <v>247</v>
      </c>
      <c r="C168" s="177" t="s">
        <v>28</v>
      </c>
      <c r="D168" s="181">
        <v>476.5</v>
      </c>
      <c r="E168" s="217">
        <v>0</v>
      </c>
      <c r="F168" s="174">
        <v>586.6</v>
      </c>
      <c r="G168" s="22">
        <v>626.5</v>
      </c>
      <c r="H168" s="157"/>
      <c r="I168" s="157"/>
      <c r="J168" s="157"/>
      <c r="K168" s="178">
        <f t="shared" si="6"/>
        <v>1689.6</v>
      </c>
    </row>
    <row r="169" spans="1:12" s="176" customFormat="1" ht="36.75" customHeight="1" x14ac:dyDescent="0.25">
      <c r="A169" s="179" t="s">
        <v>186</v>
      </c>
      <c r="B169" s="98" t="s">
        <v>248</v>
      </c>
      <c r="C169" s="177" t="s">
        <v>28</v>
      </c>
      <c r="D169" s="181">
        <v>592.91999999999996</v>
      </c>
      <c r="E169" s="217">
        <v>0</v>
      </c>
      <c r="F169" s="174">
        <v>0</v>
      </c>
      <c r="G169" s="22">
        <v>0</v>
      </c>
      <c r="H169" s="157"/>
      <c r="I169" s="157"/>
      <c r="J169" s="157"/>
      <c r="K169" s="178">
        <f t="shared" si="6"/>
        <v>592.91999999999996</v>
      </c>
    </row>
    <row r="170" spans="1:12" s="176" customFormat="1" ht="36.75" customHeight="1" x14ac:dyDescent="0.25">
      <c r="A170" s="179" t="s">
        <v>128</v>
      </c>
      <c r="B170" s="98" t="s">
        <v>608</v>
      </c>
      <c r="C170" s="177" t="s">
        <v>28</v>
      </c>
      <c r="D170" s="181">
        <v>619.9</v>
      </c>
      <c r="E170" s="217">
        <v>525</v>
      </c>
      <c r="F170" s="174">
        <v>0</v>
      </c>
      <c r="G170" s="22">
        <v>0</v>
      </c>
      <c r="H170" s="157"/>
      <c r="I170" s="157"/>
      <c r="J170" s="157"/>
      <c r="K170" s="178">
        <f t="shared" si="6"/>
        <v>1144.9000000000001</v>
      </c>
    </row>
    <row r="171" spans="1:12" s="176" customFormat="1" ht="36.75" customHeight="1" x14ac:dyDescent="0.25">
      <c r="A171" s="263" t="s">
        <v>250</v>
      </c>
      <c r="B171" s="98" t="s">
        <v>251</v>
      </c>
      <c r="C171" s="177" t="s">
        <v>28</v>
      </c>
      <c r="D171" s="181">
        <v>3015.1</v>
      </c>
      <c r="E171" s="217">
        <v>311.10000000000002</v>
      </c>
      <c r="F171" s="174">
        <v>498.9</v>
      </c>
      <c r="G171" s="22">
        <v>0</v>
      </c>
      <c r="H171" s="157"/>
      <c r="I171" s="157"/>
      <c r="J171" s="157"/>
      <c r="K171" s="178">
        <f t="shared" si="6"/>
        <v>3825.1</v>
      </c>
    </row>
    <row r="172" spans="1:12" s="176" customFormat="1" ht="36.75" customHeight="1" x14ac:dyDescent="0.25">
      <c r="A172" s="182" t="s">
        <v>257</v>
      </c>
      <c r="B172" s="102" t="s">
        <v>258</v>
      </c>
      <c r="C172" s="177" t="s">
        <v>28</v>
      </c>
      <c r="D172" s="183">
        <v>904.17000000000007</v>
      </c>
      <c r="E172" s="209">
        <v>0</v>
      </c>
      <c r="F172" s="174">
        <v>0</v>
      </c>
      <c r="G172" s="22">
        <v>0</v>
      </c>
      <c r="H172" s="157"/>
      <c r="I172" s="157"/>
      <c r="J172" s="157"/>
      <c r="K172" s="178">
        <f t="shared" si="6"/>
        <v>904.17000000000007</v>
      </c>
    </row>
    <row r="173" spans="1:12" s="4" customFormat="1" ht="30" customHeight="1" x14ac:dyDescent="0.25">
      <c r="A173" s="489" t="s">
        <v>259</v>
      </c>
      <c r="B173" s="490"/>
      <c r="C173" s="17" t="s">
        <v>28</v>
      </c>
      <c r="D173" s="91">
        <v>1138611.82</v>
      </c>
      <c r="E173" s="89">
        <f>SUM(E31:E172)</f>
        <v>69808.37</v>
      </c>
      <c r="F173" s="89">
        <f t="shared" ref="F173:J173" si="7">SUM(F31:F172)</f>
        <v>76748.689999999988</v>
      </c>
      <c r="G173" s="89">
        <f t="shared" si="7"/>
        <v>95822.790000000037</v>
      </c>
      <c r="H173" s="89">
        <f t="shared" si="7"/>
        <v>0</v>
      </c>
      <c r="I173" s="89">
        <f t="shared" si="7"/>
        <v>0</v>
      </c>
      <c r="J173" s="90">
        <f t="shared" si="7"/>
        <v>0</v>
      </c>
      <c r="K173" s="20">
        <f>SUM(D173:J173)</f>
        <v>1380991.67</v>
      </c>
    </row>
    <row r="174" spans="1:12" s="4" customFormat="1" ht="30" customHeight="1" thickBot="1" x14ac:dyDescent="0.3">
      <c r="A174" s="572" t="s">
        <v>260</v>
      </c>
      <c r="B174" s="573"/>
      <c r="C174" s="18" t="s">
        <v>28</v>
      </c>
      <c r="D174" s="21">
        <f t="shared" ref="D174:J174" si="8">COUNTIF(D31:D172,"&gt;0")</f>
        <v>138</v>
      </c>
      <c r="E174" s="21">
        <f t="shared" si="8"/>
        <v>78</v>
      </c>
      <c r="F174" s="21">
        <f t="shared" si="8"/>
        <v>77</v>
      </c>
      <c r="G174" s="21">
        <f t="shared" si="8"/>
        <v>70</v>
      </c>
      <c r="H174" s="21">
        <f t="shared" si="8"/>
        <v>0</v>
      </c>
      <c r="I174" s="21">
        <f t="shared" si="8"/>
        <v>0</v>
      </c>
      <c r="J174" s="21">
        <f t="shared" si="8"/>
        <v>0</v>
      </c>
      <c r="K174" s="65">
        <f>SUM(D174:J174)</f>
        <v>363</v>
      </c>
      <c r="L174" s="240"/>
    </row>
    <row r="175" spans="1:12" s="4" customFormat="1" ht="24.95" customHeight="1" x14ac:dyDescent="0.25">
      <c r="A175" s="580" t="s">
        <v>591</v>
      </c>
      <c r="B175" s="581"/>
      <c r="C175" s="581"/>
      <c r="D175" s="581"/>
      <c r="E175" s="581"/>
      <c r="F175" s="581"/>
      <c r="G175" s="581"/>
      <c r="H175" s="581"/>
      <c r="I175" s="581"/>
      <c r="J175" s="581"/>
      <c r="K175" s="582"/>
    </row>
    <row r="176" spans="1:12" s="5" customFormat="1" ht="35.1" customHeight="1" thickBot="1" x14ac:dyDescent="0.3">
      <c r="A176" s="265" t="s">
        <v>261</v>
      </c>
      <c r="B176" s="563" t="s">
        <v>262</v>
      </c>
      <c r="C176" s="564"/>
      <c r="D176" s="158" t="s">
        <v>723</v>
      </c>
      <c r="E176" s="210" t="s">
        <v>717</v>
      </c>
      <c r="F176" s="38" t="s">
        <v>718</v>
      </c>
      <c r="G176" s="38" t="s">
        <v>719</v>
      </c>
      <c r="H176" s="38" t="s">
        <v>720</v>
      </c>
      <c r="I176" s="38" t="s">
        <v>721</v>
      </c>
      <c r="J176" s="38" t="s">
        <v>722</v>
      </c>
      <c r="K176" s="109" t="s">
        <v>29</v>
      </c>
    </row>
    <row r="177" spans="1:17" ht="36.75" customHeight="1" thickTop="1" x14ac:dyDescent="0.2">
      <c r="A177" s="576" t="s">
        <v>263</v>
      </c>
      <c r="B177" s="100" t="s">
        <v>264</v>
      </c>
      <c r="C177" s="68" t="s">
        <v>28</v>
      </c>
      <c r="D177" s="84">
        <v>964.5</v>
      </c>
      <c r="E177" s="224">
        <v>0</v>
      </c>
      <c r="F177" s="87">
        <v>0</v>
      </c>
      <c r="G177" s="87">
        <v>0</v>
      </c>
      <c r="H177" s="87"/>
      <c r="I177" s="87"/>
      <c r="J177" s="87"/>
      <c r="K177" s="75">
        <f>SUM(D177:J177)</f>
        <v>964.5</v>
      </c>
    </row>
    <row r="178" spans="1:17" ht="36.75" customHeight="1" x14ac:dyDescent="0.2">
      <c r="A178" s="477"/>
      <c r="B178" s="101" t="s">
        <v>265</v>
      </c>
      <c r="C178" s="68" t="s">
        <v>28</v>
      </c>
      <c r="D178" s="84">
        <v>2264.7000000000003</v>
      </c>
      <c r="E178" s="223">
        <v>221.5</v>
      </c>
      <c r="F178" s="87">
        <v>0</v>
      </c>
      <c r="G178" s="77">
        <v>212.4</v>
      </c>
      <c r="H178" s="77"/>
      <c r="I178" s="77"/>
      <c r="J178" s="77"/>
      <c r="K178" s="74">
        <f t="shared" ref="K178:K208" si="9">SUM(D178:J178)</f>
        <v>2698.6000000000004</v>
      </c>
    </row>
    <row r="179" spans="1:17" ht="36.75" customHeight="1" x14ac:dyDescent="0.2">
      <c r="A179" s="477"/>
      <c r="B179" s="99" t="s">
        <v>266</v>
      </c>
      <c r="C179" s="68" t="s">
        <v>28</v>
      </c>
      <c r="D179" s="84">
        <v>939.3</v>
      </c>
      <c r="E179" s="223">
        <v>0</v>
      </c>
      <c r="F179" s="87">
        <v>0</v>
      </c>
      <c r="G179" s="77">
        <v>0</v>
      </c>
      <c r="H179" s="77"/>
      <c r="I179" s="77"/>
      <c r="J179" s="77"/>
      <c r="K179" s="74">
        <f t="shared" si="9"/>
        <v>939.3</v>
      </c>
    </row>
    <row r="180" spans="1:17" ht="36.75" customHeight="1" x14ac:dyDescent="0.2">
      <c r="A180" s="477"/>
      <c r="B180" s="99" t="s">
        <v>267</v>
      </c>
      <c r="C180" s="68" t="s">
        <v>28</v>
      </c>
      <c r="D180" s="84">
        <v>298.89999999999998</v>
      </c>
      <c r="E180" s="223">
        <v>0</v>
      </c>
      <c r="F180" s="87">
        <v>0</v>
      </c>
      <c r="G180" s="77">
        <v>0</v>
      </c>
      <c r="H180" s="77"/>
      <c r="I180" s="77"/>
      <c r="J180" s="77"/>
      <c r="K180" s="74">
        <f t="shared" si="9"/>
        <v>298.89999999999998</v>
      </c>
    </row>
    <row r="181" spans="1:17" ht="36.75" customHeight="1" x14ac:dyDescent="0.2">
      <c r="A181" s="477"/>
      <c r="B181" s="241" t="s">
        <v>751</v>
      </c>
      <c r="C181" s="68" t="s">
        <v>28</v>
      </c>
      <c r="D181" s="84">
        <v>0</v>
      </c>
      <c r="E181" s="223">
        <v>311.5</v>
      </c>
      <c r="F181" s="87">
        <v>0</v>
      </c>
      <c r="G181" s="77">
        <v>0</v>
      </c>
      <c r="H181" s="77"/>
      <c r="I181" s="77"/>
      <c r="J181" s="77"/>
      <c r="K181" s="74">
        <f t="shared" si="9"/>
        <v>311.5</v>
      </c>
    </row>
    <row r="182" spans="1:17" ht="36.75" customHeight="1" x14ac:dyDescent="0.2">
      <c r="A182" s="477"/>
      <c r="B182" s="241" t="s">
        <v>732</v>
      </c>
      <c r="C182" s="68" t="s">
        <v>28</v>
      </c>
      <c r="D182" s="84">
        <v>0</v>
      </c>
      <c r="E182" s="223">
        <v>532.25</v>
      </c>
      <c r="F182" s="87">
        <v>295.8</v>
      </c>
      <c r="G182" s="77">
        <v>0</v>
      </c>
      <c r="H182" s="77"/>
      <c r="I182" s="77"/>
      <c r="J182" s="77"/>
      <c r="K182" s="74">
        <f t="shared" si="9"/>
        <v>828.05</v>
      </c>
    </row>
    <row r="183" spans="1:17" ht="36.75" customHeight="1" x14ac:dyDescent="0.2">
      <c r="A183" s="477"/>
      <c r="B183" s="241" t="s">
        <v>756</v>
      </c>
      <c r="C183" s="68" t="s">
        <v>28</v>
      </c>
      <c r="D183" s="84">
        <v>0</v>
      </c>
      <c r="E183" s="223">
        <v>0</v>
      </c>
      <c r="F183" s="87">
        <v>120.2</v>
      </c>
      <c r="G183" s="77">
        <v>148</v>
      </c>
      <c r="H183" s="77"/>
      <c r="I183" s="77"/>
      <c r="J183" s="77"/>
      <c r="K183" s="74">
        <f>SUM(D183:J183)</f>
        <v>268.2</v>
      </c>
    </row>
    <row r="184" spans="1:17" ht="36.75" customHeight="1" x14ac:dyDescent="0.2">
      <c r="A184" s="478"/>
      <c r="B184" s="99" t="s">
        <v>268</v>
      </c>
      <c r="C184" s="68" t="s">
        <v>28</v>
      </c>
      <c r="D184" s="84">
        <v>1455.8999999999999</v>
      </c>
      <c r="E184" s="223">
        <v>0</v>
      </c>
      <c r="F184" s="87">
        <v>0</v>
      </c>
      <c r="G184" s="77">
        <v>0</v>
      </c>
      <c r="H184" s="77"/>
      <c r="I184" s="77"/>
      <c r="J184" s="77"/>
      <c r="K184" s="74">
        <f t="shared" si="9"/>
        <v>1455.8999999999999</v>
      </c>
    </row>
    <row r="185" spans="1:17" ht="36.75" customHeight="1" x14ac:dyDescent="0.2">
      <c r="A185" s="476" t="s">
        <v>269</v>
      </c>
      <c r="B185" s="99" t="s">
        <v>270</v>
      </c>
      <c r="C185" s="68" t="s">
        <v>28</v>
      </c>
      <c r="D185" s="85">
        <v>26189.57</v>
      </c>
      <c r="E185" s="110">
        <v>2132.3000000000002</v>
      </c>
      <c r="F185" s="87">
        <v>4718.8</v>
      </c>
      <c r="G185" s="77">
        <v>12552.7</v>
      </c>
      <c r="H185" s="77"/>
      <c r="I185" s="77"/>
      <c r="J185" s="77"/>
      <c r="K185" s="74">
        <f t="shared" si="9"/>
        <v>45593.369999999995</v>
      </c>
    </row>
    <row r="186" spans="1:17" ht="36.75" customHeight="1" x14ac:dyDescent="0.2">
      <c r="A186" s="477"/>
      <c r="B186" s="99" t="s">
        <v>271</v>
      </c>
      <c r="C186" s="68" t="s">
        <v>28</v>
      </c>
      <c r="D186" s="85">
        <v>20810.77</v>
      </c>
      <c r="E186" s="110">
        <v>727.5</v>
      </c>
      <c r="F186" s="87">
        <v>1315.81</v>
      </c>
      <c r="G186" s="22">
        <v>2923</v>
      </c>
      <c r="H186" s="77"/>
      <c r="I186" s="77"/>
      <c r="J186" s="77"/>
      <c r="K186" s="74">
        <f t="shared" si="9"/>
        <v>25777.08</v>
      </c>
      <c r="Q186" s="80"/>
    </row>
    <row r="187" spans="1:17" ht="36.75" customHeight="1" x14ac:dyDescent="0.2">
      <c r="A187" s="477"/>
      <c r="B187" s="99" t="s">
        <v>272</v>
      </c>
      <c r="C187" s="68" t="s">
        <v>28</v>
      </c>
      <c r="D187" s="85">
        <v>1128.9000000000001</v>
      </c>
      <c r="E187" s="110">
        <v>0</v>
      </c>
      <c r="F187" s="87">
        <v>0</v>
      </c>
      <c r="G187" s="22">
        <v>0</v>
      </c>
      <c r="H187" s="77"/>
      <c r="I187" s="77"/>
      <c r="J187" s="77"/>
      <c r="K187" s="74">
        <f t="shared" si="9"/>
        <v>1128.9000000000001</v>
      </c>
    </row>
    <row r="188" spans="1:17" ht="36.75" customHeight="1" x14ac:dyDescent="0.2">
      <c r="A188" s="478"/>
      <c r="B188" s="99" t="s">
        <v>273</v>
      </c>
      <c r="C188" s="68" t="s">
        <v>28</v>
      </c>
      <c r="D188" s="85">
        <v>900.90000000000009</v>
      </c>
      <c r="E188" s="110">
        <v>0</v>
      </c>
      <c r="F188" s="87">
        <v>0</v>
      </c>
      <c r="G188" s="22">
        <v>256.5</v>
      </c>
      <c r="H188" s="77"/>
      <c r="I188" s="77"/>
      <c r="J188" s="77"/>
      <c r="K188" s="74">
        <f t="shared" si="9"/>
        <v>1157.4000000000001</v>
      </c>
    </row>
    <row r="189" spans="1:17" ht="36.75" customHeight="1" x14ac:dyDescent="0.2">
      <c r="A189" s="97" t="s">
        <v>618</v>
      </c>
      <c r="B189" s="102" t="s">
        <v>619</v>
      </c>
      <c r="C189" s="68" t="s">
        <v>28</v>
      </c>
      <c r="D189" s="110">
        <v>551.69999999999993</v>
      </c>
      <c r="E189" s="110">
        <v>339.1</v>
      </c>
      <c r="F189" s="87">
        <v>176.5</v>
      </c>
      <c r="G189" s="111">
        <v>0</v>
      </c>
      <c r="H189" s="87"/>
      <c r="I189" s="77"/>
      <c r="J189" s="77"/>
      <c r="K189" s="75">
        <f t="shared" si="9"/>
        <v>1067.3</v>
      </c>
    </row>
    <row r="190" spans="1:17" ht="36.75" customHeight="1" x14ac:dyDescent="0.2">
      <c r="A190" s="557" t="s">
        <v>274</v>
      </c>
      <c r="B190" s="98" t="s">
        <v>34</v>
      </c>
      <c r="C190" s="67" t="s">
        <v>28</v>
      </c>
      <c r="D190" s="77">
        <v>256.8</v>
      </c>
      <c r="E190" s="77">
        <v>0</v>
      </c>
      <c r="F190" s="77">
        <v>0</v>
      </c>
      <c r="G190" s="22">
        <v>0</v>
      </c>
      <c r="H190" s="77"/>
      <c r="I190" s="83"/>
      <c r="J190" s="77"/>
      <c r="K190" s="74">
        <f t="shared" si="9"/>
        <v>256.8</v>
      </c>
    </row>
    <row r="191" spans="1:17" ht="36.75" customHeight="1" x14ac:dyDescent="0.2">
      <c r="A191" s="558"/>
      <c r="B191" s="98" t="s">
        <v>595</v>
      </c>
      <c r="C191" s="67" t="s">
        <v>28</v>
      </c>
      <c r="D191" s="86">
        <v>1563.74</v>
      </c>
      <c r="E191" s="211">
        <v>0</v>
      </c>
      <c r="F191" s="77">
        <v>0</v>
      </c>
      <c r="G191" s="111">
        <v>0</v>
      </c>
      <c r="H191" s="77"/>
      <c r="I191" s="77"/>
      <c r="J191" s="77"/>
      <c r="K191" s="74">
        <f t="shared" si="9"/>
        <v>1563.74</v>
      </c>
    </row>
    <row r="192" spans="1:17" ht="36.75" customHeight="1" x14ac:dyDescent="0.2">
      <c r="A192" s="558"/>
      <c r="B192" s="137" t="s">
        <v>275</v>
      </c>
      <c r="C192" s="138" t="s">
        <v>28</v>
      </c>
      <c r="D192" s="106">
        <v>18363.820000000007</v>
      </c>
      <c r="E192" s="110">
        <v>1007.1</v>
      </c>
      <c r="F192" s="87">
        <v>1062.7</v>
      </c>
      <c r="G192" s="111">
        <v>1595.1</v>
      </c>
      <c r="H192" s="87"/>
      <c r="I192" s="87"/>
      <c r="J192" s="87"/>
      <c r="K192" s="75">
        <f t="shared" si="9"/>
        <v>22028.720000000005</v>
      </c>
    </row>
    <row r="193" spans="1:11" ht="36.75" customHeight="1" x14ac:dyDescent="0.2">
      <c r="A193" s="558"/>
      <c r="B193" s="99" t="s">
        <v>609</v>
      </c>
      <c r="C193" s="68" t="s">
        <v>28</v>
      </c>
      <c r="D193" s="85">
        <v>15396.790000000003</v>
      </c>
      <c r="E193" s="110">
        <v>501.3</v>
      </c>
      <c r="F193" s="87">
        <v>1031.3</v>
      </c>
      <c r="G193" s="22">
        <v>1562</v>
      </c>
      <c r="H193" s="77"/>
      <c r="I193" s="77"/>
      <c r="J193" s="77"/>
      <c r="K193" s="74">
        <f t="shared" si="9"/>
        <v>18491.390000000003</v>
      </c>
    </row>
    <row r="194" spans="1:11" ht="36.75" customHeight="1" x14ac:dyDescent="0.2">
      <c r="A194" s="558"/>
      <c r="B194" s="99" t="s">
        <v>276</v>
      </c>
      <c r="C194" s="68" t="s">
        <v>28</v>
      </c>
      <c r="D194" s="85">
        <v>25137.72</v>
      </c>
      <c r="E194" s="110">
        <v>1926.8</v>
      </c>
      <c r="F194" s="87">
        <v>2454.9</v>
      </c>
      <c r="G194" s="22">
        <v>3043.1</v>
      </c>
      <c r="H194" s="77"/>
      <c r="I194" s="77"/>
      <c r="J194" s="77"/>
      <c r="K194" s="74">
        <f t="shared" si="9"/>
        <v>32562.52</v>
      </c>
    </row>
    <row r="195" spans="1:11" ht="36.75" customHeight="1" x14ac:dyDescent="0.2">
      <c r="A195" s="559"/>
      <c r="B195" s="99" t="s">
        <v>752</v>
      </c>
      <c r="C195" s="68" t="s">
        <v>28</v>
      </c>
      <c r="D195" s="85">
        <v>5549.7400000000007</v>
      </c>
      <c r="E195" s="212">
        <v>0</v>
      </c>
      <c r="F195" s="77">
        <v>0</v>
      </c>
      <c r="G195" s="22">
        <v>0</v>
      </c>
      <c r="H195" s="77"/>
      <c r="I195" s="77"/>
      <c r="J195" s="77"/>
      <c r="K195" s="74">
        <f t="shared" si="9"/>
        <v>5549.7400000000007</v>
      </c>
    </row>
    <row r="196" spans="1:11" ht="36.75" customHeight="1" x14ac:dyDescent="0.2">
      <c r="A196" s="476" t="s">
        <v>274</v>
      </c>
      <c r="B196" s="99" t="s">
        <v>277</v>
      </c>
      <c r="C196" s="68" t="s">
        <v>28</v>
      </c>
      <c r="D196" s="85">
        <v>17631.780000000002</v>
      </c>
      <c r="E196" s="212">
        <v>976.4</v>
      </c>
      <c r="F196" s="77">
        <v>1062.0999999999999</v>
      </c>
      <c r="G196" s="22">
        <v>1546</v>
      </c>
      <c r="H196" s="77"/>
      <c r="I196" s="77"/>
      <c r="J196" s="77"/>
      <c r="K196" s="74">
        <f t="shared" si="9"/>
        <v>21216.280000000002</v>
      </c>
    </row>
    <row r="197" spans="1:11" ht="36.75" customHeight="1" x14ac:dyDescent="0.2">
      <c r="A197" s="477"/>
      <c r="B197" s="99" t="s">
        <v>278</v>
      </c>
      <c r="C197" s="68" t="s">
        <v>28</v>
      </c>
      <c r="D197" s="85">
        <v>2647.84</v>
      </c>
      <c r="E197" s="110">
        <v>0</v>
      </c>
      <c r="F197" s="87">
        <v>0</v>
      </c>
      <c r="G197" s="22">
        <v>0</v>
      </c>
      <c r="H197" s="77"/>
      <c r="I197" s="77"/>
      <c r="J197" s="77"/>
      <c r="K197" s="74">
        <f t="shared" si="9"/>
        <v>2647.84</v>
      </c>
    </row>
    <row r="198" spans="1:11" ht="36.75" customHeight="1" x14ac:dyDescent="0.2">
      <c r="A198" s="477"/>
      <c r="B198" s="99" t="s">
        <v>279</v>
      </c>
      <c r="C198" s="68" t="s">
        <v>28</v>
      </c>
      <c r="D198" s="85">
        <v>2458.0500000000002</v>
      </c>
      <c r="E198" s="110">
        <v>0</v>
      </c>
      <c r="F198" s="87">
        <v>0</v>
      </c>
      <c r="G198" s="22">
        <v>0</v>
      </c>
      <c r="H198" s="77"/>
      <c r="I198" s="77"/>
      <c r="J198" s="77"/>
      <c r="K198" s="74">
        <f t="shared" si="9"/>
        <v>2458.0500000000002</v>
      </c>
    </row>
    <row r="199" spans="1:11" ht="36.75" customHeight="1" x14ac:dyDescent="0.2">
      <c r="A199" s="477"/>
      <c r="B199" s="99" t="s">
        <v>280</v>
      </c>
      <c r="C199" s="68" t="s">
        <v>28</v>
      </c>
      <c r="D199" s="85">
        <v>1632.9199999999998</v>
      </c>
      <c r="E199" s="110">
        <v>0</v>
      </c>
      <c r="F199" s="87">
        <v>0</v>
      </c>
      <c r="G199" s="22">
        <v>0</v>
      </c>
      <c r="H199" s="77"/>
      <c r="I199" s="77"/>
      <c r="J199" s="77"/>
      <c r="K199" s="74">
        <f t="shared" si="9"/>
        <v>1632.9199999999998</v>
      </c>
    </row>
    <row r="200" spans="1:11" ht="36.75" customHeight="1" x14ac:dyDescent="0.2">
      <c r="A200" s="477"/>
      <c r="B200" s="99" t="s">
        <v>281</v>
      </c>
      <c r="C200" s="68" t="s">
        <v>28</v>
      </c>
      <c r="D200" s="85">
        <v>16895.389999999996</v>
      </c>
      <c r="E200" s="110">
        <v>631.1</v>
      </c>
      <c r="F200" s="87">
        <v>253.4</v>
      </c>
      <c r="G200" s="22">
        <v>1054</v>
      </c>
      <c r="H200" s="77"/>
      <c r="I200" s="77"/>
      <c r="J200" s="77"/>
      <c r="K200" s="74">
        <f t="shared" si="9"/>
        <v>18833.889999999996</v>
      </c>
    </row>
    <row r="201" spans="1:11" ht="36.75" customHeight="1" x14ac:dyDescent="0.2">
      <c r="A201" s="477"/>
      <c r="B201" s="99" t="s">
        <v>282</v>
      </c>
      <c r="C201" s="68" t="s">
        <v>28</v>
      </c>
      <c r="D201" s="85">
        <v>12184.84</v>
      </c>
      <c r="E201" s="110">
        <v>853.8</v>
      </c>
      <c r="F201" s="87">
        <v>565.26</v>
      </c>
      <c r="G201" s="22">
        <v>0</v>
      </c>
      <c r="H201" s="77"/>
      <c r="I201" s="77"/>
      <c r="J201" s="77"/>
      <c r="K201" s="74">
        <f t="shared" si="9"/>
        <v>13603.9</v>
      </c>
    </row>
    <row r="202" spans="1:11" ht="36.75" customHeight="1" x14ac:dyDescent="0.2">
      <c r="A202" s="477"/>
      <c r="B202" s="99" t="s">
        <v>283</v>
      </c>
      <c r="C202" s="68" t="s">
        <v>28</v>
      </c>
      <c r="D202" s="85">
        <v>24717.43</v>
      </c>
      <c r="E202" s="110">
        <v>2383.3000000000002</v>
      </c>
      <c r="F202" s="87">
        <v>4059.31</v>
      </c>
      <c r="G202" s="22">
        <v>2136.9</v>
      </c>
      <c r="H202" s="77"/>
      <c r="I202" s="77"/>
      <c r="J202" s="77"/>
      <c r="K202" s="74">
        <f t="shared" si="9"/>
        <v>33296.94</v>
      </c>
    </row>
    <row r="203" spans="1:11" ht="36.75" customHeight="1" x14ac:dyDescent="0.2">
      <c r="A203" s="477"/>
      <c r="B203" s="99" t="s">
        <v>284</v>
      </c>
      <c r="C203" s="68" t="s">
        <v>28</v>
      </c>
      <c r="D203" s="85">
        <v>6179.1</v>
      </c>
      <c r="E203" s="110">
        <v>0</v>
      </c>
      <c r="F203" s="87">
        <v>0</v>
      </c>
      <c r="G203" s="22">
        <v>0</v>
      </c>
      <c r="H203" s="77"/>
      <c r="I203" s="77"/>
      <c r="J203" s="77"/>
      <c r="K203" s="74">
        <f t="shared" si="9"/>
        <v>6179.1</v>
      </c>
    </row>
    <row r="204" spans="1:11" ht="36.75" customHeight="1" x14ac:dyDescent="0.2">
      <c r="A204" s="477"/>
      <c r="B204" s="99" t="s">
        <v>285</v>
      </c>
      <c r="C204" s="68" t="s">
        <v>28</v>
      </c>
      <c r="D204" s="85">
        <v>7503.55</v>
      </c>
      <c r="E204" s="110">
        <v>629.1</v>
      </c>
      <c r="F204" s="87">
        <v>607.29999999999995</v>
      </c>
      <c r="G204" s="22">
        <v>201</v>
      </c>
      <c r="H204" s="77"/>
      <c r="I204" s="77"/>
      <c r="J204" s="77"/>
      <c r="K204" s="74">
        <f t="shared" si="9"/>
        <v>8940.9500000000007</v>
      </c>
    </row>
    <row r="205" spans="1:11" ht="36.75" customHeight="1" x14ac:dyDescent="0.2">
      <c r="A205" s="477"/>
      <c r="B205" s="99" t="s">
        <v>286</v>
      </c>
      <c r="C205" s="68" t="s">
        <v>28</v>
      </c>
      <c r="D205" s="85">
        <v>1699.6</v>
      </c>
      <c r="E205" s="110">
        <v>0</v>
      </c>
      <c r="F205" s="87">
        <v>0</v>
      </c>
      <c r="G205" s="22">
        <v>0</v>
      </c>
      <c r="H205" s="77"/>
      <c r="I205" s="77"/>
      <c r="J205" s="77"/>
      <c r="K205" s="74">
        <f t="shared" si="9"/>
        <v>1699.6</v>
      </c>
    </row>
    <row r="206" spans="1:11" ht="36.75" customHeight="1" x14ac:dyDescent="0.2">
      <c r="A206" s="477"/>
      <c r="B206" s="99" t="s">
        <v>610</v>
      </c>
      <c r="C206" s="68" t="s">
        <v>28</v>
      </c>
      <c r="D206" s="85">
        <v>2524</v>
      </c>
      <c r="E206" s="110">
        <v>878.6</v>
      </c>
      <c r="F206" s="87">
        <v>0</v>
      </c>
      <c r="G206" s="22">
        <v>0</v>
      </c>
      <c r="H206" s="77"/>
      <c r="I206" s="77"/>
      <c r="J206" s="77"/>
      <c r="K206" s="74">
        <f t="shared" si="9"/>
        <v>3402.6</v>
      </c>
    </row>
    <row r="207" spans="1:11" ht="36.75" customHeight="1" x14ac:dyDescent="0.2">
      <c r="A207" s="477"/>
      <c r="B207" s="99" t="s">
        <v>287</v>
      </c>
      <c r="C207" s="68" t="s">
        <v>28</v>
      </c>
      <c r="D207" s="85">
        <v>4480.3000000000011</v>
      </c>
      <c r="E207" s="110">
        <v>0</v>
      </c>
      <c r="F207" s="87">
        <v>0</v>
      </c>
      <c r="G207" s="22">
        <v>0</v>
      </c>
      <c r="H207" s="77"/>
      <c r="I207" s="77"/>
      <c r="J207" s="77"/>
      <c r="K207" s="74">
        <f t="shared" si="9"/>
        <v>4480.3000000000011</v>
      </c>
    </row>
    <row r="208" spans="1:11" ht="36.75" customHeight="1" x14ac:dyDescent="0.2">
      <c r="A208" s="477"/>
      <c r="B208" s="99" t="s">
        <v>288</v>
      </c>
      <c r="C208" s="68" t="s">
        <v>28</v>
      </c>
      <c r="D208" s="85">
        <v>250</v>
      </c>
      <c r="E208" s="110">
        <v>69.099999999999994</v>
      </c>
      <c r="F208" s="87">
        <v>0</v>
      </c>
      <c r="G208" s="22">
        <v>0</v>
      </c>
      <c r="H208" s="77"/>
      <c r="I208" s="77"/>
      <c r="J208" s="77"/>
      <c r="K208" s="74">
        <f t="shared" si="9"/>
        <v>319.10000000000002</v>
      </c>
    </row>
    <row r="209" spans="1:11" ht="36.75" customHeight="1" x14ac:dyDescent="0.2">
      <c r="A209" s="477"/>
      <c r="B209" s="102" t="s">
        <v>289</v>
      </c>
      <c r="C209" s="68" t="s">
        <v>28</v>
      </c>
      <c r="D209" s="85">
        <v>566.70000000000005</v>
      </c>
      <c r="E209" s="110">
        <v>175.4</v>
      </c>
      <c r="F209" s="87">
        <v>410.4</v>
      </c>
      <c r="G209" s="22">
        <v>256.8</v>
      </c>
      <c r="H209" s="77"/>
      <c r="I209" s="77"/>
      <c r="J209" s="77"/>
      <c r="K209" s="74">
        <f t="shared" ref="K209:K240" si="10">SUM(D209:J209)</f>
        <v>1409.3</v>
      </c>
    </row>
    <row r="210" spans="1:11" ht="36.75" customHeight="1" x14ac:dyDescent="0.2">
      <c r="A210" s="477"/>
      <c r="B210" s="99" t="s">
        <v>290</v>
      </c>
      <c r="C210" s="68" t="s">
        <v>28</v>
      </c>
      <c r="D210" s="85">
        <v>1517</v>
      </c>
      <c r="E210" s="110">
        <v>0</v>
      </c>
      <c r="F210" s="87">
        <v>0</v>
      </c>
      <c r="G210" s="22">
        <v>0</v>
      </c>
      <c r="H210" s="77"/>
      <c r="I210" s="77"/>
      <c r="J210" s="77"/>
      <c r="K210" s="74">
        <f t="shared" si="10"/>
        <v>1517</v>
      </c>
    </row>
    <row r="211" spans="1:11" ht="36.75" customHeight="1" x14ac:dyDescent="0.2">
      <c r="A211" s="477"/>
      <c r="B211" s="99" t="s">
        <v>291</v>
      </c>
      <c r="C211" s="68" t="s">
        <v>28</v>
      </c>
      <c r="D211" s="85">
        <v>8397.92</v>
      </c>
      <c r="E211" s="110">
        <v>0</v>
      </c>
      <c r="F211" s="87">
        <v>1056.8</v>
      </c>
      <c r="G211" s="22">
        <v>815</v>
      </c>
      <c r="H211" s="77"/>
      <c r="I211" s="77"/>
      <c r="J211" s="77"/>
      <c r="K211" s="74">
        <f t="shared" si="10"/>
        <v>10269.719999999999</v>
      </c>
    </row>
    <row r="212" spans="1:11" ht="36.75" customHeight="1" x14ac:dyDescent="0.2">
      <c r="A212" s="477"/>
      <c r="B212" s="99" t="s">
        <v>292</v>
      </c>
      <c r="C212" s="68" t="s">
        <v>28</v>
      </c>
      <c r="D212" s="85">
        <v>5226.3999999999996</v>
      </c>
      <c r="E212" s="110">
        <v>1028.0999999999999</v>
      </c>
      <c r="F212" s="87">
        <v>1221.9000000000001</v>
      </c>
      <c r="G212" s="22">
        <v>130.4</v>
      </c>
      <c r="H212" s="77"/>
      <c r="I212" s="77"/>
      <c r="J212" s="77"/>
      <c r="K212" s="74">
        <f t="shared" si="10"/>
        <v>7606.7999999999993</v>
      </c>
    </row>
    <row r="213" spans="1:11" ht="36.75" customHeight="1" x14ac:dyDescent="0.2">
      <c r="A213" s="477"/>
      <c r="B213" s="205" t="s">
        <v>707</v>
      </c>
      <c r="C213" s="68" t="s">
        <v>28</v>
      </c>
      <c r="D213" s="85">
        <v>287.10000000000002</v>
      </c>
      <c r="E213" s="110">
        <v>0</v>
      </c>
      <c r="F213" s="87">
        <v>0</v>
      </c>
      <c r="G213" s="22">
        <v>0</v>
      </c>
      <c r="H213" s="77"/>
      <c r="I213" s="77"/>
      <c r="J213" s="77"/>
      <c r="K213" s="74">
        <f t="shared" si="10"/>
        <v>287.10000000000002</v>
      </c>
    </row>
    <row r="214" spans="1:11" ht="36.75" customHeight="1" x14ac:dyDescent="0.2">
      <c r="A214" s="477"/>
      <c r="B214" s="99" t="s">
        <v>293</v>
      </c>
      <c r="C214" s="68" t="s">
        <v>28</v>
      </c>
      <c r="D214" s="85">
        <v>591.29999999999995</v>
      </c>
      <c r="E214" s="110">
        <v>0</v>
      </c>
      <c r="F214" s="87">
        <v>0</v>
      </c>
      <c r="G214" s="22">
        <v>284.7</v>
      </c>
      <c r="H214" s="77"/>
      <c r="I214" s="77"/>
      <c r="J214" s="77"/>
      <c r="K214" s="74">
        <f t="shared" si="10"/>
        <v>876</v>
      </c>
    </row>
    <row r="215" spans="1:11" ht="36.75" customHeight="1" x14ac:dyDescent="0.2">
      <c r="A215" s="477"/>
      <c r="B215" s="99" t="s">
        <v>294</v>
      </c>
      <c r="C215" s="68" t="s">
        <v>28</v>
      </c>
      <c r="D215" s="85">
        <v>1855.3</v>
      </c>
      <c r="E215" s="110">
        <v>259.3</v>
      </c>
      <c r="F215" s="87">
        <v>0</v>
      </c>
      <c r="G215" s="22">
        <v>0</v>
      </c>
      <c r="H215" s="77"/>
      <c r="I215" s="77"/>
      <c r="J215" s="77"/>
      <c r="K215" s="74">
        <f t="shared" si="10"/>
        <v>2114.6</v>
      </c>
    </row>
    <row r="216" spans="1:11" ht="36.75" customHeight="1" x14ac:dyDescent="0.2">
      <c r="A216" s="477"/>
      <c r="B216" s="99" t="s">
        <v>295</v>
      </c>
      <c r="C216" s="68" t="s">
        <v>28</v>
      </c>
      <c r="D216" s="85">
        <v>164.6</v>
      </c>
      <c r="E216" s="110">
        <v>0</v>
      </c>
      <c r="F216" s="87">
        <v>0</v>
      </c>
      <c r="G216" s="22">
        <v>0</v>
      </c>
      <c r="H216" s="77"/>
      <c r="I216" s="77"/>
      <c r="J216" s="77"/>
      <c r="K216" s="74">
        <f t="shared" si="10"/>
        <v>164.6</v>
      </c>
    </row>
    <row r="217" spans="1:11" ht="51" customHeight="1" x14ac:dyDescent="0.2">
      <c r="A217" s="477"/>
      <c r="B217" s="99" t="s">
        <v>296</v>
      </c>
      <c r="C217" s="68" t="s">
        <v>28</v>
      </c>
      <c r="D217" s="85">
        <v>1044.5</v>
      </c>
      <c r="E217" s="110">
        <v>273.60000000000002</v>
      </c>
      <c r="F217" s="87">
        <v>291.39999999999998</v>
      </c>
      <c r="G217" s="22">
        <v>0</v>
      </c>
      <c r="H217" s="77"/>
      <c r="I217" s="77"/>
      <c r="J217" s="77"/>
      <c r="K217" s="74">
        <f t="shared" si="10"/>
        <v>1609.5</v>
      </c>
    </row>
    <row r="218" spans="1:11" ht="37.5" customHeight="1" x14ac:dyDescent="0.2">
      <c r="A218" s="477"/>
      <c r="B218" s="241" t="s">
        <v>733</v>
      </c>
      <c r="C218" s="68" t="s">
        <v>28</v>
      </c>
      <c r="D218" s="85">
        <v>0</v>
      </c>
      <c r="E218" s="110">
        <v>735.7</v>
      </c>
      <c r="F218" s="87">
        <v>267.89999999999998</v>
      </c>
      <c r="G218" s="22">
        <v>468</v>
      </c>
      <c r="H218" s="77"/>
      <c r="I218" s="77"/>
      <c r="J218" s="77"/>
      <c r="K218" s="74">
        <f t="shared" si="10"/>
        <v>1471.6</v>
      </c>
    </row>
    <row r="219" spans="1:11" ht="36.75" customHeight="1" x14ac:dyDescent="0.2">
      <c r="A219" s="477"/>
      <c r="B219" s="99" t="s">
        <v>297</v>
      </c>
      <c r="C219" s="68" t="s">
        <v>28</v>
      </c>
      <c r="D219" s="85">
        <v>2992.65</v>
      </c>
      <c r="E219" s="110">
        <v>1060.3</v>
      </c>
      <c r="F219" s="87">
        <v>536.29999999999995</v>
      </c>
      <c r="G219" s="22">
        <v>442.6</v>
      </c>
      <c r="H219" s="77"/>
      <c r="I219" s="77"/>
      <c r="J219" s="77"/>
      <c r="K219" s="74">
        <f t="shared" si="10"/>
        <v>5031.8500000000004</v>
      </c>
    </row>
    <row r="220" spans="1:11" ht="36.75" customHeight="1" x14ac:dyDescent="0.2">
      <c r="A220" s="477"/>
      <c r="B220" s="99" t="s">
        <v>298</v>
      </c>
      <c r="C220" s="68" t="s">
        <v>28</v>
      </c>
      <c r="D220" s="85">
        <v>9943.3199999999979</v>
      </c>
      <c r="E220" s="110">
        <v>450.1</v>
      </c>
      <c r="F220" s="87">
        <v>1125.9000000000001</v>
      </c>
      <c r="G220" s="22">
        <v>0</v>
      </c>
      <c r="H220" s="77"/>
      <c r="I220" s="77"/>
      <c r="J220" s="77"/>
      <c r="K220" s="74">
        <f t="shared" si="10"/>
        <v>11519.319999999998</v>
      </c>
    </row>
    <row r="221" spans="1:11" ht="45" customHeight="1" x14ac:dyDescent="0.2">
      <c r="A221" s="477"/>
      <c r="B221" s="99" t="s">
        <v>299</v>
      </c>
      <c r="C221" s="68" t="s">
        <v>28</v>
      </c>
      <c r="D221" s="85">
        <v>5300.83</v>
      </c>
      <c r="E221" s="110">
        <v>1538.7</v>
      </c>
      <c r="F221" s="87">
        <v>1734.2</v>
      </c>
      <c r="G221" s="22">
        <v>531</v>
      </c>
      <c r="H221" s="77"/>
      <c r="I221" s="77"/>
      <c r="J221" s="77"/>
      <c r="K221" s="74">
        <f t="shared" si="10"/>
        <v>9104.73</v>
      </c>
    </row>
    <row r="222" spans="1:11" ht="36.75" customHeight="1" x14ac:dyDescent="0.2">
      <c r="A222" s="477"/>
      <c r="B222" s="99" t="s">
        <v>300</v>
      </c>
      <c r="C222" s="68" t="s">
        <v>28</v>
      </c>
      <c r="D222" s="85">
        <v>599.6</v>
      </c>
      <c r="E222" s="110">
        <v>410.6</v>
      </c>
      <c r="F222" s="87">
        <v>239.8</v>
      </c>
      <c r="G222" s="22">
        <v>0</v>
      </c>
      <c r="H222" s="77"/>
      <c r="I222" s="77"/>
      <c r="J222" s="77"/>
      <c r="K222" s="74">
        <f t="shared" si="10"/>
        <v>1250</v>
      </c>
    </row>
    <row r="223" spans="1:11" ht="36.75" customHeight="1" x14ac:dyDescent="0.2">
      <c r="A223" s="477"/>
      <c r="B223" s="99" t="s">
        <v>301</v>
      </c>
      <c r="C223" s="68" t="s">
        <v>28</v>
      </c>
      <c r="D223" s="85">
        <v>387.3</v>
      </c>
      <c r="E223" s="110">
        <v>0</v>
      </c>
      <c r="F223" s="87">
        <v>0</v>
      </c>
      <c r="G223" s="22">
        <v>0</v>
      </c>
      <c r="H223" s="77"/>
      <c r="I223" s="77"/>
      <c r="J223" s="77"/>
      <c r="K223" s="74">
        <f t="shared" si="10"/>
        <v>387.3</v>
      </c>
    </row>
    <row r="224" spans="1:11" ht="36.75" customHeight="1" x14ac:dyDescent="0.2">
      <c r="A224" s="477"/>
      <c r="B224" s="164" t="s">
        <v>302</v>
      </c>
      <c r="C224" s="165" t="s">
        <v>28</v>
      </c>
      <c r="D224" s="135">
        <v>556.62</v>
      </c>
      <c r="E224" s="213">
        <v>1593.4</v>
      </c>
      <c r="F224" s="87">
        <v>0</v>
      </c>
      <c r="G224" s="22">
        <v>0</v>
      </c>
      <c r="H224" s="83"/>
      <c r="I224" s="83"/>
      <c r="J224" s="83"/>
      <c r="K224" s="136">
        <f t="shared" si="10"/>
        <v>2150.02</v>
      </c>
    </row>
    <row r="225" spans="1:11" ht="36.75" customHeight="1" x14ac:dyDescent="0.2">
      <c r="A225" s="477"/>
      <c r="B225" s="99" t="s">
        <v>303</v>
      </c>
      <c r="C225" s="68" t="s">
        <v>28</v>
      </c>
      <c r="D225" s="85">
        <v>6689.6999999999989</v>
      </c>
      <c r="E225" s="212">
        <v>385.2</v>
      </c>
      <c r="F225" s="77">
        <v>1394.3</v>
      </c>
      <c r="G225" s="22">
        <v>541.1</v>
      </c>
      <c r="H225" s="77"/>
      <c r="I225" s="77"/>
      <c r="J225" s="77"/>
      <c r="K225" s="74">
        <f t="shared" si="10"/>
        <v>9010.2999999999993</v>
      </c>
    </row>
    <row r="226" spans="1:11" ht="36.75" customHeight="1" x14ac:dyDescent="0.2">
      <c r="A226" s="477"/>
      <c r="B226" s="99" t="s">
        <v>757</v>
      </c>
      <c r="C226" s="68" t="s">
        <v>28</v>
      </c>
      <c r="D226" s="85">
        <v>0</v>
      </c>
      <c r="E226" s="110">
        <v>0</v>
      </c>
      <c r="F226" s="87">
        <v>937.5</v>
      </c>
      <c r="G226" s="22">
        <v>349.2</v>
      </c>
      <c r="H226" s="77"/>
      <c r="I226" s="77"/>
      <c r="J226" s="77"/>
      <c r="K226" s="74">
        <f t="shared" si="10"/>
        <v>1286.7</v>
      </c>
    </row>
    <row r="227" spans="1:11" ht="36.75" customHeight="1" x14ac:dyDescent="0.2">
      <c r="A227" s="478"/>
      <c r="B227" s="99" t="s">
        <v>304</v>
      </c>
      <c r="C227" s="68" t="s">
        <v>28</v>
      </c>
      <c r="D227" s="85">
        <v>21297.73</v>
      </c>
      <c r="E227" s="110">
        <v>3479.44</v>
      </c>
      <c r="F227" s="87">
        <v>3716.5</v>
      </c>
      <c r="G227" s="22">
        <v>3854.4</v>
      </c>
      <c r="H227" s="77"/>
      <c r="I227" s="77"/>
      <c r="J227" s="77"/>
      <c r="K227" s="74">
        <f t="shared" si="10"/>
        <v>32348.07</v>
      </c>
    </row>
    <row r="228" spans="1:11" ht="36.75" customHeight="1" x14ac:dyDescent="0.2">
      <c r="A228" s="179" t="s">
        <v>305</v>
      </c>
      <c r="B228" s="99" t="s">
        <v>306</v>
      </c>
      <c r="C228" s="68" t="s">
        <v>28</v>
      </c>
      <c r="D228" s="85">
        <v>295.10000000000002</v>
      </c>
      <c r="E228" s="110">
        <v>0</v>
      </c>
      <c r="F228" s="87">
        <v>0</v>
      </c>
      <c r="G228" s="22">
        <v>0</v>
      </c>
      <c r="H228" s="77"/>
      <c r="I228" s="77"/>
      <c r="J228" s="77"/>
      <c r="K228" s="74">
        <f t="shared" si="10"/>
        <v>295.10000000000002</v>
      </c>
    </row>
    <row r="229" spans="1:11" ht="36.75" customHeight="1" x14ac:dyDescent="0.2">
      <c r="A229" s="97" t="s">
        <v>307</v>
      </c>
      <c r="B229" s="99" t="s">
        <v>308</v>
      </c>
      <c r="C229" s="68" t="s">
        <v>28</v>
      </c>
      <c r="D229" s="85">
        <v>21858.74</v>
      </c>
      <c r="E229" s="212">
        <v>1883.9</v>
      </c>
      <c r="F229" s="77">
        <v>2873.4</v>
      </c>
      <c r="G229" s="22">
        <v>2587.0500000000002</v>
      </c>
      <c r="H229" s="77"/>
      <c r="I229" s="77"/>
      <c r="J229" s="77"/>
      <c r="K229" s="74">
        <f t="shared" si="10"/>
        <v>29203.090000000004</v>
      </c>
    </row>
    <row r="230" spans="1:11" ht="36.75" customHeight="1" x14ac:dyDescent="0.2">
      <c r="A230" s="179" t="s">
        <v>309</v>
      </c>
      <c r="B230" s="99" t="s">
        <v>310</v>
      </c>
      <c r="C230" s="68" t="s">
        <v>28</v>
      </c>
      <c r="D230" s="85">
        <v>210.9</v>
      </c>
      <c r="E230" s="212">
        <v>0</v>
      </c>
      <c r="F230" s="77">
        <v>0</v>
      </c>
      <c r="G230" s="22">
        <v>0</v>
      </c>
      <c r="H230" s="77"/>
      <c r="I230" s="77"/>
      <c r="J230" s="77"/>
      <c r="K230" s="74">
        <f t="shared" si="10"/>
        <v>210.9</v>
      </c>
    </row>
    <row r="231" spans="1:11" ht="36.75" customHeight="1" x14ac:dyDescent="0.2">
      <c r="A231" s="476" t="s">
        <v>311</v>
      </c>
      <c r="B231" s="99" t="s">
        <v>312</v>
      </c>
      <c r="C231" s="68" t="s">
        <v>28</v>
      </c>
      <c r="D231" s="85">
        <v>14377.330000000004</v>
      </c>
      <c r="E231" s="212">
        <v>0</v>
      </c>
      <c r="F231" s="77">
        <v>0</v>
      </c>
      <c r="G231" s="22">
        <v>0</v>
      </c>
      <c r="H231" s="77"/>
      <c r="I231" s="77"/>
      <c r="J231" s="77"/>
      <c r="K231" s="74">
        <f t="shared" si="10"/>
        <v>14377.330000000004</v>
      </c>
    </row>
    <row r="232" spans="1:11" ht="36.75" customHeight="1" x14ac:dyDescent="0.2">
      <c r="A232" s="477"/>
      <c r="B232" s="99" t="s">
        <v>313</v>
      </c>
      <c r="C232" s="68" t="s">
        <v>28</v>
      </c>
      <c r="D232" s="85">
        <v>15282.660000000002</v>
      </c>
      <c r="E232" s="110">
        <v>682.1</v>
      </c>
      <c r="F232" s="87">
        <v>497.1</v>
      </c>
      <c r="G232" s="22">
        <v>622.6</v>
      </c>
      <c r="H232" s="77"/>
      <c r="I232" s="77"/>
      <c r="J232" s="77"/>
      <c r="K232" s="74">
        <f t="shared" si="10"/>
        <v>17084.46</v>
      </c>
    </row>
    <row r="233" spans="1:11" ht="45" customHeight="1" x14ac:dyDescent="0.2">
      <c r="A233" s="477"/>
      <c r="B233" s="99" t="s">
        <v>314</v>
      </c>
      <c r="C233" s="68" t="s">
        <v>28</v>
      </c>
      <c r="D233" s="85">
        <v>26956.65</v>
      </c>
      <c r="E233" s="110">
        <v>2492.1999999999998</v>
      </c>
      <c r="F233" s="87">
        <v>2713</v>
      </c>
      <c r="G233" s="22">
        <v>3092.2</v>
      </c>
      <c r="H233" s="77"/>
      <c r="I233" s="77"/>
      <c r="J233" s="77"/>
      <c r="K233" s="74">
        <f t="shared" si="10"/>
        <v>35254.050000000003</v>
      </c>
    </row>
    <row r="234" spans="1:11" ht="36.75" customHeight="1" x14ac:dyDescent="0.2">
      <c r="A234" s="478"/>
      <c r="B234" s="103" t="s">
        <v>315</v>
      </c>
      <c r="C234" s="68" t="s">
        <v>28</v>
      </c>
      <c r="D234" s="85">
        <v>923.38</v>
      </c>
      <c r="E234" s="110">
        <v>0</v>
      </c>
      <c r="F234" s="87">
        <v>0</v>
      </c>
      <c r="G234" s="22">
        <v>0</v>
      </c>
      <c r="H234" s="77"/>
      <c r="I234" s="77"/>
      <c r="J234" s="77"/>
      <c r="K234" s="74">
        <f t="shared" si="10"/>
        <v>923.38</v>
      </c>
    </row>
    <row r="235" spans="1:11" ht="36.75" customHeight="1" x14ac:dyDescent="0.2">
      <c r="A235" s="476" t="s">
        <v>316</v>
      </c>
      <c r="B235" s="99" t="s">
        <v>317</v>
      </c>
      <c r="C235" s="68" t="s">
        <v>28</v>
      </c>
      <c r="D235" s="85">
        <v>5481.0900000000011</v>
      </c>
      <c r="E235" s="212">
        <v>0</v>
      </c>
      <c r="F235" s="77">
        <v>0</v>
      </c>
      <c r="G235" s="22">
        <v>0</v>
      </c>
      <c r="H235" s="77"/>
      <c r="I235" s="77"/>
      <c r="J235" s="77"/>
      <c r="K235" s="74">
        <f t="shared" si="10"/>
        <v>5481.0900000000011</v>
      </c>
    </row>
    <row r="236" spans="1:11" ht="36.75" customHeight="1" x14ac:dyDescent="0.2">
      <c r="A236" s="477"/>
      <c r="B236" s="99" t="s">
        <v>318</v>
      </c>
      <c r="C236" s="68" t="s">
        <v>28</v>
      </c>
      <c r="D236" s="85">
        <v>1361.8000000000002</v>
      </c>
      <c r="E236" s="110">
        <v>0</v>
      </c>
      <c r="F236" s="87">
        <v>0</v>
      </c>
      <c r="G236" s="22">
        <v>0</v>
      </c>
      <c r="H236" s="77"/>
      <c r="I236" s="77"/>
      <c r="J236" s="77"/>
      <c r="K236" s="74">
        <f t="shared" si="10"/>
        <v>1361.8000000000002</v>
      </c>
    </row>
    <row r="237" spans="1:11" ht="36.75" customHeight="1" x14ac:dyDescent="0.2">
      <c r="A237" s="478"/>
      <c r="B237" s="99" t="s">
        <v>319</v>
      </c>
      <c r="C237" s="68" t="s">
        <v>28</v>
      </c>
      <c r="D237" s="85">
        <v>623.5</v>
      </c>
      <c r="E237" s="110">
        <v>0</v>
      </c>
      <c r="F237" s="87">
        <v>0</v>
      </c>
      <c r="G237" s="22">
        <v>0</v>
      </c>
      <c r="H237" s="77"/>
      <c r="I237" s="77"/>
      <c r="J237" s="77"/>
      <c r="K237" s="74">
        <f t="shared" si="10"/>
        <v>623.5</v>
      </c>
    </row>
    <row r="238" spans="1:11" ht="36.75" customHeight="1" x14ac:dyDescent="0.2">
      <c r="A238" s="552" t="s">
        <v>320</v>
      </c>
      <c r="B238" s="99" t="s">
        <v>321</v>
      </c>
      <c r="C238" s="68" t="s">
        <v>28</v>
      </c>
      <c r="D238" s="85">
        <v>22505.100000000002</v>
      </c>
      <c r="E238" s="110">
        <v>869.5</v>
      </c>
      <c r="F238" s="87">
        <v>1439.4</v>
      </c>
      <c r="G238" s="22">
        <v>1274.0999999999999</v>
      </c>
      <c r="H238" s="77"/>
      <c r="I238" s="77"/>
      <c r="J238" s="77"/>
      <c r="K238" s="74">
        <f t="shared" si="10"/>
        <v>26088.100000000002</v>
      </c>
    </row>
    <row r="239" spans="1:11" ht="36.75" customHeight="1" x14ac:dyDescent="0.2">
      <c r="A239" s="553"/>
      <c r="B239" s="99" t="s">
        <v>322</v>
      </c>
      <c r="C239" s="68" t="s">
        <v>28</v>
      </c>
      <c r="D239" s="85">
        <v>484.8</v>
      </c>
      <c r="E239" s="110">
        <v>0</v>
      </c>
      <c r="F239" s="87">
        <v>0</v>
      </c>
      <c r="G239" s="22">
        <v>0</v>
      </c>
      <c r="H239" s="77"/>
      <c r="I239" s="77"/>
      <c r="J239" s="77"/>
      <c r="K239" s="74">
        <f t="shared" si="10"/>
        <v>484.8</v>
      </c>
    </row>
    <row r="240" spans="1:11" ht="36.75" customHeight="1" x14ac:dyDescent="0.2">
      <c r="A240" s="553"/>
      <c r="B240" s="99" t="s">
        <v>323</v>
      </c>
      <c r="C240" s="68" t="s">
        <v>28</v>
      </c>
      <c r="D240" s="85">
        <v>6210.65</v>
      </c>
      <c r="E240" s="110">
        <v>299.10000000000002</v>
      </c>
      <c r="F240" s="87">
        <v>806.4</v>
      </c>
      <c r="G240" s="22">
        <v>673.1</v>
      </c>
      <c r="H240" s="77"/>
      <c r="I240" s="77"/>
      <c r="J240" s="77"/>
      <c r="K240" s="74">
        <f t="shared" si="10"/>
        <v>7989.25</v>
      </c>
    </row>
    <row r="241" spans="1:11" ht="36.75" customHeight="1" x14ac:dyDescent="0.2">
      <c r="A241" s="553"/>
      <c r="B241" s="99" t="s">
        <v>324</v>
      </c>
      <c r="C241" s="68" t="s">
        <v>28</v>
      </c>
      <c r="D241" s="85">
        <v>1752.8000000000002</v>
      </c>
      <c r="E241" s="110">
        <v>0</v>
      </c>
      <c r="F241" s="87">
        <v>0</v>
      </c>
      <c r="G241" s="22">
        <v>0</v>
      </c>
      <c r="H241" s="77"/>
      <c r="I241" s="77"/>
      <c r="J241" s="77"/>
      <c r="K241" s="74">
        <f t="shared" ref="K241:K272" si="11">SUM(D241:J241)</f>
        <v>1752.8000000000002</v>
      </c>
    </row>
    <row r="242" spans="1:11" ht="36.75" customHeight="1" x14ac:dyDescent="0.2">
      <c r="A242" s="553"/>
      <c r="B242" s="99" t="s">
        <v>247</v>
      </c>
      <c r="C242" s="68" t="s">
        <v>28</v>
      </c>
      <c r="D242" s="85">
        <v>3226.8</v>
      </c>
      <c r="E242" s="110">
        <v>1704.05</v>
      </c>
      <c r="F242" s="87">
        <v>586.6</v>
      </c>
      <c r="G242" s="22">
        <v>0</v>
      </c>
      <c r="H242" s="77"/>
      <c r="I242" s="77"/>
      <c r="J242" s="77"/>
      <c r="K242" s="74">
        <f t="shared" si="11"/>
        <v>5517.4500000000007</v>
      </c>
    </row>
    <row r="243" spans="1:11" ht="50.25" customHeight="1" x14ac:dyDescent="0.2">
      <c r="A243" s="554"/>
      <c r="B243" s="99" t="s">
        <v>325</v>
      </c>
      <c r="C243" s="68" t="s">
        <v>28</v>
      </c>
      <c r="D243" s="85">
        <v>865.1</v>
      </c>
      <c r="E243" s="110">
        <v>208.9</v>
      </c>
      <c r="F243" s="87">
        <v>397.5</v>
      </c>
      <c r="G243" s="22">
        <v>0</v>
      </c>
      <c r="H243" s="77"/>
      <c r="I243" s="77"/>
      <c r="J243" s="77"/>
      <c r="K243" s="74">
        <f t="shared" si="11"/>
        <v>1471.5</v>
      </c>
    </row>
    <row r="244" spans="1:11" ht="36.75" customHeight="1" x14ac:dyDescent="0.2">
      <c r="A244" s="179" t="s">
        <v>326</v>
      </c>
      <c r="B244" s="99" t="s">
        <v>611</v>
      </c>
      <c r="C244" s="68" t="s">
        <v>28</v>
      </c>
      <c r="D244" s="85">
        <v>1274.6999999999998</v>
      </c>
      <c r="E244" s="110">
        <v>410.3</v>
      </c>
      <c r="F244" s="87">
        <v>363.1</v>
      </c>
      <c r="G244" s="22">
        <v>373.5</v>
      </c>
      <c r="H244" s="77"/>
      <c r="I244" s="77"/>
      <c r="J244" s="77"/>
      <c r="K244" s="74">
        <f t="shared" si="11"/>
        <v>2421.6</v>
      </c>
    </row>
    <row r="245" spans="1:11" ht="36.75" customHeight="1" x14ac:dyDescent="0.2">
      <c r="A245" s="97" t="s">
        <v>327</v>
      </c>
      <c r="B245" s="102" t="s">
        <v>328</v>
      </c>
      <c r="C245" s="68" t="s">
        <v>28</v>
      </c>
      <c r="D245" s="85">
        <v>18918.939999999999</v>
      </c>
      <c r="E245" s="110">
        <v>1367.2</v>
      </c>
      <c r="F245" s="87">
        <v>1274.0999999999999</v>
      </c>
      <c r="G245" s="22">
        <v>2116.9</v>
      </c>
      <c r="H245" s="77"/>
      <c r="I245" s="77"/>
      <c r="J245" s="77"/>
      <c r="K245" s="74">
        <f t="shared" si="11"/>
        <v>23677.14</v>
      </c>
    </row>
    <row r="246" spans="1:11" ht="36.75" customHeight="1" x14ac:dyDescent="0.2">
      <c r="A246" s="476" t="s">
        <v>329</v>
      </c>
      <c r="B246" s="102" t="s">
        <v>731</v>
      </c>
      <c r="C246" s="68" t="s">
        <v>28</v>
      </c>
      <c r="D246" s="85">
        <v>17713.899999999998</v>
      </c>
      <c r="E246" s="110">
        <v>1359.7</v>
      </c>
      <c r="F246" s="87">
        <v>1267.4000000000001</v>
      </c>
      <c r="G246" s="22">
        <v>1165.54</v>
      </c>
      <c r="H246" s="77"/>
      <c r="I246" s="77"/>
      <c r="J246" s="77"/>
      <c r="K246" s="74">
        <f t="shared" si="11"/>
        <v>21506.54</v>
      </c>
    </row>
    <row r="247" spans="1:11" ht="36.75" customHeight="1" x14ac:dyDescent="0.2">
      <c r="A247" s="478"/>
      <c r="B247" s="102" t="s">
        <v>330</v>
      </c>
      <c r="C247" s="68" t="s">
        <v>28</v>
      </c>
      <c r="D247" s="85">
        <v>11408.85</v>
      </c>
      <c r="E247" s="110">
        <v>361.8</v>
      </c>
      <c r="F247" s="87">
        <v>1949.4</v>
      </c>
      <c r="G247" s="22">
        <v>2141.3000000000002</v>
      </c>
      <c r="H247" s="77"/>
      <c r="I247" s="77"/>
      <c r="J247" s="77"/>
      <c r="K247" s="74">
        <f t="shared" si="11"/>
        <v>15861.349999999999</v>
      </c>
    </row>
    <row r="248" spans="1:11" ht="36.75" customHeight="1" x14ac:dyDescent="0.2">
      <c r="A248" s="179" t="s">
        <v>331</v>
      </c>
      <c r="B248" s="102" t="s">
        <v>332</v>
      </c>
      <c r="C248" s="68" t="s">
        <v>28</v>
      </c>
      <c r="D248" s="85">
        <v>455.02</v>
      </c>
      <c r="E248" s="110">
        <v>0</v>
      </c>
      <c r="F248" s="87">
        <v>295.3</v>
      </c>
      <c r="G248" s="22">
        <v>0</v>
      </c>
      <c r="H248" s="77"/>
      <c r="I248" s="77"/>
      <c r="J248" s="77"/>
      <c r="K248" s="74">
        <f t="shared" si="11"/>
        <v>750.31999999999994</v>
      </c>
    </row>
    <row r="249" spans="1:11" ht="36.75" customHeight="1" x14ac:dyDescent="0.2">
      <c r="A249" s="179" t="s">
        <v>333</v>
      </c>
      <c r="B249" s="102" t="s">
        <v>334</v>
      </c>
      <c r="C249" s="68" t="s">
        <v>28</v>
      </c>
      <c r="D249" s="85">
        <v>234.1</v>
      </c>
      <c r="E249" s="110">
        <v>0</v>
      </c>
      <c r="F249" s="87">
        <v>0</v>
      </c>
      <c r="G249" s="22">
        <v>0</v>
      </c>
      <c r="H249" s="77"/>
      <c r="I249" s="77"/>
      <c r="J249" s="77"/>
      <c r="K249" s="74">
        <f t="shared" si="11"/>
        <v>234.1</v>
      </c>
    </row>
    <row r="250" spans="1:11" ht="36.75" customHeight="1" x14ac:dyDescent="0.2">
      <c r="A250" s="179" t="s">
        <v>335</v>
      </c>
      <c r="B250" s="102" t="s">
        <v>336</v>
      </c>
      <c r="C250" s="68" t="s">
        <v>28</v>
      </c>
      <c r="D250" s="85">
        <v>859.3</v>
      </c>
      <c r="E250" s="110">
        <v>460.2</v>
      </c>
      <c r="F250" s="87">
        <v>0</v>
      </c>
      <c r="G250" s="22">
        <v>0</v>
      </c>
      <c r="H250" s="77"/>
      <c r="I250" s="77"/>
      <c r="J250" s="77"/>
      <c r="K250" s="74">
        <f t="shared" si="11"/>
        <v>1319.5</v>
      </c>
    </row>
    <row r="251" spans="1:11" ht="48" customHeight="1" x14ac:dyDescent="0.2">
      <c r="A251" s="476" t="s">
        <v>337</v>
      </c>
      <c r="B251" s="99" t="s">
        <v>338</v>
      </c>
      <c r="C251" s="68" t="s">
        <v>28</v>
      </c>
      <c r="D251" s="85">
        <v>19077.539999999997</v>
      </c>
      <c r="E251" s="110">
        <v>1080.9000000000001</v>
      </c>
      <c r="F251" s="87">
        <v>1309.5</v>
      </c>
      <c r="G251" s="22">
        <v>1517.8</v>
      </c>
      <c r="H251" s="77"/>
      <c r="I251" s="77"/>
      <c r="J251" s="77"/>
      <c r="K251" s="74">
        <f t="shared" si="11"/>
        <v>22985.739999999998</v>
      </c>
    </row>
    <row r="252" spans="1:11" ht="36.75" customHeight="1" x14ac:dyDescent="0.2">
      <c r="A252" s="477"/>
      <c r="B252" s="99" t="s">
        <v>339</v>
      </c>
      <c r="C252" s="68" t="s">
        <v>28</v>
      </c>
      <c r="D252" s="85">
        <v>12741.160000000002</v>
      </c>
      <c r="E252" s="110">
        <v>0</v>
      </c>
      <c r="F252" s="87">
        <v>0</v>
      </c>
      <c r="G252" s="22">
        <v>254</v>
      </c>
      <c r="H252" s="77"/>
      <c r="I252" s="77"/>
      <c r="J252" s="77"/>
      <c r="K252" s="74">
        <f t="shared" si="11"/>
        <v>12995.160000000002</v>
      </c>
    </row>
    <row r="253" spans="1:11" ht="36.75" customHeight="1" x14ac:dyDescent="0.2">
      <c r="A253" s="477"/>
      <c r="B253" s="99" t="s">
        <v>340</v>
      </c>
      <c r="C253" s="68" t="s">
        <v>28</v>
      </c>
      <c r="D253" s="85">
        <v>16523.309999999998</v>
      </c>
      <c r="E253" s="110">
        <v>603.79999999999995</v>
      </c>
      <c r="F253" s="87">
        <v>686.6</v>
      </c>
      <c r="G253" s="22">
        <v>1428.2</v>
      </c>
      <c r="H253" s="77"/>
      <c r="I253" s="77"/>
      <c r="J253" s="77"/>
      <c r="K253" s="74">
        <f t="shared" si="11"/>
        <v>19241.909999999996</v>
      </c>
    </row>
    <row r="254" spans="1:11" ht="36.75" customHeight="1" x14ac:dyDescent="0.2">
      <c r="A254" s="477"/>
      <c r="B254" s="99" t="s">
        <v>341</v>
      </c>
      <c r="C254" s="68" t="s">
        <v>28</v>
      </c>
      <c r="D254" s="85">
        <v>7210.0300000000007</v>
      </c>
      <c r="E254" s="110">
        <v>0</v>
      </c>
      <c r="F254" s="87">
        <v>0</v>
      </c>
      <c r="G254" s="22">
        <v>0</v>
      </c>
      <c r="H254" s="77"/>
      <c r="I254" s="77"/>
      <c r="J254" s="77"/>
      <c r="K254" s="74">
        <f t="shared" si="11"/>
        <v>7210.0300000000007</v>
      </c>
    </row>
    <row r="255" spans="1:11" ht="36.75" customHeight="1" x14ac:dyDescent="0.2">
      <c r="A255" s="477"/>
      <c r="B255" s="99" t="s">
        <v>342</v>
      </c>
      <c r="C255" s="68" t="s">
        <v>28</v>
      </c>
      <c r="D255" s="85">
        <v>10817.319999999998</v>
      </c>
      <c r="E255" s="110">
        <v>2078.4</v>
      </c>
      <c r="F255" s="87">
        <v>1912.2</v>
      </c>
      <c r="G255" s="22">
        <v>616.1</v>
      </c>
      <c r="H255" s="77"/>
      <c r="I255" s="77"/>
      <c r="J255" s="77"/>
      <c r="K255" s="74">
        <f t="shared" si="11"/>
        <v>15424.019999999999</v>
      </c>
    </row>
    <row r="256" spans="1:11" ht="36.75" customHeight="1" x14ac:dyDescent="0.2">
      <c r="A256" s="477"/>
      <c r="B256" s="99" t="s">
        <v>343</v>
      </c>
      <c r="C256" s="68" t="s">
        <v>28</v>
      </c>
      <c r="D256" s="85">
        <v>364.9</v>
      </c>
      <c r="E256" s="110">
        <v>0</v>
      </c>
      <c r="F256" s="87">
        <v>0</v>
      </c>
      <c r="G256" s="22">
        <v>190.3</v>
      </c>
      <c r="H256" s="77"/>
      <c r="I256" s="77"/>
      <c r="J256" s="77"/>
      <c r="K256" s="74">
        <f t="shared" si="11"/>
        <v>555.20000000000005</v>
      </c>
    </row>
    <row r="257" spans="1:11" ht="48.75" customHeight="1" x14ac:dyDescent="0.2">
      <c r="A257" s="478"/>
      <c r="B257" s="99" t="s">
        <v>344</v>
      </c>
      <c r="C257" s="68" t="s">
        <v>28</v>
      </c>
      <c r="D257" s="85">
        <v>8296.82</v>
      </c>
      <c r="E257" s="110">
        <v>0</v>
      </c>
      <c r="F257" s="87">
        <v>0</v>
      </c>
      <c r="G257" s="22">
        <v>0</v>
      </c>
      <c r="H257" s="77"/>
      <c r="I257" s="77"/>
      <c r="J257" s="77"/>
      <c r="K257" s="74">
        <f t="shared" si="11"/>
        <v>8296.82</v>
      </c>
    </row>
    <row r="258" spans="1:11" ht="36.75" customHeight="1" x14ac:dyDescent="0.2">
      <c r="A258" s="476" t="s">
        <v>625</v>
      </c>
      <c r="B258" s="99" t="s">
        <v>346</v>
      </c>
      <c r="C258" s="202" t="s">
        <v>28</v>
      </c>
      <c r="D258" s="203">
        <v>9322.82</v>
      </c>
      <c r="E258" s="203">
        <v>0</v>
      </c>
      <c r="F258" s="77">
        <v>0</v>
      </c>
      <c r="G258" s="22">
        <v>0</v>
      </c>
      <c r="H258" s="77"/>
      <c r="I258" s="77"/>
      <c r="J258" s="77"/>
      <c r="K258" s="74">
        <f t="shared" si="11"/>
        <v>9322.82</v>
      </c>
    </row>
    <row r="259" spans="1:11" ht="36.75" customHeight="1" x14ac:dyDescent="0.2">
      <c r="A259" s="477"/>
      <c r="B259" s="99" t="s">
        <v>347</v>
      </c>
      <c r="C259" s="68" t="s">
        <v>28</v>
      </c>
      <c r="D259" s="85">
        <v>2839</v>
      </c>
      <c r="E259" s="110">
        <v>0</v>
      </c>
      <c r="F259" s="87">
        <v>0</v>
      </c>
      <c r="G259" s="22">
        <v>0</v>
      </c>
      <c r="H259" s="77"/>
      <c r="I259" s="77"/>
      <c r="J259" s="77"/>
      <c r="K259" s="74">
        <f t="shared" si="11"/>
        <v>2839</v>
      </c>
    </row>
    <row r="260" spans="1:11" ht="36.75" customHeight="1" x14ac:dyDescent="0.2">
      <c r="A260" s="477"/>
      <c r="B260" s="99" t="s">
        <v>612</v>
      </c>
      <c r="C260" s="68" t="s">
        <v>28</v>
      </c>
      <c r="D260" s="85">
        <v>26309.29</v>
      </c>
      <c r="E260" s="110">
        <v>2776.1</v>
      </c>
      <c r="F260" s="87">
        <v>3243.8</v>
      </c>
      <c r="G260" s="22">
        <v>11218.72</v>
      </c>
      <c r="H260" s="77"/>
      <c r="I260" s="77"/>
      <c r="J260" s="77"/>
      <c r="K260" s="74">
        <f t="shared" si="11"/>
        <v>43547.909999999996</v>
      </c>
    </row>
    <row r="261" spans="1:11" ht="36.75" customHeight="1" x14ac:dyDescent="0.2">
      <c r="A261" s="477"/>
      <c r="B261" s="99" t="s">
        <v>348</v>
      </c>
      <c r="C261" s="68" t="s">
        <v>28</v>
      </c>
      <c r="D261" s="85">
        <v>4184</v>
      </c>
      <c r="E261" s="110">
        <v>384.7</v>
      </c>
      <c r="F261" s="87">
        <v>0</v>
      </c>
      <c r="G261" s="22">
        <v>0</v>
      </c>
      <c r="H261" s="77"/>
      <c r="I261" s="77"/>
      <c r="J261" s="77"/>
      <c r="K261" s="74">
        <f t="shared" si="11"/>
        <v>4568.7</v>
      </c>
    </row>
    <row r="262" spans="1:11" ht="36.75" customHeight="1" x14ac:dyDescent="0.2">
      <c r="A262" s="477"/>
      <c r="B262" s="99" t="s">
        <v>349</v>
      </c>
      <c r="C262" s="68" t="s">
        <v>28</v>
      </c>
      <c r="D262" s="85">
        <v>7047.9</v>
      </c>
      <c r="E262" s="212">
        <v>0</v>
      </c>
      <c r="F262" s="87">
        <v>0</v>
      </c>
      <c r="G262" s="22">
        <v>0</v>
      </c>
      <c r="H262" s="77"/>
      <c r="I262" s="77"/>
      <c r="J262" s="77"/>
      <c r="K262" s="74">
        <f t="shared" si="11"/>
        <v>7047.9</v>
      </c>
    </row>
    <row r="263" spans="1:11" ht="36.75" customHeight="1" x14ac:dyDescent="0.2">
      <c r="A263" s="477"/>
      <c r="B263" s="99" t="s">
        <v>350</v>
      </c>
      <c r="C263" s="68" t="s">
        <v>28</v>
      </c>
      <c r="D263" s="85">
        <v>18359.14</v>
      </c>
      <c r="E263" s="110">
        <v>1309</v>
      </c>
      <c r="F263" s="87">
        <v>1395.7</v>
      </c>
      <c r="G263" s="22">
        <v>2561.9</v>
      </c>
      <c r="H263" s="77"/>
      <c r="I263" s="77"/>
      <c r="J263" s="77"/>
      <c r="K263" s="74">
        <f t="shared" si="11"/>
        <v>23625.74</v>
      </c>
    </row>
    <row r="264" spans="1:11" ht="36.75" customHeight="1" x14ac:dyDescent="0.2">
      <c r="A264" s="477"/>
      <c r="B264" s="99" t="s">
        <v>351</v>
      </c>
      <c r="C264" s="68" t="s">
        <v>28</v>
      </c>
      <c r="D264" s="85">
        <v>11462.03</v>
      </c>
      <c r="E264" s="212">
        <v>0</v>
      </c>
      <c r="F264" s="77">
        <v>0</v>
      </c>
      <c r="G264" s="22">
        <v>0</v>
      </c>
      <c r="H264" s="77"/>
      <c r="I264" s="77"/>
      <c r="J264" s="77"/>
      <c r="K264" s="74">
        <f t="shared" si="11"/>
        <v>11462.03</v>
      </c>
    </row>
    <row r="265" spans="1:11" ht="36.75" customHeight="1" x14ac:dyDescent="0.2">
      <c r="A265" s="477"/>
      <c r="B265" s="99" t="s">
        <v>352</v>
      </c>
      <c r="C265" s="68" t="s">
        <v>28</v>
      </c>
      <c r="D265" s="85">
        <v>15579.61</v>
      </c>
      <c r="E265" s="110">
        <v>1183.4000000000001</v>
      </c>
      <c r="F265" s="87">
        <v>840.97</v>
      </c>
      <c r="G265" s="22">
        <v>1066.2</v>
      </c>
      <c r="H265" s="77"/>
      <c r="I265" s="77"/>
      <c r="J265" s="77"/>
      <c r="K265" s="74">
        <f t="shared" si="11"/>
        <v>18670.180000000004</v>
      </c>
    </row>
    <row r="266" spans="1:11" ht="36.75" customHeight="1" x14ac:dyDescent="0.2">
      <c r="A266" s="477"/>
      <c r="B266" s="99" t="s">
        <v>353</v>
      </c>
      <c r="C266" s="68" t="s">
        <v>28</v>
      </c>
      <c r="D266" s="85">
        <v>7919.8200000000006</v>
      </c>
      <c r="E266" s="212">
        <v>513.29999999999995</v>
      </c>
      <c r="F266" s="77">
        <v>467.2</v>
      </c>
      <c r="G266" s="22">
        <v>0</v>
      </c>
      <c r="H266" s="77"/>
      <c r="I266" s="77"/>
      <c r="J266" s="77"/>
      <c r="K266" s="74">
        <f t="shared" si="11"/>
        <v>8900.3200000000015</v>
      </c>
    </row>
    <row r="267" spans="1:11" ht="36.75" customHeight="1" x14ac:dyDescent="0.2">
      <c r="A267" s="477"/>
      <c r="B267" s="137" t="s">
        <v>354</v>
      </c>
      <c r="C267" s="138" t="s">
        <v>28</v>
      </c>
      <c r="D267" s="106">
        <v>4502.1200000000008</v>
      </c>
      <c r="E267" s="110">
        <v>120.3</v>
      </c>
      <c r="F267" s="87">
        <v>0</v>
      </c>
      <c r="G267" s="22">
        <v>0</v>
      </c>
      <c r="H267" s="87"/>
      <c r="I267" s="87"/>
      <c r="J267" s="87"/>
      <c r="K267" s="75">
        <f t="shared" si="11"/>
        <v>4622.420000000001</v>
      </c>
    </row>
    <row r="268" spans="1:11" ht="36.75" customHeight="1" x14ac:dyDescent="0.2">
      <c r="A268" s="477"/>
      <c r="B268" s="99" t="s">
        <v>355</v>
      </c>
      <c r="C268" s="68" t="s">
        <v>28</v>
      </c>
      <c r="D268" s="85">
        <v>7988.0499999999993</v>
      </c>
      <c r="E268" s="110">
        <v>1131.8</v>
      </c>
      <c r="F268" s="87">
        <v>1756.07</v>
      </c>
      <c r="G268" s="22">
        <v>1058.8</v>
      </c>
      <c r="H268" s="77"/>
      <c r="I268" s="77"/>
      <c r="J268" s="87"/>
      <c r="K268" s="74">
        <f t="shared" si="11"/>
        <v>11934.719999999998</v>
      </c>
    </row>
    <row r="269" spans="1:11" ht="36.75" customHeight="1" x14ac:dyDescent="0.2">
      <c r="A269" s="477"/>
      <c r="B269" s="99" t="s">
        <v>356</v>
      </c>
      <c r="C269" s="68" t="s">
        <v>28</v>
      </c>
      <c r="D269" s="85">
        <v>255.5</v>
      </c>
      <c r="E269" s="110">
        <v>129.30000000000001</v>
      </c>
      <c r="F269" s="87">
        <v>260.3</v>
      </c>
      <c r="G269" s="22">
        <v>0</v>
      </c>
      <c r="H269" s="77"/>
      <c r="I269" s="77"/>
      <c r="J269" s="87"/>
      <c r="K269" s="74">
        <f t="shared" si="11"/>
        <v>645.1</v>
      </c>
    </row>
    <row r="270" spans="1:11" ht="36.75" customHeight="1" x14ac:dyDescent="0.2">
      <c r="A270" s="478"/>
      <c r="B270" s="99" t="s">
        <v>357</v>
      </c>
      <c r="C270" s="68" t="s">
        <v>28</v>
      </c>
      <c r="D270" s="85">
        <v>6533.32</v>
      </c>
      <c r="E270" s="212">
        <v>0</v>
      </c>
      <c r="F270" s="77">
        <v>0</v>
      </c>
      <c r="G270" s="22">
        <v>0</v>
      </c>
      <c r="H270" s="77"/>
      <c r="I270" s="77"/>
      <c r="J270" s="87"/>
      <c r="K270" s="74">
        <f t="shared" si="11"/>
        <v>6533.32</v>
      </c>
    </row>
    <row r="271" spans="1:11" ht="36.75" customHeight="1" x14ac:dyDescent="0.2">
      <c r="A271" s="476" t="s">
        <v>625</v>
      </c>
      <c r="B271" s="99" t="s">
        <v>358</v>
      </c>
      <c r="C271" s="68" t="s">
        <v>28</v>
      </c>
      <c r="D271" s="85">
        <v>2186.42</v>
      </c>
      <c r="E271" s="212">
        <v>0</v>
      </c>
      <c r="F271" s="77">
        <v>0</v>
      </c>
      <c r="G271" s="22">
        <v>0</v>
      </c>
      <c r="H271" s="77"/>
      <c r="I271" s="77"/>
      <c r="J271" s="77"/>
      <c r="K271" s="74">
        <f t="shared" si="11"/>
        <v>2186.42</v>
      </c>
    </row>
    <row r="272" spans="1:11" ht="36.75" customHeight="1" x14ac:dyDescent="0.2">
      <c r="A272" s="477"/>
      <c r="B272" s="99" t="s">
        <v>359</v>
      </c>
      <c r="C272" s="68" t="s">
        <v>28</v>
      </c>
      <c r="D272" s="85">
        <v>15698.699999999999</v>
      </c>
      <c r="E272" s="110">
        <v>2769.7</v>
      </c>
      <c r="F272" s="87">
        <v>521.1</v>
      </c>
      <c r="G272" s="22">
        <v>575</v>
      </c>
      <c r="H272" s="77"/>
      <c r="I272" s="77"/>
      <c r="J272" s="77"/>
      <c r="K272" s="74">
        <f t="shared" si="11"/>
        <v>19564.499999999996</v>
      </c>
    </row>
    <row r="273" spans="1:15" ht="36.75" customHeight="1" x14ac:dyDescent="0.2">
      <c r="A273" s="477"/>
      <c r="B273" s="102" t="s">
        <v>620</v>
      </c>
      <c r="C273" s="68" t="s">
        <v>28</v>
      </c>
      <c r="D273" s="85">
        <v>6034.7</v>
      </c>
      <c r="E273" s="110">
        <v>0</v>
      </c>
      <c r="F273" s="87">
        <v>0</v>
      </c>
      <c r="G273" s="22">
        <v>0</v>
      </c>
      <c r="H273" s="77"/>
      <c r="I273" s="77"/>
      <c r="J273" s="77"/>
      <c r="K273" s="74">
        <f t="shared" ref="K273:K274" si="12">SUM(D273:J273)</f>
        <v>6034.7</v>
      </c>
    </row>
    <row r="274" spans="1:15" ht="36.75" customHeight="1" x14ac:dyDescent="0.2">
      <c r="A274" s="478"/>
      <c r="B274" s="99" t="s">
        <v>360</v>
      </c>
      <c r="C274" s="68" t="s">
        <v>28</v>
      </c>
      <c r="D274" s="85">
        <v>1823.71</v>
      </c>
      <c r="E274" s="110">
        <v>0</v>
      </c>
      <c r="F274" s="87">
        <v>0</v>
      </c>
      <c r="G274" s="22">
        <v>0</v>
      </c>
      <c r="H274" s="77"/>
      <c r="I274" s="77"/>
      <c r="J274" s="77"/>
      <c r="K274" s="74">
        <f t="shared" si="12"/>
        <v>1823.71</v>
      </c>
    </row>
    <row r="275" spans="1:15" ht="30" customHeight="1" x14ac:dyDescent="0.2">
      <c r="A275" s="489" t="s">
        <v>259</v>
      </c>
      <c r="B275" s="490"/>
      <c r="C275" s="17" t="s">
        <v>28</v>
      </c>
      <c r="D275" s="92">
        <v>686355.54</v>
      </c>
      <c r="E275" s="23">
        <f>SUM(E177:E274)</f>
        <v>51690.240000000013</v>
      </c>
      <c r="F275" s="23">
        <f>SUM(F177:F274)</f>
        <v>57512.420000000006</v>
      </c>
      <c r="G275" s="23">
        <f>SUM(G177:G274)</f>
        <v>69437.210000000006</v>
      </c>
      <c r="H275" s="23">
        <f t="shared" ref="H275:I275" si="13">SUM(H177:H274)</f>
        <v>0</v>
      </c>
      <c r="I275" s="23">
        <f t="shared" si="13"/>
        <v>0</v>
      </c>
      <c r="J275" s="23">
        <f>SUM(J177:J274)</f>
        <v>0</v>
      </c>
      <c r="K275" s="20">
        <f>SUM(D275:J275)</f>
        <v>864995.41</v>
      </c>
    </row>
    <row r="276" spans="1:15" s="4" customFormat="1" ht="30" customHeight="1" thickBot="1" x14ac:dyDescent="0.3">
      <c r="A276" s="491" t="s">
        <v>260</v>
      </c>
      <c r="B276" s="492"/>
      <c r="C276" s="40" t="s">
        <v>28</v>
      </c>
      <c r="D276" s="24">
        <f>COUNTIF(D177:D274,"&gt;0")</f>
        <v>93</v>
      </c>
      <c r="E276" s="24">
        <f>COUNTIF(E177:E274,"&gt;0")</f>
        <v>52</v>
      </c>
      <c r="F276" s="24">
        <f>COUNTIF(F177:F274,"&gt;0")</f>
        <v>47</v>
      </c>
      <c r="G276" s="24">
        <f>COUNTIF(G177:G274,"&gt;0")</f>
        <v>41</v>
      </c>
      <c r="H276" s="24">
        <f t="shared" ref="H276:I276" si="14">COUNTIF(H177:H274,"&gt;0")</f>
        <v>0</v>
      </c>
      <c r="I276" s="24">
        <f t="shared" si="14"/>
        <v>0</v>
      </c>
      <c r="J276" s="24">
        <f>COUNTIF(J177:J274,"&gt;0")</f>
        <v>0</v>
      </c>
      <c r="K276" s="25">
        <f>SUM(D276:J276)</f>
        <v>233</v>
      </c>
      <c r="O276" s="95"/>
    </row>
    <row r="277" spans="1:15" s="4" customFormat="1" ht="34.5" customHeight="1" thickTop="1" thickBot="1" x14ac:dyDescent="0.3">
      <c r="A277" s="496" t="s">
        <v>361</v>
      </c>
      <c r="B277" s="497"/>
      <c r="C277" s="8"/>
      <c r="D277" s="96" t="s">
        <v>723</v>
      </c>
      <c r="E277" s="96" t="s">
        <v>717</v>
      </c>
      <c r="F277" s="10" t="s">
        <v>718</v>
      </c>
      <c r="G277" s="10" t="s">
        <v>719</v>
      </c>
      <c r="H277" s="10" t="s">
        <v>720</v>
      </c>
      <c r="I277" s="10" t="s">
        <v>721</v>
      </c>
      <c r="J277" s="38" t="s">
        <v>722</v>
      </c>
      <c r="K277" s="9" t="s">
        <v>29</v>
      </c>
      <c r="O277"/>
    </row>
    <row r="278" spans="1:15" s="4" customFormat="1" ht="30" customHeight="1" thickTop="1" thickBot="1" x14ac:dyDescent="0.3">
      <c r="A278" s="498"/>
      <c r="B278" s="499"/>
      <c r="C278" s="69" t="s">
        <v>28</v>
      </c>
      <c r="D278" s="64">
        <v>183876.66999999998</v>
      </c>
      <c r="E278" s="64">
        <v>15055.49</v>
      </c>
      <c r="F278" s="30">
        <v>20899.79</v>
      </c>
      <c r="G278" s="30">
        <v>37563.5</v>
      </c>
      <c r="H278" s="30"/>
      <c r="I278" s="30"/>
      <c r="J278" s="30"/>
      <c r="K278" s="31">
        <f>SUM(D278:J278)</f>
        <v>257395.44999999998</v>
      </c>
    </row>
    <row r="279" spans="1:15" s="4" customFormat="1" ht="30" customHeight="1" thickTop="1" thickBot="1" x14ac:dyDescent="0.3">
      <c r="A279" s="485" t="s">
        <v>259</v>
      </c>
      <c r="B279" s="486"/>
      <c r="C279" s="12" t="s">
        <v>28</v>
      </c>
      <c r="D279" s="55">
        <v>183876.66999999998</v>
      </c>
      <c r="E279" s="26">
        <f t="shared" ref="E279:J279" si="15">E278</f>
        <v>15055.49</v>
      </c>
      <c r="F279" s="26">
        <f t="shared" si="15"/>
        <v>20899.79</v>
      </c>
      <c r="G279" s="26">
        <f>G278</f>
        <v>37563.5</v>
      </c>
      <c r="H279" s="26">
        <f t="shared" si="15"/>
        <v>0</v>
      </c>
      <c r="I279" s="26">
        <f t="shared" si="15"/>
        <v>0</v>
      </c>
      <c r="J279" s="26">
        <f t="shared" si="15"/>
        <v>0</v>
      </c>
      <c r="K279" s="27">
        <f>SUM(D279:J279)</f>
        <v>257395.44999999998</v>
      </c>
    </row>
    <row r="280" spans="1:15" s="4" customFormat="1" ht="30" customHeight="1" thickTop="1" thickBot="1" x14ac:dyDescent="0.3">
      <c r="A280" s="485" t="s">
        <v>260</v>
      </c>
      <c r="B280" s="486"/>
      <c r="C280" s="12" t="s">
        <v>28</v>
      </c>
      <c r="D280" s="239">
        <v>4417</v>
      </c>
      <c r="E280" s="221">
        <v>570</v>
      </c>
      <c r="F280" s="28">
        <v>569</v>
      </c>
      <c r="G280" s="29">
        <v>857</v>
      </c>
      <c r="H280" s="29"/>
      <c r="I280" s="29"/>
      <c r="J280" s="29"/>
      <c r="K280" s="112">
        <f>SUM(D280:J280)</f>
        <v>6413</v>
      </c>
    </row>
    <row r="281" spans="1:15" s="4" customFormat="1" ht="30" customHeight="1" thickTop="1" thickBot="1" x14ac:dyDescent="0.3">
      <c r="A281" s="487" t="s">
        <v>362</v>
      </c>
      <c r="B281" s="488"/>
      <c r="C281" s="54" t="s">
        <v>28</v>
      </c>
      <c r="D281" s="32">
        <f>SUM(D279,D173,D275)</f>
        <v>2008844.03</v>
      </c>
      <c r="E281" s="32">
        <f>SUM(E279,E173,E275)</f>
        <v>136554.1</v>
      </c>
      <c r="F281" s="32">
        <f>SUM(F279,F173,F275)</f>
        <v>155160.9</v>
      </c>
      <c r="G281" s="32">
        <f t="shared" ref="G281:J281" si="16">SUM(G279,G173,G275)</f>
        <v>202823.50000000006</v>
      </c>
      <c r="H281" s="130">
        <f t="shared" si="16"/>
        <v>0</v>
      </c>
      <c r="I281" s="32">
        <f t="shared" si="16"/>
        <v>0</v>
      </c>
      <c r="J281" s="32">
        <f t="shared" si="16"/>
        <v>0</v>
      </c>
      <c r="K281" s="33">
        <f>SUM(D281:J281)</f>
        <v>2503382.5299999998</v>
      </c>
    </row>
    <row r="282" spans="1:15" s="4" customFormat="1" ht="23.1" customHeight="1" thickTop="1" thickBot="1" x14ac:dyDescent="0.3">
      <c r="A282" s="500" t="s">
        <v>616</v>
      </c>
      <c r="B282" s="501"/>
      <c r="C282" s="501"/>
      <c r="D282" s="501"/>
      <c r="E282" s="501"/>
      <c r="F282" s="501"/>
      <c r="G282" s="501"/>
      <c r="H282" s="501"/>
      <c r="I282" s="501"/>
      <c r="J282" s="501"/>
      <c r="K282" s="502"/>
    </row>
    <row r="283" spans="1:15" s="4" customFormat="1" ht="24.75" customHeight="1" thickTop="1" thickBot="1" x14ac:dyDescent="0.3">
      <c r="A283" s="445" t="s">
        <v>592</v>
      </c>
      <c r="B283" s="446"/>
      <c r="C283" s="446"/>
      <c r="D283" s="446"/>
      <c r="E283" s="446"/>
      <c r="F283" s="446"/>
      <c r="G283" s="446"/>
      <c r="H283" s="446"/>
      <c r="I283" s="446"/>
      <c r="J283" s="446"/>
      <c r="K283" s="447"/>
    </row>
    <row r="284" spans="1:15" s="4" customFormat="1" ht="23.1" customHeight="1" thickTop="1" x14ac:dyDescent="0.25">
      <c r="A284" s="503" t="s">
        <v>363</v>
      </c>
      <c r="B284" s="504"/>
      <c r="C284" s="504"/>
      <c r="D284" s="504"/>
      <c r="E284" s="504"/>
      <c r="F284" s="504"/>
      <c r="G284" s="504"/>
      <c r="H284" s="504"/>
      <c r="I284" s="504"/>
      <c r="J284" s="504"/>
      <c r="K284" s="505"/>
    </row>
    <row r="285" spans="1:15" s="4" customFormat="1" ht="32.25" customHeight="1" thickBot="1" x14ac:dyDescent="0.3">
      <c r="A285" s="493" t="s">
        <v>364</v>
      </c>
      <c r="B285" s="494"/>
      <c r="C285" s="495"/>
      <c r="D285" s="96" t="s">
        <v>723</v>
      </c>
      <c r="E285" s="96" t="s">
        <v>717</v>
      </c>
      <c r="F285" s="10" t="s">
        <v>718</v>
      </c>
      <c r="G285" s="10" t="s">
        <v>719</v>
      </c>
      <c r="H285" s="10" t="s">
        <v>720</v>
      </c>
      <c r="I285" s="10" t="s">
        <v>721</v>
      </c>
      <c r="J285" s="108" t="s">
        <v>722</v>
      </c>
      <c r="K285" s="109" t="s">
        <v>29</v>
      </c>
    </row>
    <row r="286" spans="1:15" s="4" customFormat="1" ht="23.1" customHeight="1" thickTop="1" x14ac:dyDescent="0.25">
      <c r="A286" s="266" t="s">
        <v>365</v>
      </c>
      <c r="B286" s="48"/>
      <c r="C286" s="70" t="s">
        <v>28</v>
      </c>
      <c r="D286" s="105">
        <v>1924.7999999999997</v>
      </c>
      <c r="E286" s="110">
        <v>399.6</v>
      </c>
      <c r="F286" s="104">
        <v>551.29999999999995</v>
      </c>
      <c r="G286" s="36">
        <v>539.5</v>
      </c>
      <c r="H286" s="36"/>
      <c r="I286" s="36"/>
      <c r="J286" s="36"/>
      <c r="K286" s="75">
        <f>SUM(D286:J286)</f>
        <v>3415.2</v>
      </c>
    </row>
    <row r="287" spans="1:15" s="4" customFormat="1" ht="23.1" customHeight="1" x14ac:dyDescent="0.25">
      <c r="A287" s="139" t="s">
        <v>366</v>
      </c>
      <c r="B287" s="57"/>
      <c r="C287" s="71" t="s">
        <v>28</v>
      </c>
      <c r="D287" s="106">
        <v>62.3</v>
      </c>
      <c r="E287" s="110">
        <v>0</v>
      </c>
      <c r="F287" s="104">
        <v>0</v>
      </c>
      <c r="G287" s="36">
        <v>0</v>
      </c>
      <c r="H287" s="36"/>
      <c r="I287" s="36"/>
      <c r="J287" s="36"/>
      <c r="K287" s="75">
        <f t="shared" ref="K287:K317" si="17">SUM(D287:J287)</f>
        <v>62.3</v>
      </c>
    </row>
    <row r="288" spans="1:15" s="4" customFormat="1" ht="23.1" customHeight="1" x14ac:dyDescent="0.25">
      <c r="A288" s="58" t="s">
        <v>367</v>
      </c>
      <c r="B288" s="44"/>
      <c r="C288" s="71" t="s">
        <v>28</v>
      </c>
      <c r="D288" s="106">
        <v>7192.83</v>
      </c>
      <c r="E288" s="110">
        <v>0</v>
      </c>
      <c r="F288" s="104">
        <v>136.5</v>
      </c>
      <c r="G288" s="36">
        <v>2716.9</v>
      </c>
      <c r="H288" s="36"/>
      <c r="I288" s="36"/>
      <c r="J288" s="36"/>
      <c r="K288" s="75">
        <f t="shared" si="17"/>
        <v>10046.23</v>
      </c>
    </row>
    <row r="289" spans="1:11" s="4" customFormat="1" ht="23.1" customHeight="1" x14ac:dyDescent="0.25">
      <c r="A289" s="58" t="s">
        <v>368</v>
      </c>
      <c r="B289" s="44"/>
      <c r="C289" s="71" t="s">
        <v>28</v>
      </c>
      <c r="D289" s="106">
        <v>15.6</v>
      </c>
      <c r="E289" s="110">
        <v>0</v>
      </c>
      <c r="F289" s="104">
        <v>0</v>
      </c>
      <c r="G289" s="36">
        <v>0</v>
      </c>
      <c r="H289" s="36"/>
      <c r="I289" s="36"/>
      <c r="J289" s="36"/>
      <c r="K289" s="75">
        <f t="shared" si="17"/>
        <v>15.6</v>
      </c>
    </row>
    <row r="290" spans="1:11" s="4" customFormat="1" ht="23.1" customHeight="1" x14ac:dyDescent="0.25">
      <c r="A290" s="58" t="s">
        <v>369</v>
      </c>
      <c r="B290" s="44"/>
      <c r="C290" s="72" t="s">
        <v>28</v>
      </c>
      <c r="D290" s="106">
        <v>61606.649999999994</v>
      </c>
      <c r="E290" s="110">
        <v>4675.3</v>
      </c>
      <c r="F290" s="104">
        <v>4969.7</v>
      </c>
      <c r="G290" s="36">
        <v>16524.8</v>
      </c>
      <c r="H290" s="36"/>
      <c r="I290" s="36"/>
      <c r="J290" s="36"/>
      <c r="K290" s="75">
        <f t="shared" si="17"/>
        <v>87776.45</v>
      </c>
    </row>
    <row r="291" spans="1:11" s="4" customFormat="1" ht="23.1" customHeight="1" x14ac:dyDescent="0.25">
      <c r="A291" s="58" t="s">
        <v>370</v>
      </c>
      <c r="B291" s="44"/>
      <c r="C291" s="72" t="s">
        <v>28</v>
      </c>
      <c r="D291" s="106">
        <v>35934.280000000006</v>
      </c>
      <c r="E291" s="110">
        <v>0</v>
      </c>
      <c r="F291" s="104">
        <v>0</v>
      </c>
      <c r="G291" s="36">
        <v>799.5</v>
      </c>
      <c r="H291" s="36"/>
      <c r="I291" s="36"/>
      <c r="J291" s="36"/>
      <c r="K291" s="75">
        <f t="shared" si="17"/>
        <v>36733.780000000006</v>
      </c>
    </row>
    <row r="292" spans="1:11" s="4" customFormat="1" ht="23.1" customHeight="1" x14ac:dyDescent="0.25">
      <c r="A292" s="58" t="s">
        <v>371</v>
      </c>
      <c r="B292" s="44"/>
      <c r="C292" s="72" t="s">
        <v>28</v>
      </c>
      <c r="D292" s="106">
        <v>5054.8999999999996</v>
      </c>
      <c r="E292" s="110">
        <v>0</v>
      </c>
      <c r="F292" s="104">
        <v>0</v>
      </c>
      <c r="G292" s="36">
        <v>1732.7</v>
      </c>
      <c r="H292" s="36"/>
      <c r="I292" s="36"/>
      <c r="J292" s="36"/>
      <c r="K292" s="75">
        <f t="shared" si="17"/>
        <v>6787.5999999999995</v>
      </c>
    </row>
    <row r="293" spans="1:11" s="4" customFormat="1" ht="23.1" customHeight="1" x14ac:dyDescent="0.25">
      <c r="A293" s="58" t="s">
        <v>372</v>
      </c>
      <c r="B293" s="44"/>
      <c r="C293" s="72" t="s">
        <v>28</v>
      </c>
      <c r="D293" s="106">
        <v>4649.1000000000004</v>
      </c>
      <c r="E293" s="110">
        <v>1081.3</v>
      </c>
      <c r="F293" s="104">
        <v>5101.8999999999996</v>
      </c>
      <c r="G293" s="36">
        <v>394.7</v>
      </c>
      <c r="H293" s="36"/>
      <c r="I293" s="36"/>
      <c r="J293" s="36"/>
      <c r="K293" s="75">
        <f t="shared" si="17"/>
        <v>11227</v>
      </c>
    </row>
    <row r="294" spans="1:11" s="4" customFormat="1" ht="23.1" customHeight="1" x14ac:dyDescent="0.25">
      <c r="A294" s="58" t="s">
        <v>373</v>
      </c>
      <c r="B294" s="44"/>
      <c r="C294" s="72" t="s">
        <v>28</v>
      </c>
      <c r="D294" s="106">
        <v>17581.07</v>
      </c>
      <c r="E294" s="110">
        <v>143.1</v>
      </c>
      <c r="F294" s="104">
        <v>5566</v>
      </c>
      <c r="G294" s="36">
        <v>3573.6</v>
      </c>
      <c r="H294" s="36"/>
      <c r="I294" s="36"/>
      <c r="J294" s="36"/>
      <c r="K294" s="75">
        <f t="shared" si="17"/>
        <v>26863.769999999997</v>
      </c>
    </row>
    <row r="295" spans="1:11" s="4" customFormat="1" ht="23.1" customHeight="1" x14ac:dyDescent="0.25">
      <c r="A295" s="58" t="s">
        <v>374</v>
      </c>
      <c r="B295" s="44"/>
      <c r="C295" s="72" t="s">
        <v>28</v>
      </c>
      <c r="D295" s="106">
        <v>242</v>
      </c>
      <c r="E295" s="110">
        <v>0</v>
      </c>
      <c r="F295" s="104">
        <v>0</v>
      </c>
      <c r="G295" s="36">
        <v>0</v>
      </c>
      <c r="H295" s="36"/>
      <c r="I295" s="36"/>
      <c r="J295" s="36"/>
      <c r="K295" s="75">
        <f t="shared" si="17"/>
        <v>242</v>
      </c>
    </row>
    <row r="296" spans="1:11" s="4" customFormat="1" ht="23.1" customHeight="1" x14ac:dyDescent="0.25">
      <c r="A296" s="78" t="s">
        <v>375</v>
      </c>
      <c r="B296" s="16"/>
      <c r="C296" s="72" t="s">
        <v>28</v>
      </c>
      <c r="D296" s="106">
        <v>800</v>
      </c>
      <c r="E296" s="110">
        <v>0</v>
      </c>
      <c r="F296" s="104">
        <v>0</v>
      </c>
      <c r="G296" s="36">
        <v>0</v>
      </c>
      <c r="H296" s="36"/>
      <c r="I296" s="36"/>
      <c r="J296" s="36"/>
      <c r="K296" s="75">
        <f t="shared" si="17"/>
        <v>800</v>
      </c>
    </row>
    <row r="297" spans="1:11" s="4" customFormat="1" ht="23.1" customHeight="1" x14ac:dyDescent="0.25">
      <c r="A297" s="78" t="s">
        <v>376</v>
      </c>
      <c r="B297" s="44"/>
      <c r="C297" s="72" t="s">
        <v>28</v>
      </c>
      <c r="D297" s="106">
        <v>684.3</v>
      </c>
      <c r="E297" s="110">
        <v>0</v>
      </c>
      <c r="F297" s="104">
        <v>0</v>
      </c>
      <c r="G297" s="36">
        <v>0</v>
      </c>
      <c r="H297" s="36"/>
      <c r="I297" s="36"/>
      <c r="J297" s="36"/>
      <c r="K297" s="75">
        <f t="shared" si="17"/>
        <v>684.3</v>
      </c>
    </row>
    <row r="298" spans="1:11" s="4" customFormat="1" ht="23.1" customHeight="1" x14ac:dyDescent="0.25">
      <c r="A298" s="78" t="s">
        <v>79</v>
      </c>
      <c r="B298" s="44"/>
      <c r="C298" s="72" t="s">
        <v>28</v>
      </c>
      <c r="D298" s="106">
        <v>30.1</v>
      </c>
      <c r="E298" s="110">
        <v>0</v>
      </c>
      <c r="F298" s="104">
        <v>0</v>
      </c>
      <c r="G298" s="36">
        <v>0</v>
      </c>
      <c r="H298" s="36"/>
      <c r="I298" s="36"/>
      <c r="J298" s="36"/>
      <c r="K298" s="75">
        <f t="shared" si="17"/>
        <v>30.1</v>
      </c>
    </row>
    <row r="299" spans="1:11" s="4" customFormat="1" ht="23.1" customHeight="1" x14ac:dyDescent="0.25">
      <c r="A299" s="58" t="s">
        <v>377</v>
      </c>
      <c r="B299" s="44"/>
      <c r="C299" s="72" t="s">
        <v>28</v>
      </c>
      <c r="D299" s="106">
        <v>3841.2</v>
      </c>
      <c r="E299" s="110">
        <v>0</v>
      </c>
      <c r="F299" s="104">
        <v>0</v>
      </c>
      <c r="G299" s="36">
        <v>0</v>
      </c>
      <c r="H299" s="36"/>
      <c r="I299" s="36"/>
      <c r="J299" s="36"/>
      <c r="K299" s="75">
        <f t="shared" si="17"/>
        <v>3841.2</v>
      </c>
    </row>
    <row r="300" spans="1:11" s="4" customFormat="1" ht="23.1" customHeight="1" x14ac:dyDescent="0.25">
      <c r="A300" s="58" t="s">
        <v>378</v>
      </c>
      <c r="B300" s="44"/>
      <c r="C300" s="72" t="s">
        <v>28</v>
      </c>
      <c r="D300" s="106">
        <v>90</v>
      </c>
      <c r="E300" s="110">
        <v>0</v>
      </c>
      <c r="F300" s="104">
        <v>0</v>
      </c>
      <c r="G300" s="36">
        <v>0</v>
      </c>
      <c r="H300" s="36"/>
      <c r="I300" s="36"/>
      <c r="J300" s="36"/>
      <c r="K300" s="75">
        <f t="shared" si="17"/>
        <v>90</v>
      </c>
    </row>
    <row r="301" spans="1:11" s="4" customFormat="1" ht="23.1" customHeight="1" x14ac:dyDescent="0.25">
      <c r="A301" s="58" t="s">
        <v>379</v>
      </c>
      <c r="B301" s="44"/>
      <c r="C301" s="72" t="s">
        <v>28</v>
      </c>
      <c r="D301" s="106">
        <v>1478.6000000000001</v>
      </c>
      <c r="E301" s="110">
        <v>0</v>
      </c>
      <c r="F301" s="104">
        <v>0</v>
      </c>
      <c r="G301" s="36">
        <v>0</v>
      </c>
      <c r="H301" s="36"/>
      <c r="I301" s="36"/>
      <c r="J301" s="36"/>
      <c r="K301" s="75">
        <f t="shared" si="17"/>
        <v>1478.6000000000001</v>
      </c>
    </row>
    <row r="302" spans="1:11" s="4" customFormat="1" ht="23.1" customHeight="1" x14ac:dyDescent="0.25">
      <c r="A302" s="58" t="s">
        <v>380</v>
      </c>
      <c r="B302" s="44"/>
      <c r="C302" s="72" t="s">
        <v>28</v>
      </c>
      <c r="D302" s="106">
        <v>53448.7</v>
      </c>
      <c r="E302" s="110">
        <v>0</v>
      </c>
      <c r="F302" s="104">
        <v>0</v>
      </c>
      <c r="G302" s="36">
        <v>23173.3</v>
      </c>
      <c r="H302" s="36"/>
      <c r="I302" s="36"/>
      <c r="J302" s="36"/>
      <c r="K302" s="75">
        <f t="shared" si="17"/>
        <v>76622</v>
      </c>
    </row>
    <row r="303" spans="1:11" s="4" customFormat="1" ht="23.1" customHeight="1" x14ac:dyDescent="0.25">
      <c r="A303" s="58" t="s">
        <v>381</v>
      </c>
      <c r="B303" s="44"/>
      <c r="C303" s="72" t="s">
        <v>28</v>
      </c>
      <c r="D303" s="106">
        <v>3186</v>
      </c>
      <c r="E303" s="110">
        <v>0</v>
      </c>
      <c r="F303" s="104">
        <v>0</v>
      </c>
      <c r="G303" s="36">
        <v>0</v>
      </c>
      <c r="H303" s="36"/>
      <c r="I303" s="36"/>
      <c r="J303" s="36"/>
      <c r="K303" s="75">
        <f t="shared" si="17"/>
        <v>3186</v>
      </c>
    </row>
    <row r="304" spans="1:11" s="4" customFormat="1" ht="23.1" customHeight="1" x14ac:dyDescent="0.25">
      <c r="A304" s="58" t="s">
        <v>382</v>
      </c>
      <c r="B304" s="44"/>
      <c r="C304" s="72" t="s">
        <v>28</v>
      </c>
      <c r="D304" s="106">
        <v>6506.8600000000006</v>
      </c>
      <c r="E304" s="110">
        <v>0</v>
      </c>
      <c r="F304" s="104">
        <v>0</v>
      </c>
      <c r="G304" s="36">
        <v>0</v>
      </c>
      <c r="H304" s="36"/>
      <c r="I304" s="36"/>
      <c r="J304" s="36"/>
      <c r="K304" s="75">
        <f t="shared" si="17"/>
        <v>6506.8600000000006</v>
      </c>
    </row>
    <row r="305" spans="1:11" s="4" customFormat="1" ht="23.1" customHeight="1" x14ac:dyDescent="0.25">
      <c r="A305" s="58" t="s">
        <v>383</v>
      </c>
      <c r="B305" s="44"/>
      <c r="C305" s="72" t="s">
        <v>28</v>
      </c>
      <c r="D305" s="106">
        <v>19547.760000000002</v>
      </c>
      <c r="E305" s="110">
        <v>0</v>
      </c>
      <c r="F305" s="104">
        <v>0</v>
      </c>
      <c r="G305" s="36">
        <v>1683</v>
      </c>
      <c r="H305" s="36"/>
      <c r="I305" s="36"/>
      <c r="J305" s="36"/>
      <c r="K305" s="75">
        <f t="shared" si="17"/>
        <v>21230.760000000002</v>
      </c>
    </row>
    <row r="306" spans="1:11" s="4" customFormat="1" ht="23.1" customHeight="1" x14ac:dyDescent="0.25">
      <c r="A306" s="58" t="s">
        <v>384</v>
      </c>
      <c r="B306" s="44"/>
      <c r="C306" s="72" t="s">
        <v>28</v>
      </c>
      <c r="D306" s="106">
        <v>76840.75</v>
      </c>
      <c r="E306" s="110">
        <v>17032.2</v>
      </c>
      <c r="F306" s="104">
        <v>7020.6</v>
      </c>
      <c r="G306" s="36">
        <v>7699.99</v>
      </c>
      <c r="H306" s="113"/>
      <c r="I306" s="36"/>
      <c r="J306" s="36"/>
      <c r="K306" s="75">
        <f t="shared" si="17"/>
        <v>108593.54000000001</v>
      </c>
    </row>
    <row r="307" spans="1:11" s="4" customFormat="1" ht="23.1" customHeight="1" x14ac:dyDescent="0.25">
      <c r="A307" s="58" t="s">
        <v>385</v>
      </c>
      <c r="B307" s="44"/>
      <c r="C307" s="72" t="s">
        <v>28</v>
      </c>
      <c r="D307" s="106">
        <v>7631.5000000000009</v>
      </c>
      <c r="E307" s="110">
        <v>0</v>
      </c>
      <c r="F307" s="104">
        <v>248.2</v>
      </c>
      <c r="G307" s="36">
        <v>0</v>
      </c>
      <c r="H307" s="36"/>
      <c r="I307" s="36"/>
      <c r="J307" s="36"/>
      <c r="K307" s="75">
        <f t="shared" si="17"/>
        <v>7879.7000000000007</v>
      </c>
    </row>
    <row r="308" spans="1:11" s="4" customFormat="1" ht="23.1" customHeight="1" x14ac:dyDescent="0.25">
      <c r="A308" s="58" t="s">
        <v>386</v>
      </c>
      <c r="B308" s="44"/>
      <c r="C308" s="72" t="s">
        <v>28</v>
      </c>
      <c r="D308" s="106">
        <v>5784.6299999999992</v>
      </c>
      <c r="E308" s="110">
        <v>277.10000000000002</v>
      </c>
      <c r="F308" s="104">
        <v>0</v>
      </c>
      <c r="G308" s="36">
        <v>411</v>
      </c>
      <c r="H308" s="36"/>
      <c r="I308" s="36"/>
      <c r="J308" s="36"/>
      <c r="K308" s="75">
        <f t="shared" si="17"/>
        <v>6472.73</v>
      </c>
    </row>
    <row r="309" spans="1:11" s="4" customFormat="1" ht="23.1" customHeight="1" x14ac:dyDescent="0.25">
      <c r="A309" s="58" t="s">
        <v>387</v>
      </c>
      <c r="B309" s="44"/>
      <c r="C309" s="72" t="s">
        <v>28</v>
      </c>
      <c r="D309" s="106">
        <v>581.59999999999991</v>
      </c>
      <c r="E309" s="110">
        <v>0</v>
      </c>
      <c r="F309" s="104">
        <v>0</v>
      </c>
      <c r="G309" s="36">
        <v>0</v>
      </c>
      <c r="H309" s="36"/>
      <c r="I309" s="36"/>
      <c r="J309" s="36"/>
      <c r="K309" s="75">
        <f t="shared" si="17"/>
        <v>581.59999999999991</v>
      </c>
    </row>
    <row r="310" spans="1:11" s="4" customFormat="1" ht="23.1" customHeight="1" x14ac:dyDescent="0.25">
      <c r="A310" s="78" t="s">
        <v>388</v>
      </c>
      <c r="B310" s="44"/>
      <c r="C310" s="72" t="s">
        <v>28</v>
      </c>
      <c r="D310" s="85">
        <v>148325.04999999999</v>
      </c>
      <c r="E310" s="212">
        <v>14659.9</v>
      </c>
      <c r="F310" s="141">
        <v>13545.1</v>
      </c>
      <c r="G310" s="142">
        <v>18681.5</v>
      </c>
      <c r="H310" s="142"/>
      <c r="I310" s="142"/>
      <c r="J310" s="142"/>
      <c r="K310" s="74">
        <f t="shared" si="17"/>
        <v>195211.55</v>
      </c>
    </row>
    <row r="311" spans="1:11" s="4" customFormat="1" ht="23.1" customHeight="1" x14ac:dyDescent="0.25">
      <c r="A311" s="58" t="s">
        <v>389</v>
      </c>
      <c r="B311" s="44"/>
      <c r="C311" s="72" t="s">
        <v>28</v>
      </c>
      <c r="D311" s="106">
        <v>1281.5</v>
      </c>
      <c r="E311" s="110">
        <v>0</v>
      </c>
      <c r="F311" s="104">
        <v>0</v>
      </c>
      <c r="G311" s="36">
        <v>0</v>
      </c>
      <c r="H311" s="36"/>
      <c r="I311" s="36"/>
      <c r="J311" s="36"/>
      <c r="K311" s="75">
        <f t="shared" si="17"/>
        <v>1281.5</v>
      </c>
    </row>
    <row r="312" spans="1:11" s="4" customFormat="1" ht="21" customHeight="1" x14ac:dyDescent="0.25">
      <c r="A312" s="58" t="s">
        <v>390</v>
      </c>
      <c r="B312" s="44"/>
      <c r="C312" s="72" t="s">
        <v>28</v>
      </c>
      <c r="D312" s="106">
        <v>5924.33</v>
      </c>
      <c r="E312" s="110">
        <v>47.6</v>
      </c>
      <c r="F312" s="104">
        <v>0</v>
      </c>
      <c r="G312" s="36">
        <v>122.8</v>
      </c>
      <c r="H312" s="36"/>
      <c r="I312" s="36"/>
      <c r="J312" s="36"/>
      <c r="K312" s="75">
        <f t="shared" si="17"/>
        <v>6094.7300000000005</v>
      </c>
    </row>
    <row r="313" spans="1:11" s="4" customFormat="1" ht="22.5" customHeight="1" x14ac:dyDescent="0.25">
      <c r="A313" s="58" t="s">
        <v>391</v>
      </c>
      <c r="B313" s="44"/>
      <c r="C313" s="72" t="s">
        <v>28</v>
      </c>
      <c r="D313" s="85">
        <v>3001.5</v>
      </c>
      <c r="E313" s="212">
        <v>0</v>
      </c>
      <c r="F313" s="141">
        <v>5278.9</v>
      </c>
      <c r="G313" s="142">
        <v>0</v>
      </c>
      <c r="H313" s="142"/>
      <c r="I313" s="142"/>
      <c r="J313" s="142"/>
      <c r="K313" s="74">
        <f t="shared" si="17"/>
        <v>8280.4</v>
      </c>
    </row>
    <row r="314" spans="1:11" s="4" customFormat="1" ht="23.1" customHeight="1" x14ac:dyDescent="0.25">
      <c r="A314" s="58" t="s">
        <v>392</v>
      </c>
      <c r="B314" s="44"/>
      <c r="C314" s="72" t="s">
        <v>28</v>
      </c>
      <c r="D314" s="106">
        <v>2541.4</v>
      </c>
      <c r="E314" s="212">
        <v>0</v>
      </c>
      <c r="F314" s="104">
        <v>0</v>
      </c>
      <c r="G314" s="36">
        <v>0</v>
      </c>
      <c r="H314" s="36"/>
      <c r="I314" s="36"/>
      <c r="J314" s="36"/>
      <c r="K314" s="75">
        <f t="shared" si="17"/>
        <v>2541.4</v>
      </c>
    </row>
    <row r="315" spans="1:11" s="4" customFormat="1" ht="23.1" customHeight="1" x14ac:dyDescent="0.25">
      <c r="A315" s="58" t="s">
        <v>393</v>
      </c>
      <c r="B315" s="44"/>
      <c r="C315" s="72" t="s">
        <v>28</v>
      </c>
      <c r="D315" s="106">
        <v>1083.3</v>
      </c>
      <c r="E315" s="212">
        <v>0</v>
      </c>
      <c r="F315" s="104">
        <v>0</v>
      </c>
      <c r="G315" s="36">
        <v>0</v>
      </c>
      <c r="H315" s="36"/>
      <c r="I315" s="36"/>
      <c r="J315" s="36"/>
      <c r="K315" s="75">
        <f t="shared" si="17"/>
        <v>1083.3</v>
      </c>
    </row>
    <row r="316" spans="1:11" s="4" customFormat="1" ht="23.1" customHeight="1" x14ac:dyDescent="0.25">
      <c r="A316" s="58" t="s">
        <v>394</v>
      </c>
      <c r="B316" s="44"/>
      <c r="C316" s="72" t="s">
        <v>28</v>
      </c>
      <c r="D316" s="106">
        <v>7008.5</v>
      </c>
      <c r="E316" s="212">
        <v>0</v>
      </c>
      <c r="F316" s="104">
        <v>263.2</v>
      </c>
      <c r="G316" s="36">
        <v>0</v>
      </c>
      <c r="H316" s="36"/>
      <c r="I316" s="36"/>
      <c r="J316" s="36"/>
      <c r="K316" s="75">
        <f t="shared" si="17"/>
        <v>7271.7</v>
      </c>
    </row>
    <row r="317" spans="1:11" s="4" customFormat="1" ht="23.1" customHeight="1" x14ac:dyDescent="0.25">
      <c r="A317" s="159" t="s">
        <v>395</v>
      </c>
      <c r="B317" s="160"/>
      <c r="C317" s="161" t="s">
        <v>28</v>
      </c>
      <c r="D317" s="135">
        <v>42.3</v>
      </c>
      <c r="E317" s="212">
        <v>0</v>
      </c>
      <c r="F317" s="162">
        <v>0</v>
      </c>
      <c r="G317" s="163">
        <v>0</v>
      </c>
      <c r="H317" s="163"/>
      <c r="I317" s="163"/>
      <c r="J317" s="163"/>
      <c r="K317" s="136">
        <f t="shared" si="17"/>
        <v>42.3</v>
      </c>
    </row>
    <row r="318" spans="1:11" s="4" customFormat="1" ht="23.1" customHeight="1" x14ac:dyDescent="0.25">
      <c r="A318" s="58" t="s">
        <v>396</v>
      </c>
      <c r="B318" s="44"/>
      <c r="C318" s="72" t="s">
        <v>28</v>
      </c>
      <c r="D318" s="85">
        <v>922.55</v>
      </c>
      <c r="E318" s="212">
        <v>0</v>
      </c>
      <c r="F318" s="162">
        <v>0</v>
      </c>
      <c r="G318" s="142">
        <v>0</v>
      </c>
      <c r="H318" s="142"/>
      <c r="I318" s="142"/>
      <c r="J318" s="142"/>
      <c r="K318" s="74">
        <f t="shared" ref="K318:K349" si="18">SUM(D318:J318)</f>
        <v>922.55</v>
      </c>
    </row>
    <row r="319" spans="1:11" s="4" customFormat="1" ht="23.1" customHeight="1" x14ac:dyDescent="0.25">
      <c r="A319" s="58" t="s">
        <v>397</v>
      </c>
      <c r="B319" s="44"/>
      <c r="C319" s="72" t="s">
        <v>28</v>
      </c>
      <c r="D319" s="106">
        <v>217.8</v>
      </c>
      <c r="E319" s="212">
        <v>0</v>
      </c>
      <c r="F319" s="113">
        <v>0</v>
      </c>
      <c r="G319" s="36">
        <v>0</v>
      </c>
      <c r="H319" s="36"/>
      <c r="I319" s="36"/>
      <c r="J319" s="36"/>
      <c r="K319" s="75">
        <f t="shared" si="18"/>
        <v>217.8</v>
      </c>
    </row>
    <row r="320" spans="1:11" s="4" customFormat="1" ht="23.1" customHeight="1" x14ac:dyDescent="0.25">
      <c r="A320" s="58" t="s">
        <v>398</v>
      </c>
      <c r="B320" s="44"/>
      <c r="C320" s="72" t="s">
        <v>28</v>
      </c>
      <c r="D320" s="106">
        <v>665.92</v>
      </c>
      <c r="E320" s="212">
        <v>0</v>
      </c>
      <c r="F320" s="104">
        <v>209</v>
      </c>
      <c r="G320" s="36">
        <v>0</v>
      </c>
      <c r="H320" s="36"/>
      <c r="I320" s="36"/>
      <c r="J320" s="36"/>
      <c r="K320" s="75">
        <f t="shared" si="18"/>
        <v>874.92</v>
      </c>
    </row>
    <row r="321" spans="1:11" s="4" customFormat="1" ht="23.1" customHeight="1" x14ac:dyDescent="0.25">
      <c r="A321" s="58" t="s">
        <v>399</v>
      </c>
      <c r="B321" s="44"/>
      <c r="C321" s="72" t="s">
        <v>28</v>
      </c>
      <c r="D321" s="106">
        <v>9583.0999999999985</v>
      </c>
      <c r="E321" s="212">
        <v>0</v>
      </c>
      <c r="F321" s="104">
        <v>0</v>
      </c>
      <c r="G321" s="36">
        <v>0</v>
      </c>
      <c r="H321" s="36"/>
      <c r="I321" s="36"/>
      <c r="J321" s="36"/>
      <c r="K321" s="75">
        <f t="shared" si="18"/>
        <v>9583.0999999999985</v>
      </c>
    </row>
    <row r="322" spans="1:11" s="4" customFormat="1" ht="23.1" customHeight="1" x14ac:dyDescent="0.25">
      <c r="A322" s="58" t="s">
        <v>400</v>
      </c>
      <c r="B322" s="44"/>
      <c r="C322" s="72" t="s">
        <v>28</v>
      </c>
      <c r="D322" s="106">
        <v>3007</v>
      </c>
      <c r="E322" s="212">
        <v>0</v>
      </c>
      <c r="F322" s="104">
        <v>0</v>
      </c>
      <c r="G322" s="36">
        <v>0</v>
      </c>
      <c r="H322" s="36"/>
      <c r="I322" s="36"/>
      <c r="J322" s="36"/>
      <c r="K322" s="75">
        <f t="shared" si="18"/>
        <v>3007</v>
      </c>
    </row>
    <row r="323" spans="1:11" s="4" customFormat="1" ht="23.1" customHeight="1" x14ac:dyDescent="0.25">
      <c r="A323" s="58" t="s">
        <v>401</v>
      </c>
      <c r="B323" s="44"/>
      <c r="C323" s="72" t="s">
        <v>28</v>
      </c>
      <c r="D323" s="106">
        <v>193</v>
      </c>
      <c r="E323" s="212">
        <v>0</v>
      </c>
      <c r="F323" s="104">
        <v>0</v>
      </c>
      <c r="G323" s="36">
        <v>0</v>
      </c>
      <c r="H323" s="36"/>
      <c r="I323" s="36"/>
      <c r="J323" s="36"/>
      <c r="K323" s="75">
        <f t="shared" si="18"/>
        <v>193</v>
      </c>
    </row>
    <row r="324" spans="1:11" s="4" customFormat="1" ht="23.1" customHeight="1" x14ac:dyDescent="0.25">
      <c r="A324" s="58" t="s">
        <v>402</v>
      </c>
      <c r="B324" s="44"/>
      <c r="C324" s="72" t="s">
        <v>28</v>
      </c>
      <c r="D324" s="85">
        <v>2999.8</v>
      </c>
      <c r="E324" s="212">
        <v>0</v>
      </c>
      <c r="F324" s="104">
        <v>0</v>
      </c>
      <c r="G324" s="142">
        <v>0</v>
      </c>
      <c r="H324" s="142"/>
      <c r="I324" s="142"/>
      <c r="J324" s="142"/>
      <c r="K324" s="74">
        <f t="shared" si="18"/>
        <v>2999.8</v>
      </c>
    </row>
    <row r="325" spans="1:11" s="4" customFormat="1" ht="23.1" customHeight="1" x14ac:dyDescent="0.25">
      <c r="A325" s="58" t="s">
        <v>403</v>
      </c>
      <c r="B325" s="44"/>
      <c r="C325" s="72" t="s">
        <v>28</v>
      </c>
      <c r="D325" s="106">
        <v>28873.9</v>
      </c>
      <c r="E325" s="212">
        <v>0</v>
      </c>
      <c r="F325" s="104">
        <v>0</v>
      </c>
      <c r="G325" s="36">
        <v>0</v>
      </c>
      <c r="H325" s="36"/>
      <c r="I325" s="36"/>
      <c r="J325" s="36"/>
      <c r="K325" s="74">
        <f t="shared" si="18"/>
        <v>28873.9</v>
      </c>
    </row>
    <row r="326" spans="1:11" s="4" customFormat="1" ht="23.1" customHeight="1" x14ac:dyDescent="0.25">
      <c r="A326" s="58" t="s">
        <v>404</v>
      </c>
      <c r="B326" s="44"/>
      <c r="C326" s="72" t="s">
        <v>28</v>
      </c>
      <c r="D326" s="85">
        <v>14124.85</v>
      </c>
      <c r="E326" s="212">
        <v>0</v>
      </c>
      <c r="F326" s="141">
        <v>0</v>
      </c>
      <c r="G326" s="142">
        <v>0</v>
      </c>
      <c r="H326" s="142"/>
      <c r="I326" s="142"/>
      <c r="J326" s="204"/>
      <c r="K326" s="74">
        <f t="shared" si="18"/>
        <v>14124.85</v>
      </c>
    </row>
    <row r="327" spans="1:11" s="4" customFormat="1" ht="23.1" customHeight="1" x14ac:dyDescent="0.25">
      <c r="A327" s="58" t="s">
        <v>405</v>
      </c>
      <c r="B327" s="44"/>
      <c r="C327" s="72" t="s">
        <v>28</v>
      </c>
      <c r="D327" s="106">
        <v>3953.75</v>
      </c>
      <c r="E327" s="212">
        <v>0</v>
      </c>
      <c r="F327" s="104">
        <v>0</v>
      </c>
      <c r="G327" s="36">
        <v>0</v>
      </c>
      <c r="H327" s="36"/>
      <c r="I327" s="36"/>
      <c r="J327" s="36"/>
      <c r="K327" s="75">
        <f t="shared" si="18"/>
        <v>3953.75</v>
      </c>
    </row>
    <row r="328" spans="1:11" s="4" customFormat="1" ht="23.1" customHeight="1" x14ac:dyDescent="0.25">
      <c r="A328" s="58" t="s">
        <v>406</v>
      </c>
      <c r="B328" s="44"/>
      <c r="C328" s="72" t="s">
        <v>28</v>
      </c>
      <c r="D328" s="106">
        <v>12.7</v>
      </c>
      <c r="E328" s="212">
        <v>0</v>
      </c>
      <c r="F328" s="104">
        <v>0</v>
      </c>
      <c r="G328" s="36">
        <v>0</v>
      </c>
      <c r="H328" s="36"/>
      <c r="I328" s="36"/>
      <c r="J328" s="36"/>
      <c r="K328" s="75">
        <f t="shared" si="18"/>
        <v>12.7</v>
      </c>
    </row>
    <row r="329" spans="1:11" s="4" customFormat="1" ht="23.1" customHeight="1" x14ac:dyDescent="0.25">
      <c r="A329" s="58" t="s">
        <v>407</v>
      </c>
      <c r="B329" s="44"/>
      <c r="C329" s="72" t="s">
        <v>28</v>
      </c>
      <c r="D329" s="106">
        <v>94184</v>
      </c>
      <c r="E329" s="212">
        <v>0</v>
      </c>
      <c r="F329" s="104">
        <v>4863.67</v>
      </c>
      <c r="G329" s="36">
        <v>6556.3</v>
      </c>
      <c r="H329" s="36"/>
      <c r="I329" s="36"/>
      <c r="J329" s="36"/>
      <c r="K329" s="75">
        <f t="shared" si="18"/>
        <v>105603.97</v>
      </c>
    </row>
    <row r="330" spans="1:11" s="4" customFormat="1" ht="23.1" customHeight="1" x14ac:dyDescent="0.25">
      <c r="A330" s="58" t="s">
        <v>408</v>
      </c>
      <c r="B330" s="44"/>
      <c r="C330" s="72" t="s">
        <v>28</v>
      </c>
      <c r="D330" s="106">
        <v>245414.78</v>
      </c>
      <c r="E330" s="110">
        <v>11509.1</v>
      </c>
      <c r="F330" s="104">
        <v>13671.3</v>
      </c>
      <c r="G330" s="36">
        <v>22972.2</v>
      </c>
      <c r="H330" s="36"/>
      <c r="I330" s="36"/>
      <c r="J330" s="36"/>
      <c r="K330" s="75">
        <f t="shared" si="18"/>
        <v>293567.38</v>
      </c>
    </row>
    <row r="331" spans="1:11" s="4" customFormat="1" ht="23.1" customHeight="1" x14ac:dyDescent="0.25">
      <c r="A331" s="58" t="s">
        <v>409</v>
      </c>
      <c r="B331" s="44"/>
      <c r="C331" s="72" t="s">
        <v>28</v>
      </c>
      <c r="D331" s="106">
        <v>1696.1</v>
      </c>
      <c r="E331" s="110">
        <v>0</v>
      </c>
      <c r="F331" s="104">
        <v>0</v>
      </c>
      <c r="G331" s="36">
        <v>0</v>
      </c>
      <c r="H331" s="36"/>
      <c r="I331" s="36"/>
      <c r="J331" s="36"/>
      <c r="K331" s="75">
        <f t="shared" si="18"/>
        <v>1696.1</v>
      </c>
    </row>
    <row r="332" spans="1:11" s="4" customFormat="1" ht="23.1" customHeight="1" x14ac:dyDescent="0.25">
      <c r="A332" s="58" t="s">
        <v>410</v>
      </c>
      <c r="B332" s="44"/>
      <c r="C332" s="72" t="s">
        <v>28</v>
      </c>
      <c r="D332" s="106">
        <v>5502.87</v>
      </c>
      <c r="E332" s="110">
        <v>0</v>
      </c>
      <c r="F332" s="104">
        <v>0</v>
      </c>
      <c r="G332" s="50">
        <v>0</v>
      </c>
      <c r="H332" s="50"/>
      <c r="I332" s="50"/>
      <c r="J332" s="50"/>
      <c r="K332" s="75">
        <f t="shared" si="18"/>
        <v>5502.87</v>
      </c>
    </row>
    <row r="333" spans="1:11" s="4" customFormat="1" ht="23.1" customHeight="1" x14ac:dyDescent="0.25">
      <c r="A333" s="58" t="s">
        <v>411</v>
      </c>
      <c r="B333" s="44"/>
      <c r="C333" s="72" t="s">
        <v>28</v>
      </c>
      <c r="D333" s="106">
        <v>2847.8</v>
      </c>
      <c r="E333" s="110">
        <v>0</v>
      </c>
      <c r="F333" s="104">
        <v>0</v>
      </c>
      <c r="G333" s="50">
        <v>0</v>
      </c>
      <c r="H333" s="50"/>
      <c r="I333" s="50"/>
      <c r="J333" s="50"/>
      <c r="K333" s="75">
        <f t="shared" si="18"/>
        <v>2847.8</v>
      </c>
    </row>
    <row r="334" spans="1:11" s="4" customFormat="1" ht="23.1" customHeight="1" x14ac:dyDescent="0.25">
      <c r="A334" s="58" t="s">
        <v>412</v>
      </c>
      <c r="B334" s="44"/>
      <c r="C334" s="72" t="s">
        <v>28</v>
      </c>
      <c r="D334" s="106">
        <v>2409</v>
      </c>
      <c r="E334" s="110">
        <v>0</v>
      </c>
      <c r="F334" s="104">
        <v>345.9</v>
      </c>
      <c r="G334" s="50">
        <v>0</v>
      </c>
      <c r="H334" s="50"/>
      <c r="I334" s="50"/>
      <c r="J334" s="50"/>
      <c r="K334" s="75">
        <f t="shared" si="18"/>
        <v>2754.9</v>
      </c>
    </row>
    <row r="335" spans="1:11" s="4" customFormat="1" ht="23.1" customHeight="1" x14ac:dyDescent="0.25">
      <c r="A335" s="58" t="s">
        <v>413</v>
      </c>
      <c r="B335" s="44"/>
      <c r="C335" s="72" t="s">
        <v>28</v>
      </c>
      <c r="D335" s="106">
        <v>183.9</v>
      </c>
      <c r="E335" s="110">
        <v>0</v>
      </c>
      <c r="F335" s="104">
        <v>0</v>
      </c>
      <c r="G335" s="50">
        <v>0</v>
      </c>
      <c r="H335" s="50"/>
      <c r="I335" s="50"/>
      <c r="J335" s="50"/>
      <c r="K335" s="75">
        <f t="shared" si="18"/>
        <v>183.9</v>
      </c>
    </row>
    <row r="336" spans="1:11" s="4" customFormat="1" ht="23.1" customHeight="1" x14ac:dyDescent="0.25">
      <c r="A336" s="58" t="s">
        <v>414</v>
      </c>
      <c r="B336" s="44"/>
      <c r="C336" s="72" t="s">
        <v>28</v>
      </c>
      <c r="D336" s="106">
        <v>370.4</v>
      </c>
      <c r="E336" s="110">
        <v>0</v>
      </c>
      <c r="F336" s="104">
        <v>0</v>
      </c>
      <c r="G336" s="36">
        <v>0</v>
      </c>
      <c r="H336" s="36"/>
      <c r="I336" s="36"/>
      <c r="J336" s="36"/>
      <c r="K336" s="75">
        <f t="shared" si="18"/>
        <v>370.4</v>
      </c>
    </row>
    <row r="337" spans="1:11" s="4" customFormat="1" ht="23.1" customHeight="1" x14ac:dyDescent="0.25">
      <c r="A337" s="58" t="s">
        <v>415</v>
      </c>
      <c r="B337" s="44"/>
      <c r="C337" s="72" t="s">
        <v>28</v>
      </c>
      <c r="D337" s="106">
        <v>1785.2</v>
      </c>
      <c r="E337" s="110">
        <v>0</v>
      </c>
      <c r="F337" s="104">
        <v>0</v>
      </c>
      <c r="G337" s="36">
        <v>0</v>
      </c>
      <c r="H337" s="36"/>
      <c r="I337" s="36"/>
      <c r="J337" s="36"/>
      <c r="K337" s="75">
        <f t="shared" si="18"/>
        <v>1785.2</v>
      </c>
    </row>
    <row r="338" spans="1:11" s="4" customFormat="1" ht="23.1" customHeight="1" x14ac:dyDescent="0.25">
      <c r="A338" s="58" t="s">
        <v>416</v>
      </c>
      <c r="B338" s="44"/>
      <c r="C338" s="72" t="s">
        <v>28</v>
      </c>
      <c r="D338" s="106">
        <v>1304.1999999999998</v>
      </c>
      <c r="E338" s="110">
        <v>0</v>
      </c>
      <c r="F338" s="104">
        <v>0</v>
      </c>
      <c r="G338" s="36">
        <v>0</v>
      </c>
      <c r="H338" s="36"/>
      <c r="I338" s="36"/>
      <c r="J338" s="36"/>
      <c r="K338" s="75">
        <f t="shared" si="18"/>
        <v>1304.1999999999998</v>
      </c>
    </row>
    <row r="339" spans="1:11" s="4" customFormat="1" ht="23.1" customHeight="1" x14ac:dyDescent="0.25">
      <c r="A339" s="58" t="s">
        <v>417</v>
      </c>
      <c r="B339" s="44"/>
      <c r="C339" s="72" t="s">
        <v>28</v>
      </c>
      <c r="D339" s="106">
        <v>39492.32</v>
      </c>
      <c r="E339" s="110">
        <v>0</v>
      </c>
      <c r="F339" s="104">
        <v>25130.3</v>
      </c>
      <c r="G339" s="36">
        <v>20525</v>
      </c>
      <c r="H339" s="36"/>
      <c r="I339" s="36"/>
      <c r="J339" s="36"/>
      <c r="K339" s="75">
        <f t="shared" si="18"/>
        <v>85147.62</v>
      </c>
    </row>
    <row r="340" spans="1:11" s="4" customFormat="1" ht="23.1" customHeight="1" x14ac:dyDescent="0.25">
      <c r="A340" s="58" t="s">
        <v>418</v>
      </c>
      <c r="B340" s="44"/>
      <c r="C340" s="72" t="s">
        <v>28</v>
      </c>
      <c r="D340" s="106">
        <v>8296.2000000000007</v>
      </c>
      <c r="E340" s="110">
        <v>0</v>
      </c>
      <c r="F340" s="104">
        <v>0</v>
      </c>
      <c r="G340" s="36">
        <v>0</v>
      </c>
      <c r="H340" s="36"/>
      <c r="I340" s="36"/>
      <c r="J340" s="36"/>
      <c r="K340" s="75">
        <f t="shared" si="18"/>
        <v>8296.2000000000007</v>
      </c>
    </row>
    <row r="341" spans="1:11" s="4" customFormat="1" ht="23.1" customHeight="1" x14ac:dyDescent="0.25">
      <c r="A341" s="58" t="s">
        <v>419</v>
      </c>
      <c r="B341" s="44"/>
      <c r="C341" s="72" t="s">
        <v>28</v>
      </c>
      <c r="D341" s="106">
        <v>126310.22</v>
      </c>
      <c r="E341" s="110">
        <v>31008.7</v>
      </c>
      <c r="F341" s="104">
        <v>16390.2</v>
      </c>
      <c r="G341" s="36">
        <v>332.3</v>
      </c>
      <c r="H341" s="36"/>
      <c r="I341" s="36"/>
      <c r="J341" s="36"/>
      <c r="K341" s="75">
        <f t="shared" si="18"/>
        <v>174041.42</v>
      </c>
    </row>
    <row r="342" spans="1:11" s="4" customFormat="1" ht="23.1" customHeight="1" x14ac:dyDescent="0.25">
      <c r="A342" s="58" t="s">
        <v>420</v>
      </c>
      <c r="B342" s="44"/>
      <c r="C342" s="72" t="s">
        <v>28</v>
      </c>
      <c r="D342" s="106">
        <v>23071.1</v>
      </c>
      <c r="E342" s="110">
        <v>0</v>
      </c>
      <c r="F342" s="104">
        <v>0</v>
      </c>
      <c r="G342" s="50">
        <v>5526.9</v>
      </c>
      <c r="H342" s="50"/>
      <c r="I342" s="50"/>
      <c r="J342" s="50"/>
      <c r="K342" s="75">
        <f t="shared" si="18"/>
        <v>28598</v>
      </c>
    </row>
    <row r="343" spans="1:11" s="4" customFormat="1" ht="23.1" customHeight="1" x14ac:dyDescent="0.25">
      <c r="A343" s="58" t="s">
        <v>421</v>
      </c>
      <c r="B343" s="44"/>
      <c r="C343" s="72" t="s">
        <v>28</v>
      </c>
      <c r="D343" s="106">
        <v>12115.76</v>
      </c>
      <c r="E343" s="110">
        <v>3364.5</v>
      </c>
      <c r="F343" s="104">
        <v>2111.48</v>
      </c>
      <c r="G343" s="36">
        <v>1515.7</v>
      </c>
      <c r="H343" s="36"/>
      <c r="I343" s="36"/>
      <c r="J343" s="36"/>
      <c r="K343" s="75">
        <f t="shared" si="18"/>
        <v>19107.440000000002</v>
      </c>
    </row>
    <row r="344" spans="1:11" s="4" customFormat="1" ht="23.1" customHeight="1" x14ac:dyDescent="0.25">
      <c r="A344" s="58" t="s">
        <v>422</v>
      </c>
      <c r="B344" s="44"/>
      <c r="C344" s="72" t="s">
        <v>28</v>
      </c>
      <c r="D344" s="106">
        <v>9464.8799999999992</v>
      </c>
      <c r="E344" s="110">
        <v>814.5</v>
      </c>
      <c r="F344" s="104">
        <v>659</v>
      </c>
      <c r="G344" s="36">
        <v>25.1</v>
      </c>
      <c r="H344" s="36"/>
      <c r="I344" s="36"/>
      <c r="J344" s="36"/>
      <c r="K344" s="75">
        <f t="shared" si="18"/>
        <v>10963.48</v>
      </c>
    </row>
    <row r="345" spans="1:11" s="4" customFormat="1" ht="23.1" customHeight="1" x14ac:dyDescent="0.25">
      <c r="A345" s="58" t="s">
        <v>423</v>
      </c>
      <c r="B345" s="44"/>
      <c r="C345" s="72" t="s">
        <v>28</v>
      </c>
      <c r="D345" s="106">
        <v>88</v>
      </c>
      <c r="E345" s="110">
        <v>0</v>
      </c>
      <c r="F345" s="104">
        <v>0</v>
      </c>
      <c r="G345" s="36">
        <v>0</v>
      </c>
      <c r="H345" s="36"/>
      <c r="I345" s="36"/>
      <c r="J345" s="36"/>
      <c r="K345" s="75">
        <f t="shared" si="18"/>
        <v>88</v>
      </c>
    </row>
    <row r="346" spans="1:11" s="4" customFormat="1" ht="23.1" customHeight="1" x14ac:dyDescent="0.25">
      <c r="A346" s="58" t="s">
        <v>424</v>
      </c>
      <c r="B346" s="44"/>
      <c r="C346" s="72" t="s">
        <v>28</v>
      </c>
      <c r="D346" s="106">
        <v>1150.1999999999998</v>
      </c>
      <c r="E346" s="110">
        <v>0</v>
      </c>
      <c r="F346" s="104">
        <v>139.30000000000001</v>
      </c>
      <c r="G346" s="36">
        <v>798.3</v>
      </c>
      <c r="H346" s="36"/>
      <c r="I346" s="36"/>
      <c r="J346" s="36"/>
      <c r="K346" s="75">
        <f t="shared" si="18"/>
        <v>2087.7999999999997</v>
      </c>
    </row>
    <row r="347" spans="1:11" s="4" customFormat="1" ht="23.1" customHeight="1" x14ac:dyDescent="0.25">
      <c r="A347" s="58" t="s">
        <v>626</v>
      </c>
      <c r="B347" s="44"/>
      <c r="C347" s="72" t="s">
        <v>28</v>
      </c>
      <c r="D347" s="106">
        <v>477.6</v>
      </c>
      <c r="E347" s="110">
        <v>37.9</v>
      </c>
      <c r="F347" s="104">
        <v>0</v>
      </c>
      <c r="G347" s="36">
        <v>0</v>
      </c>
      <c r="H347" s="36"/>
      <c r="I347" s="36"/>
      <c r="J347" s="36"/>
      <c r="K347" s="75">
        <f t="shared" si="18"/>
        <v>515.5</v>
      </c>
    </row>
    <row r="348" spans="1:11" s="4" customFormat="1" ht="22.5" customHeight="1" x14ac:dyDescent="0.25">
      <c r="A348" s="58" t="s">
        <v>425</v>
      </c>
      <c r="B348" s="44"/>
      <c r="C348" s="72" t="s">
        <v>28</v>
      </c>
      <c r="D348" s="106">
        <v>5998.1</v>
      </c>
      <c r="E348" s="110">
        <v>0</v>
      </c>
      <c r="F348" s="104">
        <v>0</v>
      </c>
      <c r="G348" s="36">
        <v>0</v>
      </c>
      <c r="H348" s="36"/>
      <c r="I348" s="36"/>
      <c r="J348" s="36"/>
      <c r="K348" s="75">
        <f t="shared" si="18"/>
        <v>5998.1</v>
      </c>
    </row>
    <row r="349" spans="1:11" s="4" customFormat="1" ht="22.5" customHeight="1" x14ac:dyDescent="0.25">
      <c r="A349" s="58" t="s">
        <v>426</v>
      </c>
      <c r="B349" s="44"/>
      <c r="C349" s="72" t="s">
        <v>28</v>
      </c>
      <c r="D349" s="106">
        <v>15037.789999999999</v>
      </c>
      <c r="E349" s="110">
        <v>1898.5</v>
      </c>
      <c r="F349" s="104">
        <v>1722.88</v>
      </c>
      <c r="G349" s="36">
        <v>474.5</v>
      </c>
      <c r="H349" s="36"/>
      <c r="I349" s="36"/>
      <c r="J349" s="36"/>
      <c r="K349" s="75">
        <f t="shared" si="18"/>
        <v>19133.670000000002</v>
      </c>
    </row>
    <row r="350" spans="1:11" ht="21.75" customHeight="1" x14ac:dyDescent="0.2">
      <c r="A350" s="267" t="s">
        <v>427</v>
      </c>
      <c r="B350" s="44"/>
      <c r="C350" s="72" t="s">
        <v>28</v>
      </c>
      <c r="D350" s="106">
        <v>120</v>
      </c>
      <c r="E350" s="110">
        <v>0</v>
      </c>
      <c r="F350" s="104">
        <v>0</v>
      </c>
      <c r="G350" s="36">
        <v>0</v>
      </c>
      <c r="H350" s="36"/>
      <c r="I350" s="36"/>
      <c r="J350" s="36"/>
      <c r="K350" s="75">
        <f t="shared" ref="K350:K379" si="19">SUM(D350:J350)</f>
        <v>120</v>
      </c>
    </row>
    <row r="351" spans="1:11" ht="22.5" customHeight="1" x14ac:dyDescent="0.2">
      <c r="A351" s="58" t="s">
        <v>428</v>
      </c>
      <c r="B351" s="44"/>
      <c r="C351" s="72" t="s">
        <v>28</v>
      </c>
      <c r="D351" s="106">
        <v>87896.78</v>
      </c>
      <c r="E351" s="110">
        <v>3371</v>
      </c>
      <c r="F351" s="104">
        <v>4288.1000000000004</v>
      </c>
      <c r="G351" s="36">
        <v>4767.8999999999996</v>
      </c>
      <c r="H351" s="36"/>
      <c r="I351" s="36"/>
      <c r="J351" s="36"/>
      <c r="K351" s="75">
        <f t="shared" si="19"/>
        <v>100323.78</v>
      </c>
    </row>
    <row r="352" spans="1:11" s="4" customFormat="1" ht="22.5" customHeight="1" x14ac:dyDescent="0.25">
      <c r="A352" s="58" t="s">
        <v>429</v>
      </c>
      <c r="B352" s="44"/>
      <c r="C352" s="72" t="s">
        <v>28</v>
      </c>
      <c r="D352" s="106">
        <v>35.1</v>
      </c>
      <c r="E352" s="110">
        <v>0</v>
      </c>
      <c r="F352" s="104">
        <v>0</v>
      </c>
      <c r="G352" s="36">
        <v>0</v>
      </c>
      <c r="H352" s="36"/>
      <c r="I352" s="36"/>
      <c r="J352" s="36"/>
      <c r="K352" s="75">
        <f t="shared" si="19"/>
        <v>35.1</v>
      </c>
    </row>
    <row r="353" spans="1:11" s="4" customFormat="1" ht="22.5" customHeight="1" x14ac:dyDescent="0.25">
      <c r="A353" s="58" t="s">
        <v>430</v>
      </c>
      <c r="B353" s="44"/>
      <c r="C353" s="72" t="s">
        <v>28</v>
      </c>
      <c r="D353" s="106">
        <v>50677.82</v>
      </c>
      <c r="E353" s="110">
        <v>0</v>
      </c>
      <c r="F353" s="104">
        <v>0</v>
      </c>
      <c r="G353" s="36">
        <v>0</v>
      </c>
      <c r="H353" s="36"/>
      <c r="I353" s="36"/>
      <c r="J353" s="36"/>
      <c r="K353" s="75">
        <f t="shared" si="19"/>
        <v>50677.82</v>
      </c>
    </row>
    <row r="354" spans="1:11" s="4" customFormat="1" ht="22.5" customHeight="1" x14ac:dyDescent="0.25">
      <c r="A354" s="58" t="s">
        <v>431</v>
      </c>
      <c r="B354" s="44"/>
      <c r="C354" s="72" t="s">
        <v>28</v>
      </c>
      <c r="D354" s="106">
        <v>23375.11</v>
      </c>
      <c r="E354" s="110">
        <v>1523.5</v>
      </c>
      <c r="F354" s="104">
        <v>0</v>
      </c>
      <c r="G354" s="36">
        <v>2293.5500000000002</v>
      </c>
      <c r="H354" s="36"/>
      <c r="I354" s="36"/>
      <c r="J354" s="36"/>
      <c r="K354" s="75">
        <f t="shared" si="19"/>
        <v>27192.16</v>
      </c>
    </row>
    <row r="355" spans="1:11" s="4" customFormat="1" ht="22.5" customHeight="1" x14ac:dyDescent="0.25">
      <c r="A355" s="58" t="s">
        <v>624</v>
      </c>
      <c r="B355" s="44"/>
      <c r="C355" s="72" t="s">
        <v>28</v>
      </c>
      <c r="D355" s="106">
        <v>17367.400000000001</v>
      </c>
      <c r="E355" s="110">
        <v>0</v>
      </c>
      <c r="F355" s="104">
        <v>0</v>
      </c>
      <c r="G355" s="36">
        <v>0</v>
      </c>
      <c r="H355" s="36"/>
      <c r="I355" s="36"/>
      <c r="J355" s="36"/>
      <c r="K355" s="75">
        <f t="shared" si="19"/>
        <v>17367.400000000001</v>
      </c>
    </row>
    <row r="356" spans="1:11" s="4" customFormat="1" ht="23.1" customHeight="1" x14ac:dyDescent="0.25">
      <c r="A356" s="58" t="s">
        <v>432</v>
      </c>
      <c r="B356" s="44"/>
      <c r="C356" s="72" t="s">
        <v>28</v>
      </c>
      <c r="D356" s="106">
        <v>983.90000000000009</v>
      </c>
      <c r="E356" s="110">
        <v>0</v>
      </c>
      <c r="F356" s="104">
        <v>0</v>
      </c>
      <c r="G356" s="36">
        <v>0</v>
      </c>
      <c r="H356" s="36"/>
      <c r="I356" s="36"/>
      <c r="J356" s="36"/>
      <c r="K356" s="75">
        <f t="shared" si="19"/>
        <v>983.90000000000009</v>
      </c>
    </row>
    <row r="357" spans="1:11" s="4" customFormat="1" ht="23.1" customHeight="1" x14ac:dyDescent="0.25">
      <c r="A357" s="58" t="s">
        <v>433</v>
      </c>
      <c r="B357" s="44"/>
      <c r="C357" s="72" t="s">
        <v>28</v>
      </c>
      <c r="D357" s="106">
        <v>26035.43</v>
      </c>
      <c r="E357" s="110">
        <v>41.2</v>
      </c>
      <c r="F357" s="104">
        <v>1250.5</v>
      </c>
      <c r="G357" s="36">
        <v>603.20000000000005</v>
      </c>
      <c r="H357" s="36"/>
      <c r="I357" s="36"/>
      <c r="J357" s="36"/>
      <c r="K357" s="75">
        <f t="shared" si="19"/>
        <v>27930.33</v>
      </c>
    </row>
    <row r="358" spans="1:11" s="4" customFormat="1" ht="23.1" customHeight="1" x14ac:dyDescent="0.25">
      <c r="A358" s="58" t="s">
        <v>434</v>
      </c>
      <c r="B358" s="44"/>
      <c r="C358" s="72" t="s">
        <v>28</v>
      </c>
      <c r="D358" s="106">
        <v>14285.600000000002</v>
      </c>
      <c r="E358" s="110">
        <v>41.1</v>
      </c>
      <c r="F358" s="104">
        <v>0</v>
      </c>
      <c r="G358" s="36">
        <v>0</v>
      </c>
      <c r="H358" s="36"/>
      <c r="I358" s="36"/>
      <c r="J358" s="36"/>
      <c r="K358" s="75">
        <f t="shared" si="19"/>
        <v>14326.700000000003</v>
      </c>
    </row>
    <row r="359" spans="1:11" s="4" customFormat="1" ht="23.1" customHeight="1" x14ac:dyDescent="0.25">
      <c r="A359" s="58" t="s">
        <v>435</v>
      </c>
      <c r="B359" s="44"/>
      <c r="C359" s="72" t="s">
        <v>28</v>
      </c>
      <c r="D359" s="106">
        <v>21323.8</v>
      </c>
      <c r="E359" s="110">
        <v>0</v>
      </c>
      <c r="F359" s="104">
        <v>0</v>
      </c>
      <c r="G359" s="36">
        <v>0</v>
      </c>
      <c r="H359" s="36"/>
      <c r="I359" s="36"/>
      <c r="J359" s="36"/>
      <c r="K359" s="75">
        <f t="shared" si="19"/>
        <v>21323.8</v>
      </c>
    </row>
    <row r="360" spans="1:11" s="4" customFormat="1" ht="23.1" customHeight="1" x14ac:dyDescent="0.25">
      <c r="A360" s="58" t="s">
        <v>436</v>
      </c>
      <c r="B360" s="44"/>
      <c r="C360" s="72" t="s">
        <v>28</v>
      </c>
      <c r="D360" s="106">
        <v>4954.2199999999993</v>
      </c>
      <c r="E360" s="110">
        <v>0</v>
      </c>
      <c r="F360" s="104">
        <v>0</v>
      </c>
      <c r="G360" s="36">
        <v>0</v>
      </c>
      <c r="H360" s="36"/>
      <c r="I360" s="36"/>
      <c r="J360" s="36"/>
      <c r="K360" s="75">
        <f t="shared" si="19"/>
        <v>4954.2199999999993</v>
      </c>
    </row>
    <row r="361" spans="1:11" s="4" customFormat="1" ht="23.1" customHeight="1" x14ac:dyDescent="0.25">
      <c r="A361" s="58" t="s">
        <v>437</v>
      </c>
      <c r="B361" s="44"/>
      <c r="C361" s="72" t="s">
        <v>28</v>
      </c>
      <c r="D361" s="106">
        <v>5396.2000000000007</v>
      </c>
      <c r="E361" s="110">
        <v>0</v>
      </c>
      <c r="F361" s="104">
        <v>0</v>
      </c>
      <c r="G361" s="36">
        <v>0</v>
      </c>
      <c r="H361" s="36"/>
      <c r="I361" s="36"/>
      <c r="J361" s="36"/>
      <c r="K361" s="75">
        <f t="shared" si="19"/>
        <v>5396.2000000000007</v>
      </c>
    </row>
    <row r="362" spans="1:11" s="4" customFormat="1" ht="23.1" customHeight="1" x14ac:dyDescent="0.25">
      <c r="A362" s="58" t="s">
        <v>438</v>
      </c>
      <c r="B362" s="44"/>
      <c r="C362" s="72" t="s">
        <v>28</v>
      </c>
      <c r="D362" s="106">
        <v>10137.9</v>
      </c>
      <c r="E362" s="110">
        <v>0</v>
      </c>
      <c r="F362" s="104">
        <v>0</v>
      </c>
      <c r="G362" s="36">
        <v>0</v>
      </c>
      <c r="H362" s="36"/>
      <c r="I362" s="36"/>
      <c r="J362" s="36"/>
      <c r="K362" s="75">
        <f t="shared" si="19"/>
        <v>10137.9</v>
      </c>
    </row>
    <row r="363" spans="1:11" s="4" customFormat="1" ht="23.1" customHeight="1" x14ac:dyDescent="0.25">
      <c r="A363" s="58" t="s">
        <v>439</v>
      </c>
      <c r="B363" s="44"/>
      <c r="C363" s="72" t="s">
        <v>28</v>
      </c>
      <c r="D363" s="106">
        <v>1615</v>
      </c>
      <c r="E363" s="110">
        <v>0</v>
      </c>
      <c r="F363" s="104">
        <v>0</v>
      </c>
      <c r="G363" s="36">
        <v>0</v>
      </c>
      <c r="H363" s="36"/>
      <c r="I363" s="36"/>
      <c r="J363" s="36"/>
      <c r="K363" s="75">
        <f t="shared" si="19"/>
        <v>1615</v>
      </c>
    </row>
    <row r="364" spans="1:11" s="4" customFormat="1" ht="23.1" customHeight="1" x14ac:dyDescent="0.25">
      <c r="A364" s="58" t="s">
        <v>440</v>
      </c>
      <c r="B364" s="44"/>
      <c r="C364" s="72" t="s">
        <v>28</v>
      </c>
      <c r="D364" s="106">
        <v>50383.770000000004</v>
      </c>
      <c r="E364" s="110">
        <v>12257.6</v>
      </c>
      <c r="F364" s="104">
        <v>6155.4</v>
      </c>
      <c r="G364" s="36">
        <v>21191.7</v>
      </c>
      <c r="H364" s="36"/>
      <c r="I364" s="36"/>
      <c r="J364" s="36"/>
      <c r="K364" s="75">
        <f t="shared" si="19"/>
        <v>89988.47</v>
      </c>
    </row>
    <row r="365" spans="1:11" s="4" customFormat="1" ht="23.1" customHeight="1" x14ac:dyDescent="0.25">
      <c r="A365" s="58" t="s">
        <v>441</v>
      </c>
      <c r="B365" s="44"/>
      <c r="C365" s="72" t="s">
        <v>28</v>
      </c>
      <c r="D365" s="106">
        <v>13629.39</v>
      </c>
      <c r="E365" s="110">
        <v>15.4</v>
      </c>
      <c r="F365" s="104">
        <v>0</v>
      </c>
      <c r="G365" s="36">
        <v>518.29999999999995</v>
      </c>
      <c r="H365" s="36"/>
      <c r="I365" s="36"/>
      <c r="J365" s="36"/>
      <c r="K365" s="75">
        <f t="shared" si="19"/>
        <v>14163.089999999998</v>
      </c>
    </row>
    <row r="366" spans="1:11" s="4" customFormat="1" ht="23.1" customHeight="1" x14ac:dyDescent="0.25">
      <c r="A366" s="58" t="s">
        <v>442</v>
      </c>
      <c r="B366" s="44"/>
      <c r="C366" s="72" t="s">
        <v>28</v>
      </c>
      <c r="D366" s="106">
        <v>1444.5</v>
      </c>
      <c r="E366" s="110">
        <v>0</v>
      </c>
      <c r="F366" s="104">
        <v>0</v>
      </c>
      <c r="G366" s="36">
        <v>0</v>
      </c>
      <c r="H366" s="36"/>
      <c r="I366" s="36"/>
      <c r="J366" s="36"/>
      <c r="K366" s="75">
        <f t="shared" si="19"/>
        <v>1444.5</v>
      </c>
    </row>
    <row r="367" spans="1:11" s="4" customFormat="1" ht="23.1" customHeight="1" x14ac:dyDescent="0.25">
      <c r="A367" s="58" t="s">
        <v>443</v>
      </c>
      <c r="B367" s="44"/>
      <c r="C367" s="72" t="s">
        <v>28</v>
      </c>
      <c r="D367" s="106">
        <v>3092.2</v>
      </c>
      <c r="E367" s="110">
        <v>0</v>
      </c>
      <c r="F367" s="104">
        <v>0</v>
      </c>
      <c r="G367" s="36">
        <v>0</v>
      </c>
      <c r="H367" s="36"/>
      <c r="I367" s="36"/>
      <c r="J367" s="36"/>
      <c r="K367" s="75">
        <f t="shared" si="19"/>
        <v>3092.2</v>
      </c>
    </row>
    <row r="368" spans="1:11" s="4" customFormat="1" ht="23.1" customHeight="1" x14ac:dyDescent="0.25">
      <c r="A368" s="58" t="s">
        <v>444</v>
      </c>
      <c r="B368" s="44"/>
      <c r="C368" s="72" t="s">
        <v>28</v>
      </c>
      <c r="D368" s="106">
        <v>144.69999999999999</v>
      </c>
      <c r="E368" s="110">
        <v>0</v>
      </c>
      <c r="F368" s="104">
        <v>0</v>
      </c>
      <c r="G368" s="36">
        <v>0</v>
      </c>
      <c r="H368" s="36"/>
      <c r="I368" s="36"/>
      <c r="J368" s="36"/>
      <c r="K368" s="75">
        <f t="shared" si="19"/>
        <v>144.69999999999999</v>
      </c>
    </row>
    <row r="369" spans="1:11" s="4" customFormat="1" ht="23.1" customHeight="1" x14ac:dyDescent="0.25">
      <c r="A369" s="58" t="s">
        <v>445</v>
      </c>
      <c r="B369" s="44"/>
      <c r="C369" s="72" t="s">
        <v>28</v>
      </c>
      <c r="D369" s="85">
        <v>14278.869999999999</v>
      </c>
      <c r="E369" s="212">
        <v>380.4</v>
      </c>
      <c r="F369" s="141">
        <v>4099.6000000000004</v>
      </c>
      <c r="G369" s="142">
        <v>599.9</v>
      </c>
      <c r="H369" s="142"/>
      <c r="I369" s="142"/>
      <c r="J369" s="142"/>
      <c r="K369" s="74">
        <f t="shared" si="19"/>
        <v>19358.77</v>
      </c>
    </row>
    <row r="370" spans="1:11" s="4" customFormat="1" ht="22.5" customHeight="1" x14ac:dyDescent="0.25">
      <c r="A370" s="58" t="s">
        <v>446</v>
      </c>
      <c r="B370" s="44"/>
      <c r="C370" s="72" t="s">
        <v>28</v>
      </c>
      <c r="D370" s="106">
        <v>83.2</v>
      </c>
      <c r="E370" s="110">
        <v>0</v>
      </c>
      <c r="F370" s="104">
        <v>0</v>
      </c>
      <c r="G370" s="36">
        <v>0</v>
      </c>
      <c r="H370" s="36"/>
      <c r="I370" s="36"/>
      <c r="J370" s="36"/>
      <c r="K370" s="75">
        <f t="shared" si="19"/>
        <v>83.2</v>
      </c>
    </row>
    <row r="371" spans="1:11" s="4" customFormat="1" ht="22.5" customHeight="1" x14ac:dyDescent="0.25">
      <c r="A371" s="58" t="s">
        <v>447</v>
      </c>
      <c r="B371" s="44"/>
      <c r="C371" s="72" t="s">
        <v>28</v>
      </c>
      <c r="D371" s="85">
        <v>2403.4499999999998</v>
      </c>
      <c r="E371" s="110">
        <v>0</v>
      </c>
      <c r="F371" s="141">
        <v>1050</v>
      </c>
      <c r="G371" s="142">
        <v>267.3</v>
      </c>
      <c r="H371" s="142"/>
      <c r="I371" s="142"/>
      <c r="J371" s="142"/>
      <c r="K371" s="74">
        <f t="shared" si="19"/>
        <v>3720.75</v>
      </c>
    </row>
    <row r="372" spans="1:11" s="4" customFormat="1" ht="23.1" customHeight="1" x14ac:dyDescent="0.25">
      <c r="A372" s="58" t="s">
        <v>448</v>
      </c>
      <c r="B372" s="44"/>
      <c r="C372" s="72" t="s">
        <v>28</v>
      </c>
      <c r="D372" s="106">
        <v>260</v>
      </c>
      <c r="E372" s="110">
        <v>0</v>
      </c>
      <c r="F372" s="104">
        <v>0</v>
      </c>
      <c r="G372" s="36">
        <v>0</v>
      </c>
      <c r="H372" s="36"/>
      <c r="I372" s="36"/>
      <c r="J372" s="36"/>
      <c r="K372" s="75">
        <f t="shared" si="19"/>
        <v>260</v>
      </c>
    </row>
    <row r="373" spans="1:11" s="4" customFormat="1" ht="23.1" customHeight="1" x14ac:dyDescent="0.25">
      <c r="A373" s="58" t="s">
        <v>449</v>
      </c>
      <c r="B373" s="44"/>
      <c r="C373" s="72" t="s">
        <v>28</v>
      </c>
      <c r="D373" s="106">
        <v>36010.28</v>
      </c>
      <c r="E373" s="110">
        <v>4168.3999999999996</v>
      </c>
      <c r="F373" s="104">
        <v>2939.5</v>
      </c>
      <c r="G373" s="36">
        <v>6041.4</v>
      </c>
      <c r="H373" s="36"/>
      <c r="I373" s="36"/>
      <c r="J373" s="36"/>
      <c r="K373" s="75">
        <f t="shared" si="19"/>
        <v>49159.58</v>
      </c>
    </row>
    <row r="374" spans="1:11" s="4" customFormat="1" ht="23.1" customHeight="1" x14ac:dyDescent="0.25">
      <c r="A374" s="58" t="s">
        <v>450</v>
      </c>
      <c r="B374" s="44"/>
      <c r="C374" s="72" t="s">
        <v>28</v>
      </c>
      <c r="D374" s="106">
        <v>27060.100000000002</v>
      </c>
      <c r="E374" s="110">
        <v>0</v>
      </c>
      <c r="F374" s="104">
        <v>5116.2</v>
      </c>
      <c r="G374" s="36">
        <v>5409.7</v>
      </c>
      <c r="H374" s="36"/>
      <c r="I374" s="36"/>
      <c r="J374" s="36"/>
      <c r="K374" s="75">
        <f t="shared" si="19"/>
        <v>37586</v>
      </c>
    </row>
    <row r="375" spans="1:11" s="4" customFormat="1" ht="23.1" customHeight="1" x14ac:dyDescent="0.25">
      <c r="A375" s="58" t="s">
        <v>451</v>
      </c>
      <c r="B375" s="44"/>
      <c r="C375" s="72" t="s">
        <v>28</v>
      </c>
      <c r="D375" s="106">
        <v>423.1</v>
      </c>
      <c r="E375" s="110">
        <v>0</v>
      </c>
      <c r="F375" s="104">
        <v>0</v>
      </c>
      <c r="G375" s="36">
        <v>0</v>
      </c>
      <c r="H375" s="36"/>
      <c r="I375" s="36"/>
      <c r="J375" s="36"/>
      <c r="K375" s="75">
        <f t="shared" si="19"/>
        <v>423.1</v>
      </c>
    </row>
    <row r="376" spans="1:11" s="4" customFormat="1" ht="23.1" customHeight="1" x14ac:dyDescent="0.25">
      <c r="A376" s="58" t="s">
        <v>452</v>
      </c>
      <c r="B376" s="44"/>
      <c r="C376" s="72" t="s">
        <v>28</v>
      </c>
      <c r="D376" s="106">
        <v>180</v>
      </c>
      <c r="E376" s="110">
        <v>0</v>
      </c>
      <c r="F376" s="104">
        <v>0</v>
      </c>
      <c r="G376" s="36">
        <v>0</v>
      </c>
      <c r="H376" s="36"/>
      <c r="I376" s="36"/>
      <c r="J376" s="36"/>
      <c r="K376" s="75">
        <f t="shared" si="19"/>
        <v>180</v>
      </c>
    </row>
    <row r="377" spans="1:11" s="4" customFormat="1" ht="23.1" customHeight="1" x14ac:dyDescent="0.25">
      <c r="A377" s="58" t="s">
        <v>453</v>
      </c>
      <c r="B377" s="44"/>
      <c r="C377" s="72" t="s">
        <v>28</v>
      </c>
      <c r="D377" s="85">
        <v>404</v>
      </c>
      <c r="E377" s="212">
        <v>13.5</v>
      </c>
      <c r="F377" s="141">
        <v>689.82</v>
      </c>
      <c r="G377" s="142">
        <v>0</v>
      </c>
      <c r="H377" s="142"/>
      <c r="I377" s="142"/>
      <c r="J377" s="142"/>
      <c r="K377" s="74">
        <f t="shared" si="19"/>
        <v>1107.3200000000002</v>
      </c>
    </row>
    <row r="378" spans="1:11" s="4" customFormat="1" ht="23.1" customHeight="1" x14ac:dyDescent="0.25">
      <c r="A378" s="139" t="s">
        <v>454</v>
      </c>
      <c r="B378" s="57"/>
      <c r="C378" s="71" t="s">
        <v>28</v>
      </c>
      <c r="D378" s="106">
        <v>14182.07</v>
      </c>
      <c r="E378" s="110">
        <v>0</v>
      </c>
      <c r="F378" s="104">
        <v>880</v>
      </c>
      <c r="G378" s="36">
        <v>3267.6</v>
      </c>
      <c r="H378" s="36"/>
      <c r="I378" s="36"/>
      <c r="J378" s="36"/>
      <c r="K378" s="75">
        <f t="shared" si="19"/>
        <v>18329.669999999998</v>
      </c>
    </row>
    <row r="379" spans="1:11" s="4" customFormat="1" ht="23.1" customHeight="1" thickBot="1" x14ac:dyDescent="0.3">
      <c r="A379" s="268" t="s">
        <v>455</v>
      </c>
      <c r="B379" s="49"/>
      <c r="C379" s="72" t="s">
        <v>28</v>
      </c>
      <c r="D379" s="107">
        <v>28527.46</v>
      </c>
      <c r="E379" s="110">
        <v>0</v>
      </c>
      <c r="F379" s="104">
        <v>1990.6</v>
      </c>
      <c r="G379" s="36">
        <v>1072.9000000000001</v>
      </c>
      <c r="H379" s="36"/>
      <c r="I379" s="36"/>
      <c r="J379" s="36"/>
      <c r="K379" s="75">
        <f t="shared" si="19"/>
        <v>31590.959999999999</v>
      </c>
    </row>
    <row r="380" spans="1:11" s="4" customFormat="1" ht="30" customHeight="1" thickTop="1" thickBot="1" x14ac:dyDescent="0.3">
      <c r="A380" s="555" t="s">
        <v>726</v>
      </c>
      <c r="B380" s="556"/>
      <c r="C380" s="43" t="s">
        <v>28</v>
      </c>
      <c r="D380" s="63">
        <v>1602389.55</v>
      </c>
      <c r="E380" s="63">
        <f>SUM(E286:E379)</f>
        <v>108761.39999999998</v>
      </c>
      <c r="F380" s="63">
        <f>SUM(F286:F379)</f>
        <v>136384.15000000002</v>
      </c>
      <c r="G380" s="63">
        <f>SUM(G286:G379)</f>
        <v>182813.03999999998</v>
      </c>
      <c r="H380" s="63">
        <f>SUM(H286:H379)</f>
        <v>0</v>
      </c>
      <c r="I380" s="63">
        <f t="shared" ref="I380:J380" si="20">SUM(I286:I379)</f>
        <v>0</v>
      </c>
      <c r="J380" s="63">
        <f t="shared" si="20"/>
        <v>0</v>
      </c>
      <c r="K380" s="52">
        <f>SUM(K286:K379)</f>
        <v>2030348.14</v>
      </c>
    </row>
    <row r="381" spans="1:11" s="4" customFormat="1" ht="16.5" customHeight="1" thickTop="1" thickBot="1" x14ac:dyDescent="0.3">
      <c r="A381" s="506"/>
      <c r="B381" s="507"/>
      <c r="C381" s="507"/>
      <c r="D381" s="507"/>
      <c r="E381" s="507"/>
      <c r="F381" s="507"/>
      <c r="G381" s="507"/>
      <c r="H381" s="507"/>
      <c r="I381" s="507"/>
      <c r="J381" s="507"/>
      <c r="K381" s="508"/>
    </row>
    <row r="382" spans="1:11" s="4" customFormat="1" ht="24.75" customHeight="1" thickTop="1" thickBot="1" x14ac:dyDescent="0.3">
      <c r="A382" s="445" t="s">
        <v>592</v>
      </c>
      <c r="B382" s="446"/>
      <c r="C382" s="446"/>
      <c r="D382" s="446"/>
      <c r="E382" s="446"/>
      <c r="F382" s="446"/>
      <c r="G382" s="446"/>
      <c r="H382" s="446"/>
      <c r="I382" s="446"/>
      <c r="J382" s="446"/>
      <c r="K382" s="447"/>
    </row>
    <row r="383" spans="1:11" s="4" customFormat="1" ht="23.1" customHeight="1" thickTop="1" x14ac:dyDescent="0.25">
      <c r="A383" s="503" t="s">
        <v>363</v>
      </c>
      <c r="B383" s="504"/>
      <c r="C383" s="504"/>
      <c r="D383" s="504"/>
      <c r="E383" s="504"/>
      <c r="F383" s="504"/>
      <c r="G383" s="504"/>
      <c r="H383" s="504"/>
      <c r="I383" s="504"/>
      <c r="J383" s="504"/>
      <c r="K383" s="505"/>
    </row>
    <row r="384" spans="1:11" s="4" customFormat="1" ht="32.25" customHeight="1" thickBot="1" x14ac:dyDescent="0.3">
      <c r="A384" s="493" t="s">
        <v>456</v>
      </c>
      <c r="B384" s="494"/>
      <c r="C384" s="495"/>
      <c r="D384" s="96" t="s">
        <v>723</v>
      </c>
      <c r="E384" s="96" t="s">
        <v>717</v>
      </c>
      <c r="F384" s="10" t="s">
        <v>718</v>
      </c>
      <c r="G384" s="10" t="s">
        <v>719</v>
      </c>
      <c r="H384" s="10" t="s">
        <v>720</v>
      </c>
      <c r="I384" s="10" t="s">
        <v>721</v>
      </c>
      <c r="J384" s="38" t="s">
        <v>722</v>
      </c>
      <c r="K384" s="39" t="s">
        <v>29</v>
      </c>
    </row>
    <row r="385" spans="1:11" s="4" customFormat="1" ht="22.5" customHeight="1" thickTop="1" x14ac:dyDescent="0.25">
      <c r="A385" s="266" t="s">
        <v>593</v>
      </c>
      <c r="B385" s="45"/>
      <c r="C385" s="70" t="s">
        <v>28</v>
      </c>
      <c r="D385" s="105">
        <v>1432</v>
      </c>
      <c r="E385" s="110">
        <v>0</v>
      </c>
      <c r="F385" s="104">
        <v>0</v>
      </c>
      <c r="G385" s="36">
        <v>0</v>
      </c>
      <c r="H385" s="36"/>
      <c r="I385" s="36"/>
      <c r="J385" s="36"/>
      <c r="K385" s="75">
        <f>SUM(D385:J385)</f>
        <v>1432</v>
      </c>
    </row>
    <row r="386" spans="1:11" s="4" customFormat="1" ht="22.5" customHeight="1" x14ac:dyDescent="0.25">
      <c r="A386" s="58" t="s">
        <v>457</v>
      </c>
      <c r="B386" s="46"/>
      <c r="C386" s="72" t="s">
        <v>28</v>
      </c>
      <c r="D386" s="106">
        <v>122.9</v>
      </c>
      <c r="E386" s="110">
        <v>0</v>
      </c>
      <c r="F386" s="104">
        <v>0</v>
      </c>
      <c r="G386" s="36">
        <v>0</v>
      </c>
      <c r="H386" s="36"/>
      <c r="I386" s="36"/>
      <c r="J386" s="36"/>
      <c r="K386" s="75">
        <f t="shared" ref="K386:K416" si="21">SUM(D386:J386)</f>
        <v>122.9</v>
      </c>
    </row>
    <row r="387" spans="1:11" s="4" customFormat="1" ht="22.5" customHeight="1" x14ac:dyDescent="0.25">
      <c r="A387" s="58" t="s">
        <v>458</v>
      </c>
      <c r="B387" s="46"/>
      <c r="C387" s="72" t="s">
        <v>28</v>
      </c>
      <c r="D387" s="106">
        <v>168.2</v>
      </c>
      <c r="E387" s="110">
        <v>0</v>
      </c>
      <c r="F387" s="104">
        <v>0</v>
      </c>
      <c r="G387" s="36">
        <v>0</v>
      </c>
      <c r="H387" s="36"/>
      <c r="I387" s="36"/>
      <c r="J387" s="36"/>
      <c r="K387" s="75">
        <f t="shared" si="21"/>
        <v>168.2</v>
      </c>
    </row>
    <row r="388" spans="1:11" s="4" customFormat="1" ht="22.5" customHeight="1" x14ac:dyDescent="0.25">
      <c r="A388" s="58" t="s">
        <v>459</v>
      </c>
      <c r="B388" s="46"/>
      <c r="C388" s="71" t="s">
        <v>28</v>
      </c>
      <c r="D388" s="106">
        <v>3293.7</v>
      </c>
      <c r="E388" s="110">
        <v>0</v>
      </c>
      <c r="F388" s="104">
        <v>0</v>
      </c>
      <c r="G388" s="36">
        <v>0</v>
      </c>
      <c r="H388" s="36"/>
      <c r="I388" s="36"/>
      <c r="J388" s="36"/>
      <c r="K388" s="75">
        <f t="shared" si="21"/>
        <v>3293.7</v>
      </c>
    </row>
    <row r="389" spans="1:11" s="4" customFormat="1" ht="22.5" customHeight="1" x14ac:dyDescent="0.25">
      <c r="A389" s="58" t="s">
        <v>460</v>
      </c>
      <c r="B389" s="46"/>
      <c r="C389" s="72" t="s">
        <v>28</v>
      </c>
      <c r="D389" s="106">
        <v>3646.95</v>
      </c>
      <c r="E389" s="110">
        <v>0</v>
      </c>
      <c r="F389" s="104">
        <v>0</v>
      </c>
      <c r="G389" s="36">
        <v>0</v>
      </c>
      <c r="H389" s="36"/>
      <c r="I389" s="36"/>
      <c r="J389" s="36"/>
      <c r="K389" s="75">
        <f t="shared" si="21"/>
        <v>3646.95</v>
      </c>
    </row>
    <row r="390" spans="1:11" s="4" customFormat="1" ht="22.5" customHeight="1" x14ac:dyDescent="0.25">
      <c r="A390" s="58" t="s">
        <v>461</v>
      </c>
      <c r="B390" s="46"/>
      <c r="C390" s="72" t="s">
        <v>28</v>
      </c>
      <c r="D390" s="106">
        <v>198.9</v>
      </c>
      <c r="E390" s="110">
        <v>0</v>
      </c>
      <c r="F390" s="104">
        <v>0</v>
      </c>
      <c r="G390" s="36">
        <v>0</v>
      </c>
      <c r="H390" s="36"/>
      <c r="I390" s="36"/>
      <c r="J390" s="36"/>
      <c r="K390" s="75">
        <f t="shared" si="21"/>
        <v>198.9</v>
      </c>
    </row>
    <row r="391" spans="1:11" s="4" customFormat="1" ht="22.5" customHeight="1" x14ac:dyDescent="0.25">
      <c r="A391" s="58" t="s">
        <v>462</v>
      </c>
      <c r="B391" s="46"/>
      <c r="C391" s="72" t="s">
        <v>28</v>
      </c>
      <c r="D391" s="106">
        <v>1597.6999999999998</v>
      </c>
      <c r="E391" s="110">
        <v>0</v>
      </c>
      <c r="F391" s="104">
        <v>0</v>
      </c>
      <c r="G391" s="36">
        <v>0</v>
      </c>
      <c r="H391" s="36"/>
      <c r="I391" s="36"/>
      <c r="J391" s="36"/>
      <c r="K391" s="75">
        <f t="shared" si="21"/>
        <v>1597.6999999999998</v>
      </c>
    </row>
    <row r="392" spans="1:11" s="4" customFormat="1" ht="22.5" customHeight="1" x14ac:dyDescent="0.25">
      <c r="A392" s="58" t="s">
        <v>463</v>
      </c>
      <c r="B392" s="46"/>
      <c r="C392" s="72" t="s">
        <v>28</v>
      </c>
      <c r="D392" s="106">
        <v>7419.88</v>
      </c>
      <c r="E392" s="110">
        <v>0</v>
      </c>
      <c r="F392" s="104">
        <v>96.1</v>
      </c>
      <c r="G392" s="36">
        <v>0</v>
      </c>
      <c r="H392" s="36"/>
      <c r="I392" s="36"/>
      <c r="J392" s="36"/>
      <c r="K392" s="75">
        <f t="shared" si="21"/>
        <v>7515.9800000000005</v>
      </c>
    </row>
    <row r="393" spans="1:11" s="4" customFormat="1" ht="22.5" customHeight="1" x14ac:dyDescent="0.25">
      <c r="A393" s="58" t="s">
        <v>464</v>
      </c>
      <c r="B393" s="46"/>
      <c r="C393" s="72" t="s">
        <v>28</v>
      </c>
      <c r="D393" s="106">
        <v>6684.8</v>
      </c>
      <c r="E393" s="110">
        <v>0</v>
      </c>
      <c r="F393" s="104">
        <v>419.6</v>
      </c>
      <c r="G393" s="36">
        <v>0</v>
      </c>
      <c r="H393" s="36"/>
      <c r="I393" s="36"/>
      <c r="J393" s="36"/>
      <c r="K393" s="75">
        <f t="shared" si="21"/>
        <v>7104.4000000000005</v>
      </c>
    </row>
    <row r="394" spans="1:11" s="4" customFormat="1" ht="22.5" customHeight="1" x14ac:dyDescent="0.25">
      <c r="A394" s="58" t="s">
        <v>465</v>
      </c>
      <c r="B394" s="46"/>
      <c r="C394" s="72" t="s">
        <v>28</v>
      </c>
      <c r="D394" s="106">
        <v>79.8</v>
      </c>
      <c r="E394" s="110">
        <v>0</v>
      </c>
      <c r="F394" s="104">
        <v>0</v>
      </c>
      <c r="G394" s="36">
        <v>0</v>
      </c>
      <c r="H394" s="36"/>
      <c r="I394" s="36"/>
      <c r="J394" s="36"/>
      <c r="K394" s="75">
        <f t="shared" si="21"/>
        <v>79.8</v>
      </c>
    </row>
    <row r="395" spans="1:11" s="4" customFormat="1" ht="22.5" customHeight="1" x14ac:dyDescent="0.25">
      <c r="A395" s="58" t="s">
        <v>466</v>
      </c>
      <c r="B395" s="46"/>
      <c r="C395" s="72" t="s">
        <v>28</v>
      </c>
      <c r="D395" s="106">
        <v>168</v>
      </c>
      <c r="E395" s="110">
        <v>0</v>
      </c>
      <c r="F395" s="104">
        <v>0</v>
      </c>
      <c r="G395" s="36">
        <v>0</v>
      </c>
      <c r="H395" s="36"/>
      <c r="I395" s="36"/>
      <c r="J395" s="36"/>
      <c r="K395" s="75">
        <f t="shared" si="21"/>
        <v>168</v>
      </c>
    </row>
    <row r="396" spans="1:11" s="4" customFormat="1" ht="22.5" customHeight="1" x14ac:dyDescent="0.25">
      <c r="A396" s="58" t="s">
        <v>467</v>
      </c>
      <c r="B396" s="46"/>
      <c r="C396" s="72" t="s">
        <v>28</v>
      </c>
      <c r="D396" s="106">
        <v>333</v>
      </c>
      <c r="E396" s="110">
        <v>0</v>
      </c>
      <c r="F396" s="104">
        <v>0</v>
      </c>
      <c r="G396" s="36">
        <v>0</v>
      </c>
      <c r="H396" s="36"/>
      <c r="I396" s="36"/>
      <c r="J396" s="36"/>
      <c r="K396" s="75">
        <f t="shared" si="21"/>
        <v>333</v>
      </c>
    </row>
    <row r="397" spans="1:11" s="4" customFormat="1" ht="22.5" customHeight="1" x14ac:dyDescent="0.25">
      <c r="A397" s="58" t="s">
        <v>468</v>
      </c>
      <c r="B397" s="46"/>
      <c r="C397" s="72" t="s">
        <v>28</v>
      </c>
      <c r="D397" s="106">
        <v>2336.7000000000003</v>
      </c>
      <c r="E397" s="110">
        <v>0</v>
      </c>
      <c r="F397" s="104">
        <v>46.3</v>
      </c>
      <c r="G397" s="36">
        <v>0</v>
      </c>
      <c r="H397" s="36"/>
      <c r="I397" s="36"/>
      <c r="J397" s="36"/>
      <c r="K397" s="75">
        <f t="shared" si="21"/>
        <v>2383.0000000000005</v>
      </c>
    </row>
    <row r="398" spans="1:11" s="4" customFormat="1" ht="22.5" customHeight="1" x14ac:dyDescent="0.25">
      <c r="A398" s="58" t="s">
        <v>469</v>
      </c>
      <c r="B398" s="46"/>
      <c r="C398" s="72" t="s">
        <v>28</v>
      </c>
      <c r="D398" s="106">
        <v>19566.48</v>
      </c>
      <c r="E398" s="110">
        <v>262.2</v>
      </c>
      <c r="F398" s="104">
        <v>13.8</v>
      </c>
      <c r="G398" s="36">
        <v>0</v>
      </c>
      <c r="H398" s="36"/>
      <c r="I398" s="36"/>
      <c r="J398" s="36"/>
      <c r="K398" s="75">
        <f t="shared" si="21"/>
        <v>19842.48</v>
      </c>
    </row>
    <row r="399" spans="1:11" s="4" customFormat="1" ht="22.5" customHeight="1" x14ac:dyDescent="0.25">
      <c r="A399" s="53" t="s">
        <v>470</v>
      </c>
      <c r="B399" s="46"/>
      <c r="C399" s="72" t="s">
        <v>28</v>
      </c>
      <c r="D399" s="106">
        <v>1372.1599999999999</v>
      </c>
      <c r="E399" s="110">
        <v>0</v>
      </c>
      <c r="F399" s="104">
        <v>0</v>
      </c>
      <c r="G399" s="36">
        <v>0</v>
      </c>
      <c r="H399" s="36"/>
      <c r="I399" s="36"/>
      <c r="J399" s="36"/>
      <c r="K399" s="75">
        <f t="shared" si="21"/>
        <v>1372.1599999999999</v>
      </c>
    </row>
    <row r="400" spans="1:11" s="4" customFormat="1" ht="22.5" customHeight="1" x14ac:dyDescent="0.25">
      <c r="A400" s="53" t="s">
        <v>471</v>
      </c>
      <c r="B400" s="46"/>
      <c r="C400" s="72" t="s">
        <v>28</v>
      </c>
      <c r="D400" s="106">
        <v>103</v>
      </c>
      <c r="E400" s="110">
        <v>0</v>
      </c>
      <c r="F400" s="104">
        <v>0</v>
      </c>
      <c r="G400" s="36">
        <v>0</v>
      </c>
      <c r="H400" s="36"/>
      <c r="I400" s="36"/>
      <c r="J400" s="36"/>
      <c r="K400" s="75">
        <f t="shared" si="21"/>
        <v>103</v>
      </c>
    </row>
    <row r="401" spans="1:11" s="4" customFormat="1" ht="22.5" customHeight="1" x14ac:dyDescent="0.25">
      <c r="A401" s="58" t="s">
        <v>472</v>
      </c>
      <c r="B401" s="46"/>
      <c r="C401" s="72" t="s">
        <v>28</v>
      </c>
      <c r="D401" s="106">
        <v>1012.5</v>
      </c>
      <c r="E401" s="110">
        <v>0</v>
      </c>
      <c r="F401" s="104">
        <v>0</v>
      </c>
      <c r="G401" s="36">
        <v>0</v>
      </c>
      <c r="H401" s="36"/>
      <c r="I401" s="36"/>
      <c r="J401" s="36"/>
      <c r="K401" s="75">
        <f t="shared" si="21"/>
        <v>1012.5</v>
      </c>
    </row>
    <row r="402" spans="1:11" s="4" customFormat="1" ht="22.5" customHeight="1" x14ac:dyDescent="0.25">
      <c r="A402" s="58" t="s">
        <v>473</v>
      </c>
      <c r="B402" s="46"/>
      <c r="C402" s="72" t="s">
        <v>28</v>
      </c>
      <c r="D402" s="106">
        <v>2523.3999999999996</v>
      </c>
      <c r="E402" s="110">
        <v>0</v>
      </c>
      <c r="F402" s="104">
        <v>32.200000000000003</v>
      </c>
      <c r="G402" s="36">
        <v>0</v>
      </c>
      <c r="H402" s="36"/>
      <c r="I402" s="36"/>
      <c r="J402" s="36"/>
      <c r="K402" s="75">
        <f t="shared" si="21"/>
        <v>2555.5999999999995</v>
      </c>
    </row>
    <row r="403" spans="1:11" s="4" customFormat="1" ht="22.5" customHeight="1" x14ac:dyDescent="0.25">
      <c r="A403" s="53" t="s">
        <v>474</v>
      </c>
      <c r="B403" s="46"/>
      <c r="C403" s="72" t="s">
        <v>28</v>
      </c>
      <c r="D403" s="106">
        <v>1728.1</v>
      </c>
      <c r="E403" s="110">
        <v>0</v>
      </c>
      <c r="F403" s="104">
        <v>0</v>
      </c>
      <c r="G403" s="36">
        <v>0</v>
      </c>
      <c r="H403" s="36"/>
      <c r="I403" s="36"/>
      <c r="J403" s="36"/>
      <c r="K403" s="75">
        <f t="shared" si="21"/>
        <v>1728.1</v>
      </c>
    </row>
    <row r="404" spans="1:11" s="4" customFormat="1" ht="22.5" customHeight="1" x14ac:dyDescent="0.25">
      <c r="A404" s="53" t="s">
        <v>475</v>
      </c>
      <c r="B404" s="46"/>
      <c r="C404" s="72" t="s">
        <v>28</v>
      </c>
      <c r="D404" s="106">
        <v>214.60000000000002</v>
      </c>
      <c r="E404" s="110">
        <v>0</v>
      </c>
      <c r="F404" s="104">
        <v>703.6</v>
      </c>
      <c r="G404" s="36">
        <v>0</v>
      </c>
      <c r="H404" s="36"/>
      <c r="I404" s="36"/>
      <c r="J404" s="36"/>
      <c r="K404" s="75">
        <f t="shared" si="21"/>
        <v>918.2</v>
      </c>
    </row>
    <row r="405" spans="1:11" s="4" customFormat="1" ht="22.5" customHeight="1" x14ac:dyDescent="0.25">
      <c r="A405" s="58" t="s">
        <v>476</v>
      </c>
      <c r="B405" s="46"/>
      <c r="C405" s="72" t="s">
        <v>28</v>
      </c>
      <c r="D405" s="106">
        <v>1352.4</v>
      </c>
      <c r="E405" s="110">
        <v>122.5</v>
      </c>
      <c r="F405" s="104">
        <v>74.400000000000006</v>
      </c>
      <c r="G405" s="36">
        <v>50.5</v>
      </c>
      <c r="H405" s="36"/>
      <c r="I405" s="36"/>
      <c r="J405" s="36"/>
      <c r="K405" s="75">
        <f t="shared" si="21"/>
        <v>1599.8000000000002</v>
      </c>
    </row>
    <row r="406" spans="1:11" s="4" customFormat="1" ht="22.5" customHeight="1" x14ac:dyDescent="0.25">
      <c r="A406" s="58" t="s">
        <v>477</v>
      </c>
      <c r="B406" s="46"/>
      <c r="C406" s="72" t="s">
        <v>28</v>
      </c>
      <c r="D406" s="106">
        <v>5355.52</v>
      </c>
      <c r="E406" s="110">
        <v>70.2</v>
      </c>
      <c r="F406" s="104">
        <v>57.7</v>
      </c>
      <c r="G406" s="36">
        <v>0</v>
      </c>
      <c r="H406" s="36"/>
      <c r="I406" s="36"/>
      <c r="J406" s="36"/>
      <c r="K406" s="75">
        <f t="shared" si="21"/>
        <v>5483.42</v>
      </c>
    </row>
    <row r="407" spans="1:11" s="4" customFormat="1" ht="22.5" customHeight="1" x14ac:dyDescent="0.25">
      <c r="A407" s="58" t="s">
        <v>478</v>
      </c>
      <c r="B407" s="46"/>
      <c r="C407" s="72" t="s">
        <v>28</v>
      </c>
      <c r="D407" s="106">
        <v>955</v>
      </c>
      <c r="E407" s="110">
        <v>0</v>
      </c>
      <c r="F407" s="104">
        <v>0</v>
      </c>
      <c r="G407" s="36">
        <v>0</v>
      </c>
      <c r="H407" s="36"/>
      <c r="I407" s="36"/>
      <c r="J407" s="36"/>
      <c r="K407" s="75">
        <f t="shared" si="21"/>
        <v>955</v>
      </c>
    </row>
    <row r="408" spans="1:11" s="4" customFormat="1" ht="22.5" customHeight="1" x14ac:dyDescent="0.25">
      <c r="A408" s="58" t="s">
        <v>479</v>
      </c>
      <c r="B408" s="46"/>
      <c r="C408" s="72" t="s">
        <v>28</v>
      </c>
      <c r="D408" s="106">
        <v>4277.2</v>
      </c>
      <c r="E408" s="110">
        <v>76.400000000000006</v>
      </c>
      <c r="F408" s="104">
        <v>180.2</v>
      </c>
      <c r="G408" s="36">
        <v>0</v>
      </c>
      <c r="H408" s="36"/>
      <c r="I408" s="36"/>
      <c r="J408" s="36"/>
      <c r="K408" s="75">
        <f t="shared" si="21"/>
        <v>4533.7999999999993</v>
      </c>
    </row>
    <row r="409" spans="1:11" s="4" customFormat="1" ht="22.5" customHeight="1" x14ac:dyDescent="0.25">
      <c r="A409" s="58" t="s">
        <v>480</v>
      </c>
      <c r="B409" s="46"/>
      <c r="C409" s="72" t="s">
        <v>28</v>
      </c>
      <c r="D409" s="106">
        <v>688.4</v>
      </c>
      <c r="E409" s="110">
        <v>0</v>
      </c>
      <c r="F409" s="104">
        <v>0</v>
      </c>
      <c r="G409" s="36">
        <v>0</v>
      </c>
      <c r="H409" s="36"/>
      <c r="I409" s="36"/>
      <c r="J409" s="36"/>
      <c r="K409" s="75">
        <f t="shared" si="21"/>
        <v>688.4</v>
      </c>
    </row>
    <row r="410" spans="1:11" s="4" customFormat="1" ht="22.5" customHeight="1" x14ac:dyDescent="0.25">
      <c r="A410" s="58" t="s">
        <v>481</v>
      </c>
      <c r="B410" s="46"/>
      <c r="C410" s="72" t="s">
        <v>28</v>
      </c>
      <c r="D410" s="106">
        <v>4657.5600000000004</v>
      </c>
      <c r="E410" s="110">
        <v>0</v>
      </c>
      <c r="F410" s="104">
        <v>414.1</v>
      </c>
      <c r="G410" s="36">
        <v>23</v>
      </c>
      <c r="H410" s="36"/>
      <c r="I410" s="36"/>
      <c r="J410" s="36"/>
      <c r="K410" s="75">
        <f t="shared" si="21"/>
        <v>5094.6600000000008</v>
      </c>
    </row>
    <row r="411" spans="1:11" s="4" customFormat="1" ht="22.5" customHeight="1" x14ac:dyDescent="0.25">
      <c r="A411" s="58" t="s">
        <v>482</v>
      </c>
      <c r="B411" s="46"/>
      <c r="C411" s="72" t="s">
        <v>28</v>
      </c>
      <c r="D411" s="106">
        <v>5533.8</v>
      </c>
      <c r="E411" s="110">
        <v>12.1</v>
      </c>
      <c r="F411" s="104">
        <v>32.9</v>
      </c>
      <c r="G411" s="36">
        <v>733.3</v>
      </c>
      <c r="H411" s="36"/>
      <c r="I411" s="36"/>
      <c r="J411" s="36"/>
      <c r="K411" s="75">
        <f t="shared" si="21"/>
        <v>6312.1</v>
      </c>
    </row>
    <row r="412" spans="1:11" s="4" customFormat="1" ht="22.5" customHeight="1" x14ac:dyDescent="0.25">
      <c r="A412" s="78" t="s">
        <v>483</v>
      </c>
      <c r="B412" s="46"/>
      <c r="C412" s="72" t="s">
        <v>28</v>
      </c>
      <c r="D412" s="106">
        <v>737.8</v>
      </c>
      <c r="E412" s="110">
        <v>0</v>
      </c>
      <c r="F412" s="104">
        <v>52.8</v>
      </c>
      <c r="G412" s="36">
        <v>0</v>
      </c>
      <c r="H412" s="36"/>
      <c r="I412" s="36"/>
      <c r="J412" s="36"/>
      <c r="K412" s="75">
        <f t="shared" si="21"/>
        <v>790.59999999999991</v>
      </c>
    </row>
    <row r="413" spans="1:11" s="4" customFormat="1" ht="22.5" customHeight="1" x14ac:dyDescent="0.25">
      <c r="A413" s="58" t="s">
        <v>484</v>
      </c>
      <c r="B413" s="46"/>
      <c r="C413" s="72" t="s">
        <v>28</v>
      </c>
      <c r="D413" s="106">
        <v>6895.06</v>
      </c>
      <c r="E413" s="110">
        <v>0</v>
      </c>
      <c r="F413" s="104">
        <v>0</v>
      </c>
      <c r="G413" s="36">
        <v>0</v>
      </c>
      <c r="H413" s="36"/>
      <c r="I413" s="36"/>
      <c r="J413" s="36"/>
      <c r="K413" s="75">
        <f t="shared" si="21"/>
        <v>6895.06</v>
      </c>
    </row>
    <row r="414" spans="1:11" s="4" customFormat="1" ht="22.5" customHeight="1" x14ac:dyDescent="0.25">
      <c r="A414" s="267" t="s">
        <v>485</v>
      </c>
      <c r="B414" s="46"/>
      <c r="C414" s="72" t="s">
        <v>28</v>
      </c>
      <c r="D414" s="106">
        <v>880.09999999999991</v>
      </c>
      <c r="E414" s="110">
        <v>0</v>
      </c>
      <c r="F414" s="104">
        <v>70.400000000000006</v>
      </c>
      <c r="G414" s="36">
        <v>141.69999999999999</v>
      </c>
      <c r="H414" s="36"/>
      <c r="I414" s="36"/>
      <c r="J414" s="36"/>
      <c r="K414" s="75">
        <f t="shared" si="21"/>
        <v>1092.1999999999998</v>
      </c>
    </row>
    <row r="415" spans="1:11" s="4" customFormat="1" ht="22.5" customHeight="1" x14ac:dyDescent="0.25">
      <c r="A415" s="58" t="s">
        <v>486</v>
      </c>
      <c r="B415" s="46"/>
      <c r="C415" s="72" t="s">
        <v>28</v>
      </c>
      <c r="D415" s="106">
        <v>1708.3</v>
      </c>
      <c r="E415" s="110">
        <v>0</v>
      </c>
      <c r="F415" s="104">
        <v>0</v>
      </c>
      <c r="G415" s="36">
        <v>404.9</v>
      </c>
      <c r="H415" s="36"/>
      <c r="I415" s="36"/>
      <c r="J415" s="36"/>
      <c r="K415" s="75">
        <f t="shared" si="21"/>
        <v>2113.1999999999998</v>
      </c>
    </row>
    <row r="416" spans="1:11" s="4" customFormat="1" ht="22.5" customHeight="1" x14ac:dyDescent="0.25">
      <c r="A416" s="58" t="s">
        <v>487</v>
      </c>
      <c r="B416" s="46"/>
      <c r="C416" s="72" t="s">
        <v>28</v>
      </c>
      <c r="D416" s="106">
        <v>2317.2199999999998</v>
      </c>
      <c r="E416" s="110">
        <v>0</v>
      </c>
      <c r="F416" s="104">
        <v>0</v>
      </c>
      <c r="G416" s="36">
        <v>0</v>
      </c>
      <c r="H416" s="36"/>
      <c r="I416" s="36"/>
      <c r="J416" s="36"/>
      <c r="K416" s="75">
        <f t="shared" si="21"/>
        <v>2317.2199999999998</v>
      </c>
    </row>
    <row r="417" spans="1:11" s="4" customFormat="1" ht="22.5" customHeight="1" x14ac:dyDescent="0.25">
      <c r="A417" s="58" t="s">
        <v>488</v>
      </c>
      <c r="B417" s="46"/>
      <c r="C417" s="72" t="s">
        <v>28</v>
      </c>
      <c r="D417" s="106">
        <v>30.2</v>
      </c>
      <c r="E417" s="110">
        <v>0</v>
      </c>
      <c r="F417" s="104">
        <v>0</v>
      </c>
      <c r="G417" s="36">
        <v>0</v>
      </c>
      <c r="H417" s="36"/>
      <c r="I417" s="36"/>
      <c r="J417" s="36"/>
      <c r="K417" s="75">
        <f t="shared" ref="K417:K448" si="22">SUM(D417:J417)</f>
        <v>30.2</v>
      </c>
    </row>
    <row r="418" spans="1:11" s="4" customFormat="1" ht="22.5" customHeight="1" x14ac:dyDescent="0.25">
      <c r="A418" s="58" t="s">
        <v>489</v>
      </c>
      <c r="B418" s="46"/>
      <c r="C418" s="72" t="s">
        <v>28</v>
      </c>
      <c r="D418" s="106">
        <v>206.1</v>
      </c>
      <c r="E418" s="110">
        <v>0</v>
      </c>
      <c r="F418" s="104">
        <v>0</v>
      </c>
      <c r="G418" s="36">
        <v>0</v>
      </c>
      <c r="H418" s="36"/>
      <c r="I418" s="36"/>
      <c r="J418" s="36"/>
      <c r="K418" s="75">
        <f t="shared" si="22"/>
        <v>206.1</v>
      </c>
    </row>
    <row r="419" spans="1:11" s="4" customFormat="1" ht="22.5" customHeight="1" x14ac:dyDescent="0.25">
      <c r="A419" s="58" t="s">
        <v>490</v>
      </c>
      <c r="B419" s="46"/>
      <c r="C419" s="72" t="s">
        <v>28</v>
      </c>
      <c r="D419" s="106">
        <v>321.7</v>
      </c>
      <c r="E419" s="110">
        <v>0</v>
      </c>
      <c r="F419" s="104">
        <v>0</v>
      </c>
      <c r="G419" s="36">
        <v>0</v>
      </c>
      <c r="H419" s="36"/>
      <c r="I419" s="36"/>
      <c r="J419" s="36"/>
      <c r="K419" s="75">
        <f t="shared" si="22"/>
        <v>321.7</v>
      </c>
    </row>
    <row r="420" spans="1:11" s="4" customFormat="1" ht="22.5" customHeight="1" x14ac:dyDescent="0.25">
      <c r="A420" s="58" t="s">
        <v>491</v>
      </c>
      <c r="B420" s="46"/>
      <c r="C420" s="72" t="s">
        <v>28</v>
      </c>
      <c r="D420" s="106">
        <v>1376.36</v>
      </c>
      <c r="E420" s="110">
        <v>0</v>
      </c>
      <c r="F420" s="104">
        <v>0</v>
      </c>
      <c r="G420" s="36">
        <v>0</v>
      </c>
      <c r="H420" s="36"/>
      <c r="I420" s="36"/>
      <c r="J420" s="36"/>
      <c r="K420" s="75">
        <f t="shared" si="22"/>
        <v>1376.36</v>
      </c>
    </row>
    <row r="421" spans="1:11" s="4" customFormat="1" ht="22.5" customHeight="1" x14ac:dyDescent="0.25">
      <c r="A421" s="58" t="s">
        <v>492</v>
      </c>
      <c r="B421" s="46"/>
      <c r="C421" s="72" t="s">
        <v>28</v>
      </c>
      <c r="D421" s="106">
        <v>3430.4</v>
      </c>
      <c r="E421" s="110">
        <v>0</v>
      </c>
      <c r="F421" s="104">
        <v>0</v>
      </c>
      <c r="G421" s="36">
        <v>11.6</v>
      </c>
      <c r="H421" s="36"/>
      <c r="I421" s="36"/>
      <c r="J421" s="36"/>
      <c r="K421" s="75">
        <f t="shared" si="22"/>
        <v>3442</v>
      </c>
    </row>
    <row r="422" spans="1:11" s="4" customFormat="1" ht="22.5" customHeight="1" x14ac:dyDescent="0.25">
      <c r="A422" s="58" t="s">
        <v>493</v>
      </c>
      <c r="B422" s="46"/>
      <c r="C422" s="72" t="s">
        <v>28</v>
      </c>
      <c r="D422" s="106">
        <v>427.7</v>
      </c>
      <c r="E422" s="110">
        <v>0</v>
      </c>
      <c r="F422" s="104">
        <v>0</v>
      </c>
      <c r="G422" s="36">
        <v>0</v>
      </c>
      <c r="H422" s="36"/>
      <c r="I422" s="36"/>
      <c r="J422" s="36"/>
      <c r="K422" s="75">
        <f t="shared" si="22"/>
        <v>427.7</v>
      </c>
    </row>
    <row r="423" spans="1:11" s="4" customFormat="1" ht="22.5" customHeight="1" x14ac:dyDescent="0.25">
      <c r="A423" s="58" t="s">
        <v>494</v>
      </c>
      <c r="B423" s="46"/>
      <c r="C423" s="72" t="s">
        <v>28</v>
      </c>
      <c r="D423" s="85">
        <v>429</v>
      </c>
      <c r="E423" s="110">
        <v>0</v>
      </c>
      <c r="F423" s="104">
        <v>0</v>
      </c>
      <c r="G423" s="142">
        <v>0</v>
      </c>
      <c r="H423" s="142"/>
      <c r="I423" s="142"/>
      <c r="J423" s="142"/>
      <c r="K423" s="74">
        <f t="shared" si="22"/>
        <v>429</v>
      </c>
    </row>
    <row r="424" spans="1:11" s="4" customFormat="1" ht="19.5" customHeight="1" x14ac:dyDescent="0.25">
      <c r="A424" s="58" t="s">
        <v>495</v>
      </c>
      <c r="B424" s="46"/>
      <c r="C424" s="72" t="s">
        <v>28</v>
      </c>
      <c r="D424" s="106">
        <v>4270.7</v>
      </c>
      <c r="E424" s="110">
        <v>0</v>
      </c>
      <c r="F424" s="104">
        <v>0</v>
      </c>
      <c r="G424" s="36">
        <v>0</v>
      </c>
      <c r="H424" s="36"/>
      <c r="I424" s="36"/>
      <c r="J424" s="36"/>
      <c r="K424" s="75">
        <f t="shared" si="22"/>
        <v>4270.7</v>
      </c>
    </row>
    <row r="425" spans="1:11" s="4" customFormat="1" ht="23.25" customHeight="1" x14ac:dyDescent="0.25">
      <c r="A425" s="58" t="s">
        <v>496</v>
      </c>
      <c r="B425" s="46"/>
      <c r="C425" s="72" t="s">
        <v>28</v>
      </c>
      <c r="D425" s="85">
        <v>227.39999999999998</v>
      </c>
      <c r="E425" s="110">
        <v>0</v>
      </c>
      <c r="F425" s="104">
        <v>0</v>
      </c>
      <c r="G425" s="142">
        <v>0</v>
      </c>
      <c r="H425" s="142"/>
      <c r="I425" s="142"/>
      <c r="J425" s="142"/>
      <c r="K425" s="74">
        <f t="shared" si="22"/>
        <v>227.39999999999998</v>
      </c>
    </row>
    <row r="426" spans="1:11" s="4" customFormat="1" ht="21" customHeight="1" x14ac:dyDescent="0.25">
      <c r="A426" s="58" t="s">
        <v>497</v>
      </c>
      <c r="B426" s="46"/>
      <c r="C426" s="72" t="s">
        <v>28</v>
      </c>
      <c r="D426" s="85">
        <v>8309.43</v>
      </c>
      <c r="E426" s="212">
        <v>546.6</v>
      </c>
      <c r="F426" s="141">
        <v>284.7</v>
      </c>
      <c r="G426" s="142">
        <v>56.8</v>
      </c>
      <c r="H426" s="142"/>
      <c r="I426" s="142"/>
      <c r="J426" s="142"/>
      <c r="K426" s="74">
        <f t="shared" si="22"/>
        <v>9197.5300000000007</v>
      </c>
    </row>
    <row r="427" spans="1:11" s="4" customFormat="1" ht="22.5" customHeight="1" x14ac:dyDescent="0.25">
      <c r="A427" s="58" t="s">
        <v>498</v>
      </c>
      <c r="B427" s="46"/>
      <c r="C427" s="72" t="s">
        <v>28</v>
      </c>
      <c r="D427" s="106">
        <v>6328.9499999999989</v>
      </c>
      <c r="E427" s="110">
        <v>900.5</v>
      </c>
      <c r="F427" s="104">
        <v>0</v>
      </c>
      <c r="G427" s="36">
        <v>294.2</v>
      </c>
      <c r="H427" s="36"/>
      <c r="I427" s="36"/>
      <c r="J427" s="36"/>
      <c r="K427" s="75">
        <f t="shared" si="22"/>
        <v>7523.6499999999987</v>
      </c>
    </row>
    <row r="428" spans="1:11" s="4" customFormat="1" ht="22.5" customHeight="1" x14ac:dyDescent="0.25">
      <c r="A428" s="58" t="s">
        <v>499</v>
      </c>
      <c r="B428" s="46"/>
      <c r="C428" s="72" t="s">
        <v>28</v>
      </c>
      <c r="D428" s="106">
        <v>396</v>
      </c>
      <c r="E428" s="110">
        <v>0</v>
      </c>
      <c r="F428" s="104">
        <v>0</v>
      </c>
      <c r="G428" s="36">
        <v>0</v>
      </c>
      <c r="H428" s="36"/>
      <c r="I428" s="36"/>
      <c r="J428" s="36"/>
      <c r="K428" s="75">
        <f t="shared" si="22"/>
        <v>396</v>
      </c>
    </row>
    <row r="429" spans="1:11" s="4" customFormat="1" ht="22.5" customHeight="1" x14ac:dyDescent="0.25">
      <c r="A429" s="58" t="s">
        <v>500</v>
      </c>
      <c r="B429" s="46"/>
      <c r="C429" s="72" t="s">
        <v>28</v>
      </c>
      <c r="D429" s="106">
        <v>270.3</v>
      </c>
      <c r="E429" s="110">
        <v>17.399999999999999</v>
      </c>
      <c r="F429" s="104">
        <v>0</v>
      </c>
      <c r="G429" s="36">
        <v>0</v>
      </c>
      <c r="H429" s="36"/>
      <c r="I429" s="36"/>
      <c r="J429" s="36"/>
      <c r="K429" s="75">
        <f t="shared" si="22"/>
        <v>287.7</v>
      </c>
    </row>
    <row r="430" spans="1:11" s="4" customFormat="1" ht="22.5" customHeight="1" x14ac:dyDescent="0.25">
      <c r="A430" s="58" t="s">
        <v>501</v>
      </c>
      <c r="B430" s="46"/>
      <c r="C430" s="72" t="s">
        <v>28</v>
      </c>
      <c r="D430" s="106">
        <v>2442.9499999999998</v>
      </c>
      <c r="E430" s="110">
        <v>89.7</v>
      </c>
      <c r="F430" s="104">
        <v>0</v>
      </c>
      <c r="G430" s="36">
        <v>0</v>
      </c>
      <c r="H430" s="36"/>
      <c r="I430" s="36"/>
      <c r="J430" s="36"/>
      <c r="K430" s="75">
        <f t="shared" si="22"/>
        <v>2532.6499999999996</v>
      </c>
    </row>
    <row r="431" spans="1:11" s="4" customFormat="1" ht="22.5" customHeight="1" x14ac:dyDescent="0.25">
      <c r="A431" s="58" t="s">
        <v>502</v>
      </c>
      <c r="B431" s="46"/>
      <c r="C431" s="72" t="s">
        <v>28</v>
      </c>
      <c r="D431" s="85">
        <v>47184.6</v>
      </c>
      <c r="E431" s="212">
        <v>7218.8</v>
      </c>
      <c r="F431" s="141">
        <v>8124.4</v>
      </c>
      <c r="G431" s="142">
        <v>5690.07</v>
      </c>
      <c r="H431" s="142"/>
      <c r="I431" s="142"/>
      <c r="J431" s="142"/>
      <c r="K431" s="74">
        <f t="shared" si="22"/>
        <v>68217.87</v>
      </c>
    </row>
    <row r="432" spans="1:11" s="4" customFormat="1" ht="22.5" customHeight="1" x14ac:dyDescent="0.25">
      <c r="A432" s="139" t="s">
        <v>503</v>
      </c>
      <c r="B432" s="140"/>
      <c r="C432" s="71" t="s">
        <v>28</v>
      </c>
      <c r="D432" s="106">
        <v>159.4</v>
      </c>
      <c r="E432" s="110">
        <v>0</v>
      </c>
      <c r="F432" s="104">
        <v>0</v>
      </c>
      <c r="G432" s="36">
        <v>0</v>
      </c>
      <c r="H432" s="36"/>
      <c r="I432" s="36"/>
      <c r="J432" s="36"/>
      <c r="K432" s="75">
        <f t="shared" si="22"/>
        <v>159.4</v>
      </c>
    </row>
    <row r="433" spans="1:11" s="4" customFormat="1" ht="22.5" customHeight="1" x14ac:dyDescent="0.25">
      <c r="A433" s="58" t="s">
        <v>504</v>
      </c>
      <c r="B433" s="46"/>
      <c r="C433" s="72" t="s">
        <v>28</v>
      </c>
      <c r="D433" s="106">
        <v>48235.450000000004</v>
      </c>
      <c r="E433" s="110">
        <v>2133</v>
      </c>
      <c r="F433" s="104">
        <v>1942.5</v>
      </c>
      <c r="G433" s="36">
        <v>1162.7</v>
      </c>
      <c r="H433" s="36"/>
      <c r="I433" s="36"/>
      <c r="J433" s="36"/>
      <c r="K433" s="75">
        <f t="shared" si="22"/>
        <v>53473.65</v>
      </c>
    </row>
    <row r="434" spans="1:11" s="4" customFormat="1" ht="22.5" customHeight="1" x14ac:dyDescent="0.25">
      <c r="A434" s="78" t="s">
        <v>505</v>
      </c>
      <c r="B434" s="46"/>
      <c r="C434" s="72" t="s">
        <v>28</v>
      </c>
      <c r="D434" s="106">
        <v>983.63</v>
      </c>
      <c r="E434" s="110">
        <v>0</v>
      </c>
      <c r="F434" s="246">
        <v>0</v>
      </c>
      <c r="G434" s="36">
        <v>0</v>
      </c>
      <c r="H434" s="36"/>
      <c r="I434" s="36"/>
      <c r="J434" s="36"/>
      <c r="K434" s="75">
        <f t="shared" si="22"/>
        <v>983.63</v>
      </c>
    </row>
    <row r="435" spans="1:11" s="4" customFormat="1" ht="22.5" customHeight="1" x14ac:dyDescent="0.25">
      <c r="A435" s="58" t="s">
        <v>506</v>
      </c>
      <c r="B435" s="46"/>
      <c r="C435" s="72" t="s">
        <v>28</v>
      </c>
      <c r="D435" s="106">
        <v>2066.6</v>
      </c>
      <c r="E435" s="110">
        <v>523.1</v>
      </c>
      <c r="F435" s="246">
        <v>0</v>
      </c>
      <c r="G435" s="36">
        <v>0</v>
      </c>
      <c r="H435" s="36"/>
      <c r="I435" s="36"/>
      <c r="J435" s="36"/>
      <c r="K435" s="75">
        <f t="shared" si="22"/>
        <v>2589.6999999999998</v>
      </c>
    </row>
    <row r="436" spans="1:11" s="4" customFormat="1" ht="22.5" customHeight="1" x14ac:dyDescent="0.25">
      <c r="A436" s="58" t="s">
        <v>507</v>
      </c>
      <c r="B436" s="46"/>
      <c r="C436" s="72" t="s">
        <v>28</v>
      </c>
      <c r="D436" s="106">
        <v>84.1</v>
      </c>
      <c r="E436" s="110">
        <v>0</v>
      </c>
      <c r="F436" s="246">
        <v>0</v>
      </c>
      <c r="G436" s="36">
        <v>0</v>
      </c>
      <c r="H436" s="36"/>
      <c r="I436" s="36"/>
      <c r="J436" s="36"/>
      <c r="K436" s="75">
        <f t="shared" si="22"/>
        <v>84.1</v>
      </c>
    </row>
    <row r="437" spans="1:11" s="4" customFormat="1" ht="22.5" customHeight="1" x14ac:dyDescent="0.25">
      <c r="A437" s="58" t="s">
        <v>508</v>
      </c>
      <c r="B437" s="46"/>
      <c r="C437" s="72" t="s">
        <v>28</v>
      </c>
      <c r="D437" s="85">
        <v>2480.4300000000003</v>
      </c>
      <c r="E437" s="110">
        <v>0</v>
      </c>
      <c r="F437" s="246">
        <v>0</v>
      </c>
      <c r="G437" s="36">
        <v>0</v>
      </c>
      <c r="H437" s="142"/>
      <c r="I437" s="142"/>
      <c r="J437" s="142"/>
      <c r="K437" s="74">
        <f t="shared" si="22"/>
        <v>2480.4300000000003</v>
      </c>
    </row>
    <row r="438" spans="1:11" s="4" customFormat="1" ht="22.5" customHeight="1" x14ac:dyDescent="0.25">
      <c r="A438" s="58" t="s">
        <v>509</v>
      </c>
      <c r="B438" s="46"/>
      <c r="C438" s="72" t="s">
        <v>28</v>
      </c>
      <c r="D438" s="106">
        <v>104.7</v>
      </c>
      <c r="E438" s="110">
        <v>0</v>
      </c>
      <c r="F438" s="246">
        <v>0</v>
      </c>
      <c r="G438" s="36">
        <v>0</v>
      </c>
      <c r="H438" s="36"/>
      <c r="I438" s="36"/>
      <c r="J438" s="36"/>
      <c r="K438" s="75">
        <f t="shared" si="22"/>
        <v>104.7</v>
      </c>
    </row>
    <row r="439" spans="1:11" s="4" customFormat="1" ht="22.5" customHeight="1" x14ac:dyDescent="0.25">
      <c r="A439" s="78" t="s">
        <v>510</v>
      </c>
      <c r="B439" s="46"/>
      <c r="C439" s="72" t="s">
        <v>28</v>
      </c>
      <c r="D439" s="106">
        <v>592.1</v>
      </c>
      <c r="E439" s="110">
        <v>0</v>
      </c>
      <c r="F439" s="246">
        <v>0</v>
      </c>
      <c r="G439" s="36">
        <v>0</v>
      </c>
      <c r="H439" s="50"/>
      <c r="I439" s="50"/>
      <c r="J439" s="50"/>
      <c r="K439" s="75">
        <f t="shared" si="22"/>
        <v>592.1</v>
      </c>
    </row>
    <row r="440" spans="1:11" s="4" customFormat="1" ht="22.5" customHeight="1" x14ac:dyDescent="0.25">
      <c r="A440" s="58" t="s">
        <v>511</v>
      </c>
      <c r="B440" s="46"/>
      <c r="C440" s="72" t="s">
        <v>28</v>
      </c>
      <c r="D440" s="106">
        <v>228.89999999999998</v>
      </c>
      <c r="E440" s="110">
        <v>31.3</v>
      </c>
      <c r="F440" s="104">
        <v>0</v>
      </c>
      <c r="G440" s="36">
        <v>0</v>
      </c>
      <c r="H440" s="36"/>
      <c r="I440" s="36"/>
      <c r="J440" s="36"/>
      <c r="K440" s="75">
        <f t="shared" si="22"/>
        <v>260.2</v>
      </c>
    </row>
    <row r="441" spans="1:11" s="4" customFormat="1" ht="22.5" customHeight="1" x14ac:dyDescent="0.25">
      <c r="A441" s="58" t="s">
        <v>512</v>
      </c>
      <c r="B441" s="46"/>
      <c r="C441" s="72" t="s">
        <v>28</v>
      </c>
      <c r="D441" s="106">
        <v>81.3</v>
      </c>
      <c r="E441" s="110">
        <v>0</v>
      </c>
      <c r="F441" s="104">
        <v>0</v>
      </c>
      <c r="G441" s="36">
        <v>0</v>
      </c>
      <c r="H441" s="36"/>
      <c r="I441" s="36"/>
      <c r="J441" s="36"/>
      <c r="K441" s="75">
        <f t="shared" si="22"/>
        <v>81.3</v>
      </c>
    </row>
    <row r="442" spans="1:11" s="4" customFormat="1" ht="22.5" customHeight="1" x14ac:dyDescent="0.25">
      <c r="A442" s="58" t="s">
        <v>513</v>
      </c>
      <c r="B442" s="46"/>
      <c r="C442" s="72" t="s">
        <v>28</v>
      </c>
      <c r="D442" s="106">
        <v>1133.5</v>
      </c>
      <c r="E442" s="110">
        <v>0</v>
      </c>
      <c r="F442" s="104">
        <v>0</v>
      </c>
      <c r="G442" s="36">
        <v>0</v>
      </c>
      <c r="H442" s="36"/>
      <c r="I442" s="36"/>
      <c r="J442" s="36"/>
      <c r="K442" s="75">
        <f t="shared" si="22"/>
        <v>1133.5</v>
      </c>
    </row>
    <row r="443" spans="1:11" s="4" customFormat="1" ht="22.5" customHeight="1" x14ac:dyDescent="0.25">
      <c r="A443" s="58" t="s">
        <v>514</v>
      </c>
      <c r="B443" s="46"/>
      <c r="C443" s="72" t="s">
        <v>28</v>
      </c>
      <c r="D443" s="85">
        <v>750.6</v>
      </c>
      <c r="E443" s="110">
        <v>0</v>
      </c>
      <c r="F443" s="104">
        <v>0</v>
      </c>
      <c r="G443" s="36">
        <v>0</v>
      </c>
      <c r="H443" s="142"/>
      <c r="I443" s="142"/>
      <c r="J443" s="142"/>
      <c r="K443" s="74">
        <f t="shared" si="22"/>
        <v>750.6</v>
      </c>
    </row>
    <row r="444" spans="1:11" s="4" customFormat="1" ht="22.5" customHeight="1" x14ac:dyDescent="0.25">
      <c r="A444" s="58" t="s">
        <v>515</v>
      </c>
      <c r="B444" s="46"/>
      <c r="C444" s="72" t="s">
        <v>28</v>
      </c>
      <c r="D444" s="85">
        <v>1353.3</v>
      </c>
      <c r="E444" s="110">
        <v>0</v>
      </c>
      <c r="F444" s="104">
        <v>0</v>
      </c>
      <c r="G444" s="36">
        <v>0</v>
      </c>
      <c r="H444" s="142"/>
      <c r="I444" s="142"/>
      <c r="J444" s="142"/>
      <c r="K444" s="74">
        <f t="shared" si="22"/>
        <v>1353.3</v>
      </c>
    </row>
    <row r="445" spans="1:11" s="4" customFormat="1" ht="22.5" customHeight="1" x14ac:dyDescent="0.25">
      <c r="A445" s="58" t="s">
        <v>516</v>
      </c>
      <c r="B445" s="46"/>
      <c r="C445" s="72" t="s">
        <v>28</v>
      </c>
      <c r="D445" s="106">
        <v>348.64</v>
      </c>
      <c r="E445" s="110">
        <v>0</v>
      </c>
      <c r="F445" s="104">
        <v>0</v>
      </c>
      <c r="G445" s="36">
        <v>0</v>
      </c>
      <c r="H445" s="36"/>
      <c r="I445" s="36"/>
      <c r="J445" s="36"/>
      <c r="K445" s="75">
        <f t="shared" si="22"/>
        <v>348.64</v>
      </c>
    </row>
    <row r="446" spans="1:11" s="4" customFormat="1" ht="22.5" customHeight="1" x14ac:dyDescent="0.25">
      <c r="A446" s="58" t="s">
        <v>517</v>
      </c>
      <c r="B446" s="46"/>
      <c r="C446" s="72" t="s">
        <v>28</v>
      </c>
      <c r="D446" s="106">
        <v>2245.8000000000002</v>
      </c>
      <c r="E446" s="110">
        <v>0</v>
      </c>
      <c r="F446" s="104">
        <v>0</v>
      </c>
      <c r="G446" s="36">
        <v>0</v>
      </c>
      <c r="H446" s="36"/>
      <c r="I446" s="36"/>
      <c r="J446" s="36"/>
      <c r="K446" s="75">
        <f t="shared" si="22"/>
        <v>2245.8000000000002</v>
      </c>
    </row>
    <row r="447" spans="1:11" s="4" customFormat="1" ht="22.5" customHeight="1" x14ac:dyDescent="0.25">
      <c r="A447" s="58" t="s">
        <v>518</v>
      </c>
      <c r="B447" s="46"/>
      <c r="C447" s="72" t="s">
        <v>28</v>
      </c>
      <c r="D447" s="106">
        <v>394.2</v>
      </c>
      <c r="E447" s="110">
        <v>0</v>
      </c>
      <c r="F447" s="104">
        <v>0</v>
      </c>
      <c r="G447" s="36">
        <v>0</v>
      </c>
      <c r="H447" s="36"/>
      <c r="I447" s="36"/>
      <c r="J447" s="36"/>
      <c r="K447" s="75">
        <f t="shared" si="22"/>
        <v>394.2</v>
      </c>
    </row>
    <row r="448" spans="1:11" s="4" customFormat="1" ht="22.5" customHeight="1" x14ac:dyDescent="0.25">
      <c r="A448" s="58" t="s">
        <v>519</v>
      </c>
      <c r="B448" s="46"/>
      <c r="C448" s="72" t="s">
        <v>28</v>
      </c>
      <c r="D448" s="85">
        <v>5128.9100000000008</v>
      </c>
      <c r="E448" s="212">
        <v>0</v>
      </c>
      <c r="F448" s="141">
        <v>0</v>
      </c>
      <c r="G448" s="142">
        <v>0</v>
      </c>
      <c r="H448" s="142"/>
      <c r="I448" s="142"/>
      <c r="J448" s="142"/>
      <c r="K448" s="74">
        <f t="shared" si="22"/>
        <v>5128.9100000000008</v>
      </c>
    </row>
    <row r="449" spans="1:11" s="4" customFormat="1" ht="22.5" customHeight="1" x14ac:dyDescent="0.25">
      <c r="A449" s="58" t="s">
        <v>520</v>
      </c>
      <c r="B449" s="46"/>
      <c r="C449" s="72" t="s">
        <v>28</v>
      </c>
      <c r="D449" s="106">
        <v>182.2</v>
      </c>
      <c r="E449" s="110">
        <v>0</v>
      </c>
      <c r="F449" s="104">
        <v>0</v>
      </c>
      <c r="G449" s="36">
        <v>0</v>
      </c>
      <c r="H449" s="36"/>
      <c r="I449" s="36"/>
      <c r="J449" s="36"/>
      <c r="K449" s="75">
        <f t="shared" ref="K449:K480" si="23">SUM(D449:J449)</f>
        <v>182.2</v>
      </c>
    </row>
    <row r="450" spans="1:11" s="4" customFormat="1" ht="22.5" customHeight="1" x14ac:dyDescent="0.25">
      <c r="A450" s="58" t="s">
        <v>521</v>
      </c>
      <c r="B450" s="46"/>
      <c r="C450" s="72" t="s">
        <v>28</v>
      </c>
      <c r="D450" s="106">
        <v>1106.3</v>
      </c>
      <c r="E450" s="110">
        <v>0</v>
      </c>
      <c r="F450" s="104">
        <v>0</v>
      </c>
      <c r="G450" s="36">
        <v>0</v>
      </c>
      <c r="H450" s="36"/>
      <c r="I450" s="36"/>
      <c r="J450" s="36"/>
      <c r="K450" s="75">
        <f t="shared" si="23"/>
        <v>1106.3</v>
      </c>
    </row>
    <row r="451" spans="1:11" s="4" customFormat="1" ht="22.5" customHeight="1" x14ac:dyDescent="0.25">
      <c r="A451" s="58" t="s">
        <v>522</v>
      </c>
      <c r="B451" s="46"/>
      <c r="C451" s="72" t="s">
        <v>28</v>
      </c>
      <c r="D451" s="106">
        <v>1018.5</v>
      </c>
      <c r="E451" s="110">
        <v>0</v>
      </c>
      <c r="F451" s="104">
        <v>0</v>
      </c>
      <c r="G451" s="36">
        <v>0</v>
      </c>
      <c r="H451" s="36"/>
      <c r="I451" s="36"/>
      <c r="J451" s="36"/>
      <c r="K451" s="75">
        <f t="shared" si="23"/>
        <v>1018.5</v>
      </c>
    </row>
    <row r="452" spans="1:11" s="4" customFormat="1" ht="22.5" customHeight="1" x14ac:dyDescent="0.25">
      <c r="A452" s="58" t="s">
        <v>523</v>
      </c>
      <c r="B452" s="46"/>
      <c r="C452" s="72" t="s">
        <v>28</v>
      </c>
      <c r="D452" s="106">
        <v>958.6</v>
      </c>
      <c r="E452" s="110">
        <v>0</v>
      </c>
      <c r="F452" s="104">
        <v>0</v>
      </c>
      <c r="G452" s="36">
        <v>0</v>
      </c>
      <c r="H452" s="36"/>
      <c r="I452" s="36"/>
      <c r="J452" s="36"/>
      <c r="K452" s="75">
        <f t="shared" si="23"/>
        <v>958.6</v>
      </c>
    </row>
    <row r="453" spans="1:11" s="4" customFormat="1" ht="22.5" customHeight="1" x14ac:dyDescent="0.25">
      <c r="A453" s="58" t="s">
        <v>524</v>
      </c>
      <c r="B453" s="46"/>
      <c r="C453" s="72" t="s">
        <v>28</v>
      </c>
      <c r="D453" s="106">
        <v>497.56000000000006</v>
      </c>
      <c r="E453" s="110">
        <v>0</v>
      </c>
      <c r="F453" s="104">
        <v>0</v>
      </c>
      <c r="G453" s="36">
        <v>0</v>
      </c>
      <c r="H453" s="36"/>
      <c r="I453" s="36"/>
      <c r="J453" s="36"/>
      <c r="K453" s="75">
        <f t="shared" si="23"/>
        <v>497.56000000000006</v>
      </c>
    </row>
    <row r="454" spans="1:11" s="4" customFormat="1" ht="22.5" customHeight="1" x14ac:dyDescent="0.25">
      <c r="A454" s="58" t="s">
        <v>525</v>
      </c>
      <c r="B454" s="46"/>
      <c r="C454" s="72" t="s">
        <v>28</v>
      </c>
      <c r="D454" s="106">
        <v>107.6</v>
      </c>
      <c r="E454" s="110">
        <v>0</v>
      </c>
      <c r="F454" s="104">
        <v>0</v>
      </c>
      <c r="G454" s="36">
        <v>0</v>
      </c>
      <c r="H454" s="36"/>
      <c r="I454" s="36"/>
      <c r="J454" s="36"/>
      <c r="K454" s="75">
        <f t="shared" si="23"/>
        <v>107.6</v>
      </c>
    </row>
    <row r="455" spans="1:11" s="4" customFormat="1" ht="22.5" customHeight="1" x14ac:dyDescent="0.25">
      <c r="A455" s="58" t="s">
        <v>526</v>
      </c>
      <c r="B455" s="46"/>
      <c r="C455" s="72" t="s">
        <v>28</v>
      </c>
      <c r="D455" s="106">
        <v>46.9</v>
      </c>
      <c r="E455" s="110">
        <v>0</v>
      </c>
      <c r="F455" s="104">
        <v>0</v>
      </c>
      <c r="G455" s="36">
        <v>0</v>
      </c>
      <c r="H455" s="36"/>
      <c r="I455" s="36"/>
      <c r="J455" s="36"/>
      <c r="K455" s="75">
        <f t="shared" si="23"/>
        <v>46.9</v>
      </c>
    </row>
    <row r="456" spans="1:11" s="4" customFormat="1" ht="22.5" customHeight="1" x14ac:dyDescent="0.25">
      <c r="A456" s="58" t="s">
        <v>527</v>
      </c>
      <c r="B456" s="46"/>
      <c r="C456" s="72" t="s">
        <v>28</v>
      </c>
      <c r="D456" s="106">
        <v>987.2</v>
      </c>
      <c r="E456" s="110">
        <v>0</v>
      </c>
      <c r="F456" s="104">
        <v>0</v>
      </c>
      <c r="G456" s="36">
        <v>0</v>
      </c>
      <c r="H456" s="36"/>
      <c r="I456" s="36"/>
      <c r="J456" s="36"/>
      <c r="K456" s="75">
        <f t="shared" si="23"/>
        <v>987.2</v>
      </c>
    </row>
    <row r="457" spans="1:11" s="4" customFormat="1" ht="22.5" customHeight="1" x14ac:dyDescent="0.25">
      <c r="A457" s="58" t="s">
        <v>528</v>
      </c>
      <c r="B457" s="46"/>
      <c r="C457" s="72" t="s">
        <v>28</v>
      </c>
      <c r="D457" s="106">
        <v>55.4</v>
      </c>
      <c r="E457" s="110">
        <v>0</v>
      </c>
      <c r="F457" s="104">
        <v>0</v>
      </c>
      <c r="G457" s="36">
        <v>0</v>
      </c>
      <c r="H457" s="36"/>
      <c r="I457" s="36"/>
      <c r="J457" s="36"/>
      <c r="K457" s="75">
        <f t="shared" si="23"/>
        <v>55.4</v>
      </c>
    </row>
    <row r="458" spans="1:11" s="4" customFormat="1" ht="22.5" customHeight="1" x14ac:dyDescent="0.25">
      <c r="A458" s="58" t="s">
        <v>529</v>
      </c>
      <c r="B458" s="46"/>
      <c r="C458" s="72" t="s">
        <v>28</v>
      </c>
      <c r="D458" s="106">
        <v>455.7</v>
      </c>
      <c r="E458" s="110">
        <v>0</v>
      </c>
      <c r="F458" s="104">
        <v>0</v>
      </c>
      <c r="G458" s="36">
        <v>0</v>
      </c>
      <c r="H458" s="36"/>
      <c r="I458" s="36"/>
      <c r="J458" s="36"/>
      <c r="K458" s="75">
        <f t="shared" si="23"/>
        <v>455.7</v>
      </c>
    </row>
    <row r="459" spans="1:11" s="4" customFormat="1" ht="22.5" customHeight="1" x14ac:dyDescent="0.25">
      <c r="A459" s="58" t="s">
        <v>530</v>
      </c>
      <c r="B459" s="46"/>
      <c r="C459" s="72" t="s">
        <v>28</v>
      </c>
      <c r="D459" s="106">
        <v>146.9</v>
      </c>
      <c r="E459" s="110">
        <v>0</v>
      </c>
      <c r="F459" s="104">
        <v>0</v>
      </c>
      <c r="G459" s="36">
        <v>0</v>
      </c>
      <c r="H459" s="36"/>
      <c r="I459" s="36"/>
      <c r="J459" s="36"/>
      <c r="K459" s="75">
        <f t="shared" si="23"/>
        <v>146.9</v>
      </c>
    </row>
    <row r="460" spans="1:11" s="4" customFormat="1" ht="22.5" customHeight="1" x14ac:dyDescent="0.25">
      <c r="A460" s="58" t="s">
        <v>531</v>
      </c>
      <c r="B460" s="46"/>
      <c r="C460" s="72" t="s">
        <v>28</v>
      </c>
      <c r="D460" s="106">
        <v>1737.82</v>
      </c>
      <c r="E460" s="110">
        <v>0</v>
      </c>
      <c r="F460" s="104">
        <v>61.9</v>
      </c>
      <c r="G460" s="36">
        <v>0</v>
      </c>
      <c r="H460" s="36"/>
      <c r="I460" s="36"/>
      <c r="J460" s="36"/>
      <c r="K460" s="75">
        <f t="shared" si="23"/>
        <v>1799.72</v>
      </c>
    </row>
    <row r="461" spans="1:11" s="4" customFormat="1" ht="22.5" customHeight="1" x14ac:dyDescent="0.25">
      <c r="A461" s="58" t="s">
        <v>532</v>
      </c>
      <c r="B461" s="46"/>
      <c r="C461" s="72" t="s">
        <v>28</v>
      </c>
      <c r="D461" s="106">
        <v>2425.8000000000002</v>
      </c>
      <c r="E461" s="110">
        <v>0</v>
      </c>
      <c r="F461" s="104">
        <v>58.04</v>
      </c>
      <c r="G461" s="36">
        <v>0</v>
      </c>
      <c r="H461" s="36"/>
      <c r="I461" s="36"/>
      <c r="J461" s="36"/>
      <c r="K461" s="75">
        <f t="shared" si="23"/>
        <v>2483.84</v>
      </c>
    </row>
    <row r="462" spans="1:11" s="4" customFormat="1" ht="22.5" customHeight="1" x14ac:dyDescent="0.25">
      <c r="A462" s="58" t="s">
        <v>533</v>
      </c>
      <c r="B462" s="46"/>
      <c r="C462" s="72" t="s">
        <v>28</v>
      </c>
      <c r="D462" s="106">
        <v>23.8</v>
      </c>
      <c r="E462" s="110">
        <v>0</v>
      </c>
      <c r="F462" s="104">
        <v>0</v>
      </c>
      <c r="G462" s="36">
        <v>0</v>
      </c>
      <c r="H462" s="36"/>
      <c r="I462" s="36"/>
      <c r="J462" s="36"/>
      <c r="K462" s="75">
        <f t="shared" si="23"/>
        <v>23.8</v>
      </c>
    </row>
    <row r="463" spans="1:11" s="4" customFormat="1" ht="22.5" customHeight="1" x14ac:dyDescent="0.25">
      <c r="A463" s="58" t="s">
        <v>534</v>
      </c>
      <c r="B463" s="46"/>
      <c r="C463" s="72" t="s">
        <v>28</v>
      </c>
      <c r="D463" s="106">
        <v>7577.42</v>
      </c>
      <c r="E463" s="110">
        <v>0</v>
      </c>
      <c r="F463" s="104">
        <v>0</v>
      </c>
      <c r="G463" s="36">
        <v>0</v>
      </c>
      <c r="H463" s="36"/>
      <c r="I463" s="36"/>
      <c r="J463" s="36"/>
      <c r="K463" s="75">
        <f t="shared" si="23"/>
        <v>7577.42</v>
      </c>
    </row>
    <row r="464" spans="1:11" s="4" customFormat="1" ht="22.5" customHeight="1" x14ac:dyDescent="0.25">
      <c r="A464" s="58" t="s">
        <v>535</v>
      </c>
      <c r="B464" s="46"/>
      <c r="C464" s="72" t="s">
        <v>28</v>
      </c>
      <c r="D464" s="106">
        <v>804.6</v>
      </c>
      <c r="E464" s="110">
        <v>0</v>
      </c>
      <c r="F464" s="104">
        <v>0</v>
      </c>
      <c r="G464" s="36">
        <v>0</v>
      </c>
      <c r="H464" s="36"/>
      <c r="I464" s="36"/>
      <c r="J464" s="36"/>
      <c r="K464" s="75">
        <f t="shared" si="23"/>
        <v>804.6</v>
      </c>
    </row>
    <row r="465" spans="1:11" s="4" customFormat="1" ht="22.5" customHeight="1" x14ac:dyDescent="0.25">
      <c r="A465" s="58" t="s">
        <v>536</v>
      </c>
      <c r="B465" s="46"/>
      <c r="C465" s="72" t="s">
        <v>28</v>
      </c>
      <c r="D465" s="106">
        <v>380.2</v>
      </c>
      <c r="E465" s="110">
        <v>0</v>
      </c>
      <c r="F465" s="104">
        <v>0</v>
      </c>
      <c r="G465" s="36">
        <v>0</v>
      </c>
      <c r="H465" s="36"/>
      <c r="I465" s="36"/>
      <c r="J465" s="36"/>
      <c r="K465" s="75">
        <f t="shared" si="23"/>
        <v>380.2</v>
      </c>
    </row>
    <row r="466" spans="1:11" s="4" customFormat="1" ht="22.5" customHeight="1" x14ac:dyDescent="0.25">
      <c r="A466" s="58" t="s">
        <v>537</v>
      </c>
      <c r="B466" s="46"/>
      <c r="C466" s="72" t="s">
        <v>28</v>
      </c>
      <c r="D466" s="106">
        <v>603.70000000000005</v>
      </c>
      <c r="E466" s="110">
        <v>0</v>
      </c>
      <c r="F466" s="104">
        <v>0</v>
      </c>
      <c r="G466" s="36">
        <v>0</v>
      </c>
      <c r="H466" s="36"/>
      <c r="I466" s="36"/>
      <c r="J466" s="36"/>
      <c r="K466" s="75">
        <f t="shared" si="23"/>
        <v>603.70000000000005</v>
      </c>
    </row>
    <row r="467" spans="1:11" s="4" customFormat="1" ht="22.5" customHeight="1" x14ac:dyDescent="0.25">
      <c r="A467" s="58" t="s">
        <v>538</v>
      </c>
      <c r="B467" s="46"/>
      <c r="C467" s="72" t="s">
        <v>28</v>
      </c>
      <c r="D467" s="106">
        <v>1006.48</v>
      </c>
      <c r="E467" s="110">
        <v>0</v>
      </c>
      <c r="F467" s="104">
        <v>0</v>
      </c>
      <c r="G467" s="36">
        <v>0</v>
      </c>
      <c r="H467" s="36"/>
      <c r="I467" s="36"/>
      <c r="J467" s="36"/>
      <c r="K467" s="75">
        <f t="shared" si="23"/>
        <v>1006.48</v>
      </c>
    </row>
    <row r="468" spans="1:11" s="4" customFormat="1" ht="22.5" customHeight="1" x14ac:dyDescent="0.25">
      <c r="A468" s="58" t="s">
        <v>539</v>
      </c>
      <c r="B468" s="46"/>
      <c r="C468" s="72" t="s">
        <v>28</v>
      </c>
      <c r="D468" s="106">
        <v>18.7</v>
      </c>
      <c r="E468" s="110">
        <v>0</v>
      </c>
      <c r="F468" s="104">
        <v>0</v>
      </c>
      <c r="G468" s="36">
        <v>0</v>
      </c>
      <c r="H468" s="36"/>
      <c r="I468" s="36"/>
      <c r="J468" s="36"/>
      <c r="K468" s="75">
        <f t="shared" si="23"/>
        <v>18.7</v>
      </c>
    </row>
    <row r="469" spans="1:11" s="4" customFormat="1" ht="22.5" customHeight="1" x14ac:dyDescent="0.25">
      <c r="A469" s="58" t="s">
        <v>540</v>
      </c>
      <c r="B469" s="46"/>
      <c r="C469" s="72" t="s">
        <v>28</v>
      </c>
      <c r="D469" s="106">
        <v>2507.4</v>
      </c>
      <c r="E469" s="110">
        <v>468.8</v>
      </c>
      <c r="F469" s="104">
        <v>0</v>
      </c>
      <c r="G469" s="36">
        <v>0</v>
      </c>
      <c r="H469" s="36"/>
      <c r="I469" s="36"/>
      <c r="J469" s="36"/>
      <c r="K469" s="75">
        <f t="shared" si="23"/>
        <v>2976.2000000000003</v>
      </c>
    </row>
    <row r="470" spans="1:11" s="4" customFormat="1" ht="22.5" customHeight="1" x14ac:dyDescent="0.25">
      <c r="A470" s="58" t="s">
        <v>541</v>
      </c>
      <c r="B470" s="46"/>
      <c r="C470" s="72" t="s">
        <v>28</v>
      </c>
      <c r="D470" s="106">
        <v>709.4</v>
      </c>
      <c r="E470" s="110">
        <v>0</v>
      </c>
      <c r="F470" s="104">
        <v>0</v>
      </c>
      <c r="G470" s="36">
        <v>0</v>
      </c>
      <c r="H470" s="36"/>
      <c r="I470" s="36"/>
      <c r="J470" s="36"/>
      <c r="K470" s="75">
        <f t="shared" si="23"/>
        <v>709.4</v>
      </c>
    </row>
    <row r="471" spans="1:11" s="4" customFormat="1" ht="22.5" customHeight="1" x14ac:dyDescent="0.25">
      <c r="A471" s="58" t="s">
        <v>542</v>
      </c>
      <c r="B471" s="46"/>
      <c r="C471" s="72" t="s">
        <v>28</v>
      </c>
      <c r="D471" s="106">
        <v>506.3</v>
      </c>
      <c r="E471" s="110">
        <v>0</v>
      </c>
      <c r="F471" s="104">
        <v>0</v>
      </c>
      <c r="G471" s="36">
        <v>0</v>
      </c>
      <c r="H471" s="36"/>
      <c r="I471" s="36"/>
      <c r="J471" s="36"/>
      <c r="K471" s="75">
        <f t="shared" si="23"/>
        <v>506.3</v>
      </c>
    </row>
    <row r="472" spans="1:11" s="4" customFormat="1" ht="22.5" customHeight="1" x14ac:dyDescent="0.25">
      <c r="A472" s="269" t="s">
        <v>543</v>
      </c>
      <c r="B472" s="46"/>
      <c r="C472" s="72" t="s">
        <v>28</v>
      </c>
      <c r="D472" s="106">
        <v>2001.9699999999998</v>
      </c>
      <c r="E472" s="110">
        <v>440.1</v>
      </c>
      <c r="F472" s="104">
        <v>0</v>
      </c>
      <c r="G472" s="36">
        <v>0</v>
      </c>
      <c r="H472" s="36"/>
      <c r="I472" s="36"/>
      <c r="J472" s="36"/>
      <c r="K472" s="75">
        <f t="shared" si="23"/>
        <v>2442.0699999999997</v>
      </c>
    </row>
    <row r="473" spans="1:11" s="4" customFormat="1" ht="22.5" customHeight="1" x14ac:dyDescent="0.25">
      <c r="A473" s="58" t="s">
        <v>544</v>
      </c>
      <c r="B473" s="46"/>
      <c r="C473" s="72" t="s">
        <v>28</v>
      </c>
      <c r="D473" s="106">
        <v>456.9</v>
      </c>
      <c r="E473" s="110">
        <v>0</v>
      </c>
      <c r="F473" s="104">
        <v>2252.1</v>
      </c>
      <c r="G473" s="36">
        <v>0</v>
      </c>
      <c r="H473" s="36"/>
      <c r="I473" s="36"/>
      <c r="J473" s="36"/>
      <c r="K473" s="75">
        <f t="shared" si="23"/>
        <v>2709</v>
      </c>
    </row>
    <row r="474" spans="1:11" s="4" customFormat="1" ht="22.5" customHeight="1" x14ac:dyDescent="0.25">
      <c r="A474" s="58" t="s">
        <v>545</v>
      </c>
      <c r="B474" s="46"/>
      <c r="C474" s="72" t="s">
        <v>28</v>
      </c>
      <c r="D474" s="106">
        <v>538.76</v>
      </c>
      <c r="E474" s="110">
        <v>0</v>
      </c>
      <c r="F474" s="104">
        <v>0</v>
      </c>
      <c r="G474" s="36">
        <v>0</v>
      </c>
      <c r="H474" s="36"/>
      <c r="I474" s="36"/>
      <c r="J474" s="36"/>
      <c r="K474" s="75">
        <f t="shared" si="23"/>
        <v>538.76</v>
      </c>
    </row>
    <row r="475" spans="1:11" s="4" customFormat="1" ht="22.5" customHeight="1" x14ac:dyDescent="0.25">
      <c r="A475" s="58" t="s">
        <v>546</v>
      </c>
      <c r="B475" s="46"/>
      <c r="C475" s="72" t="s">
        <v>28</v>
      </c>
      <c r="D475" s="106">
        <v>1132.3</v>
      </c>
      <c r="E475" s="110">
        <v>0</v>
      </c>
      <c r="F475" s="104">
        <v>0</v>
      </c>
      <c r="G475" s="36">
        <v>0</v>
      </c>
      <c r="H475" s="36"/>
      <c r="I475" s="36"/>
      <c r="J475" s="36"/>
      <c r="K475" s="75">
        <f t="shared" si="23"/>
        <v>1132.3</v>
      </c>
    </row>
    <row r="476" spans="1:11" ht="22.5" customHeight="1" x14ac:dyDescent="0.2">
      <c r="A476" s="58" t="s">
        <v>547</v>
      </c>
      <c r="B476" s="46"/>
      <c r="C476" s="72" t="s">
        <v>28</v>
      </c>
      <c r="D476" s="106">
        <v>12.1</v>
      </c>
      <c r="E476" s="110">
        <v>0</v>
      </c>
      <c r="F476" s="104">
        <v>0</v>
      </c>
      <c r="G476" s="36">
        <v>0</v>
      </c>
      <c r="H476" s="36"/>
      <c r="I476" s="36"/>
      <c r="J476" s="36"/>
      <c r="K476" s="75">
        <f t="shared" si="23"/>
        <v>12.1</v>
      </c>
    </row>
    <row r="477" spans="1:11" ht="22.5" customHeight="1" x14ac:dyDescent="0.2">
      <c r="A477" s="58" t="s">
        <v>548</v>
      </c>
      <c r="B477" s="46"/>
      <c r="C477" s="72" t="s">
        <v>28</v>
      </c>
      <c r="D477" s="106">
        <v>2347.6999999999998</v>
      </c>
      <c r="E477" s="110">
        <v>0</v>
      </c>
      <c r="F477" s="104">
        <v>0</v>
      </c>
      <c r="G477" s="36">
        <v>0</v>
      </c>
      <c r="H477" s="36"/>
      <c r="I477" s="36"/>
      <c r="J477" s="36"/>
      <c r="K477" s="75">
        <f t="shared" si="23"/>
        <v>2347.6999999999998</v>
      </c>
    </row>
    <row r="478" spans="1:11" ht="22.5" customHeight="1" x14ac:dyDescent="0.2">
      <c r="A478" s="58" t="s">
        <v>549</v>
      </c>
      <c r="B478" s="46"/>
      <c r="C478" s="72" t="s">
        <v>28</v>
      </c>
      <c r="D478" s="106">
        <v>194.1</v>
      </c>
      <c r="E478" s="110">
        <v>512</v>
      </c>
      <c r="F478" s="104">
        <v>0</v>
      </c>
      <c r="G478" s="36">
        <v>0</v>
      </c>
      <c r="H478" s="36"/>
      <c r="I478" s="36"/>
      <c r="J478" s="36"/>
      <c r="K478" s="75">
        <f t="shared" si="23"/>
        <v>706.1</v>
      </c>
    </row>
    <row r="479" spans="1:11" ht="22.5" customHeight="1" x14ac:dyDescent="0.2">
      <c r="A479" s="58" t="s">
        <v>550</v>
      </c>
      <c r="B479" s="46"/>
      <c r="C479" s="72" t="s">
        <v>28</v>
      </c>
      <c r="D479" s="106">
        <v>289.39999999999998</v>
      </c>
      <c r="E479" s="110">
        <v>0</v>
      </c>
      <c r="F479" s="104">
        <v>0</v>
      </c>
      <c r="G479" s="36">
        <v>0</v>
      </c>
      <c r="H479" s="36"/>
      <c r="I479" s="36"/>
      <c r="J479" s="36"/>
      <c r="K479" s="75">
        <f t="shared" si="23"/>
        <v>289.39999999999998</v>
      </c>
    </row>
    <row r="480" spans="1:11" ht="22.5" customHeight="1" x14ac:dyDescent="0.2">
      <c r="A480" s="58" t="s">
        <v>551</v>
      </c>
      <c r="B480" s="46"/>
      <c r="C480" s="72" t="s">
        <v>28</v>
      </c>
      <c r="D480" s="106">
        <v>1123.3</v>
      </c>
      <c r="E480" s="110">
        <v>0</v>
      </c>
      <c r="F480" s="104">
        <v>0</v>
      </c>
      <c r="G480" s="36">
        <v>0</v>
      </c>
      <c r="H480" s="36"/>
      <c r="I480" s="36"/>
      <c r="J480" s="36"/>
      <c r="K480" s="75">
        <f t="shared" si="23"/>
        <v>1123.3</v>
      </c>
    </row>
    <row r="481" spans="1:11" ht="22.5" customHeight="1" x14ac:dyDescent="0.2">
      <c r="A481" s="58" t="s">
        <v>552</v>
      </c>
      <c r="B481" s="46"/>
      <c r="C481" s="72" t="s">
        <v>28</v>
      </c>
      <c r="D481" s="106">
        <v>1585.6</v>
      </c>
      <c r="E481" s="110">
        <v>0</v>
      </c>
      <c r="F481" s="104">
        <v>0</v>
      </c>
      <c r="G481" s="36">
        <v>0</v>
      </c>
      <c r="H481" s="36"/>
      <c r="I481" s="36"/>
      <c r="J481" s="36"/>
      <c r="K481" s="75">
        <f t="shared" ref="K481:K511" si="24">SUM(D481:J481)</f>
        <v>1585.6</v>
      </c>
    </row>
    <row r="482" spans="1:11" ht="22.5" customHeight="1" x14ac:dyDescent="0.2">
      <c r="A482" s="58" t="s">
        <v>553</v>
      </c>
      <c r="B482" s="46"/>
      <c r="C482" s="72" t="s">
        <v>28</v>
      </c>
      <c r="D482" s="106">
        <v>190</v>
      </c>
      <c r="E482" s="110">
        <v>0</v>
      </c>
      <c r="F482" s="104">
        <v>0</v>
      </c>
      <c r="G482" s="36">
        <v>0</v>
      </c>
      <c r="H482" s="36"/>
      <c r="I482" s="36"/>
      <c r="J482" s="36"/>
      <c r="K482" s="75">
        <f t="shared" si="24"/>
        <v>190</v>
      </c>
    </row>
    <row r="483" spans="1:11" ht="22.5" customHeight="1" x14ac:dyDescent="0.2">
      <c r="A483" s="58" t="s">
        <v>554</v>
      </c>
      <c r="B483" s="46"/>
      <c r="C483" s="72" t="s">
        <v>28</v>
      </c>
      <c r="D483" s="85">
        <v>1099.2</v>
      </c>
      <c r="E483" s="110">
        <v>0</v>
      </c>
      <c r="F483" s="104">
        <v>0</v>
      </c>
      <c r="G483" s="36">
        <v>0</v>
      </c>
      <c r="H483" s="142"/>
      <c r="I483" s="36"/>
      <c r="J483" s="36"/>
      <c r="K483" s="74">
        <f t="shared" si="24"/>
        <v>1099.2</v>
      </c>
    </row>
    <row r="484" spans="1:11" ht="22.5" customHeight="1" x14ac:dyDescent="0.2">
      <c r="A484" s="58" t="s">
        <v>555</v>
      </c>
      <c r="B484" s="46"/>
      <c r="C484" s="72" t="s">
        <v>28</v>
      </c>
      <c r="D484" s="106">
        <v>177.5</v>
      </c>
      <c r="E484" s="110">
        <v>0</v>
      </c>
      <c r="F484" s="104">
        <v>0</v>
      </c>
      <c r="G484" s="36">
        <v>0</v>
      </c>
      <c r="H484" s="36"/>
      <c r="I484" s="36"/>
      <c r="J484" s="36"/>
      <c r="K484" s="75">
        <f t="shared" si="24"/>
        <v>177.5</v>
      </c>
    </row>
    <row r="485" spans="1:11" ht="23.25" customHeight="1" x14ac:dyDescent="0.2">
      <c r="A485" s="58" t="s">
        <v>556</v>
      </c>
      <c r="B485" s="46"/>
      <c r="C485" s="72" t="s">
        <v>28</v>
      </c>
      <c r="D485" s="85">
        <v>6.5</v>
      </c>
      <c r="E485" s="110">
        <v>0</v>
      </c>
      <c r="F485" s="104">
        <v>0</v>
      </c>
      <c r="G485" s="36">
        <v>0</v>
      </c>
      <c r="H485" s="142"/>
      <c r="I485" s="142"/>
      <c r="J485" s="36"/>
      <c r="K485" s="74">
        <f t="shared" si="24"/>
        <v>6.5</v>
      </c>
    </row>
    <row r="486" spans="1:11" ht="22.5" customHeight="1" x14ac:dyDescent="0.2">
      <c r="A486" s="58" t="s">
        <v>557</v>
      </c>
      <c r="B486" s="46"/>
      <c r="C486" s="72" t="s">
        <v>28</v>
      </c>
      <c r="D486" s="85">
        <v>281</v>
      </c>
      <c r="E486" s="110">
        <v>0</v>
      </c>
      <c r="F486" s="104">
        <v>0</v>
      </c>
      <c r="G486" s="36">
        <v>0</v>
      </c>
      <c r="H486" s="142"/>
      <c r="I486" s="142"/>
      <c r="J486" s="36"/>
      <c r="K486" s="74">
        <f t="shared" si="24"/>
        <v>281</v>
      </c>
    </row>
    <row r="487" spans="1:11" ht="22.5" customHeight="1" x14ac:dyDescent="0.2">
      <c r="A487" s="58" t="s">
        <v>558</v>
      </c>
      <c r="B487" s="46"/>
      <c r="C487" s="72" t="s">
        <v>28</v>
      </c>
      <c r="D487" s="106">
        <v>21</v>
      </c>
      <c r="E487" s="110">
        <v>0</v>
      </c>
      <c r="F487" s="104">
        <v>0</v>
      </c>
      <c r="G487" s="36">
        <v>0</v>
      </c>
      <c r="H487" s="36"/>
      <c r="I487" s="36"/>
      <c r="J487" s="36"/>
      <c r="K487" s="75">
        <f t="shared" si="24"/>
        <v>21</v>
      </c>
    </row>
    <row r="488" spans="1:11" ht="22.5" customHeight="1" x14ac:dyDescent="0.2">
      <c r="A488" s="58" t="s">
        <v>559</v>
      </c>
      <c r="B488" s="46"/>
      <c r="C488" s="72" t="s">
        <v>28</v>
      </c>
      <c r="D488" s="106">
        <v>1240.75</v>
      </c>
      <c r="E488" s="110">
        <v>0</v>
      </c>
      <c r="F488" s="104">
        <v>0</v>
      </c>
      <c r="G488" s="36">
        <v>0</v>
      </c>
      <c r="H488" s="36"/>
      <c r="I488" s="36"/>
      <c r="J488" s="36"/>
      <c r="K488" s="75">
        <f t="shared" si="24"/>
        <v>1240.75</v>
      </c>
    </row>
    <row r="489" spans="1:11" ht="22.5" customHeight="1" x14ac:dyDescent="0.2">
      <c r="A489" s="58" t="s">
        <v>560</v>
      </c>
      <c r="B489" s="46"/>
      <c r="C489" s="72" t="s">
        <v>28</v>
      </c>
      <c r="D489" s="106">
        <v>7754.89</v>
      </c>
      <c r="E489" s="110">
        <v>0</v>
      </c>
      <c r="F489" s="104">
        <v>243.5</v>
      </c>
      <c r="G489" s="36">
        <v>14.4</v>
      </c>
      <c r="H489" s="36"/>
      <c r="I489" s="36"/>
      <c r="J489" s="36"/>
      <c r="K489" s="75">
        <f t="shared" si="24"/>
        <v>8012.79</v>
      </c>
    </row>
    <row r="490" spans="1:11" ht="22.5" customHeight="1" x14ac:dyDescent="0.2">
      <c r="A490" s="58" t="s">
        <v>561</v>
      </c>
      <c r="B490" s="46"/>
      <c r="C490" s="72" t="s">
        <v>28</v>
      </c>
      <c r="D490" s="106">
        <v>3927.7000000000003</v>
      </c>
      <c r="E490" s="110">
        <v>145.80000000000001</v>
      </c>
      <c r="F490" s="104">
        <v>80.7</v>
      </c>
      <c r="G490" s="36">
        <v>42.1</v>
      </c>
      <c r="H490" s="36"/>
      <c r="I490" s="36"/>
      <c r="J490" s="36"/>
      <c r="K490" s="75">
        <f t="shared" si="24"/>
        <v>4196.3000000000011</v>
      </c>
    </row>
    <row r="491" spans="1:11" ht="22.5" customHeight="1" x14ac:dyDescent="0.2">
      <c r="A491" s="58" t="s">
        <v>562</v>
      </c>
      <c r="B491" s="46"/>
      <c r="C491" s="72" t="s">
        <v>28</v>
      </c>
      <c r="D491" s="85">
        <v>53566.750000000007</v>
      </c>
      <c r="E491" s="212">
        <v>15049.1</v>
      </c>
      <c r="F491" s="141">
        <v>2797.8</v>
      </c>
      <c r="G491" s="142">
        <v>8456.1</v>
      </c>
      <c r="H491" s="142"/>
      <c r="I491" s="142"/>
      <c r="J491" s="142"/>
      <c r="K491" s="74">
        <f t="shared" si="24"/>
        <v>79869.750000000015</v>
      </c>
    </row>
    <row r="492" spans="1:11" ht="22.5" customHeight="1" x14ac:dyDescent="0.2">
      <c r="A492" s="139" t="s">
        <v>563</v>
      </c>
      <c r="B492" s="140"/>
      <c r="C492" s="71" t="s">
        <v>28</v>
      </c>
      <c r="D492" s="106">
        <v>248.38</v>
      </c>
      <c r="E492" s="110">
        <v>0</v>
      </c>
      <c r="F492" s="104">
        <v>0</v>
      </c>
      <c r="G492" s="36">
        <v>0</v>
      </c>
      <c r="H492" s="36"/>
      <c r="I492" s="36"/>
      <c r="J492" s="36"/>
      <c r="K492" s="75">
        <f t="shared" si="24"/>
        <v>248.38</v>
      </c>
    </row>
    <row r="493" spans="1:11" ht="22.5" customHeight="1" x14ac:dyDescent="0.2">
      <c r="A493" s="58" t="s">
        <v>564</v>
      </c>
      <c r="B493" s="46"/>
      <c r="C493" s="72" t="s">
        <v>28</v>
      </c>
      <c r="D493" s="106">
        <v>17.899999999999999</v>
      </c>
      <c r="E493" s="110">
        <v>0</v>
      </c>
      <c r="F493" s="104">
        <v>0</v>
      </c>
      <c r="G493" s="36">
        <v>0</v>
      </c>
      <c r="H493" s="36"/>
      <c r="I493" s="36"/>
      <c r="J493" s="36"/>
      <c r="K493" s="75">
        <f t="shared" si="24"/>
        <v>17.899999999999999</v>
      </c>
    </row>
    <row r="494" spans="1:11" ht="22.5" customHeight="1" x14ac:dyDescent="0.2">
      <c r="A494" s="58" t="s">
        <v>565</v>
      </c>
      <c r="B494" s="46"/>
      <c r="C494" s="72" t="s">
        <v>28</v>
      </c>
      <c r="D494" s="106">
        <v>98.1</v>
      </c>
      <c r="E494" s="110">
        <v>0</v>
      </c>
      <c r="F494" s="104">
        <v>0</v>
      </c>
      <c r="G494" s="36">
        <v>0</v>
      </c>
      <c r="H494" s="36"/>
      <c r="I494" s="36"/>
      <c r="J494" s="36"/>
      <c r="K494" s="75">
        <f t="shared" si="24"/>
        <v>98.1</v>
      </c>
    </row>
    <row r="495" spans="1:11" ht="22.5" customHeight="1" x14ac:dyDescent="0.2">
      <c r="A495" s="58" t="s">
        <v>566</v>
      </c>
      <c r="B495" s="46"/>
      <c r="C495" s="72" t="s">
        <v>28</v>
      </c>
      <c r="D495" s="106">
        <v>191.5</v>
      </c>
      <c r="E495" s="110">
        <v>0</v>
      </c>
      <c r="F495" s="104">
        <v>0</v>
      </c>
      <c r="G495" s="36">
        <v>0</v>
      </c>
      <c r="H495" s="36"/>
      <c r="I495" s="36"/>
      <c r="J495" s="36"/>
      <c r="K495" s="75">
        <f t="shared" si="24"/>
        <v>191.5</v>
      </c>
    </row>
    <row r="496" spans="1:11" ht="22.5" customHeight="1" x14ac:dyDescent="0.2">
      <c r="A496" s="58" t="s">
        <v>567</v>
      </c>
      <c r="B496" s="46"/>
      <c r="C496" s="72" t="s">
        <v>28</v>
      </c>
      <c r="D496" s="106">
        <v>3886.5</v>
      </c>
      <c r="E496" s="110">
        <v>0</v>
      </c>
      <c r="F496" s="104">
        <v>0</v>
      </c>
      <c r="G496" s="36">
        <v>0</v>
      </c>
      <c r="H496" s="36"/>
      <c r="I496" s="36"/>
      <c r="J496" s="36"/>
      <c r="K496" s="75">
        <f t="shared" si="24"/>
        <v>3886.5</v>
      </c>
    </row>
    <row r="497" spans="1:11" ht="22.5" customHeight="1" x14ac:dyDescent="0.2">
      <c r="A497" s="58" t="s">
        <v>568</v>
      </c>
      <c r="B497" s="46"/>
      <c r="C497" s="72" t="s">
        <v>28</v>
      </c>
      <c r="D497" s="106">
        <v>841</v>
      </c>
      <c r="E497" s="110">
        <v>0</v>
      </c>
      <c r="F497" s="104">
        <v>0</v>
      </c>
      <c r="G497" s="36">
        <v>0</v>
      </c>
      <c r="H497" s="36"/>
      <c r="I497" s="36"/>
      <c r="J497" s="36"/>
      <c r="K497" s="75">
        <f t="shared" si="24"/>
        <v>841</v>
      </c>
    </row>
    <row r="498" spans="1:11" ht="22.5" customHeight="1" x14ac:dyDescent="0.2">
      <c r="A498" s="58" t="s">
        <v>569</v>
      </c>
      <c r="B498" s="46"/>
      <c r="C498" s="72" t="s">
        <v>28</v>
      </c>
      <c r="D498" s="85">
        <v>687.9</v>
      </c>
      <c r="E498" s="110">
        <v>0</v>
      </c>
      <c r="F498" s="104">
        <v>0</v>
      </c>
      <c r="G498" s="36">
        <v>0</v>
      </c>
      <c r="H498" s="142"/>
      <c r="I498" s="142"/>
      <c r="J498" s="142"/>
      <c r="K498" s="74">
        <f t="shared" si="24"/>
        <v>687.9</v>
      </c>
    </row>
    <row r="499" spans="1:11" ht="22.5" customHeight="1" x14ac:dyDescent="0.2">
      <c r="A499" s="58" t="s">
        <v>570</v>
      </c>
      <c r="B499" s="46"/>
      <c r="C499" s="72" t="s">
        <v>28</v>
      </c>
      <c r="D499" s="106">
        <v>588.6</v>
      </c>
      <c r="E499" s="110">
        <v>0</v>
      </c>
      <c r="F499" s="104">
        <v>0</v>
      </c>
      <c r="G499" s="36">
        <v>0</v>
      </c>
      <c r="H499" s="36"/>
      <c r="I499" s="36"/>
      <c r="J499" s="36"/>
      <c r="K499" s="75">
        <f t="shared" si="24"/>
        <v>588.6</v>
      </c>
    </row>
    <row r="500" spans="1:11" ht="22.5" customHeight="1" x14ac:dyDescent="0.2">
      <c r="A500" s="58" t="s">
        <v>571</v>
      </c>
      <c r="B500" s="46"/>
      <c r="C500" s="72" t="s">
        <v>28</v>
      </c>
      <c r="D500" s="106">
        <v>539.6</v>
      </c>
      <c r="E500" s="110">
        <v>0</v>
      </c>
      <c r="F500" s="104">
        <v>0</v>
      </c>
      <c r="G500" s="36">
        <v>0</v>
      </c>
      <c r="H500" s="36"/>
      <c r="I500" s="36"/>
      <c r="J500" s="36"/>
      <c r="K500" s="75">
        <f t="shared" si="24"/>
        <v>539.6</v>
      </c>
    </row>
    <row r="501" spans="1:11" ht="22.5" customHeight="1" x14ac:dyDescent="0.2">
      <c r="A501" s="58" t="s">
        <v>572</v>
      </c>
      <c r="B501" s="46"/>
      <c r="C501" s="72" t="s">
        <v>28</v>
      </c>
      <c r="D501" s="106">
        <v>141.19999999999999</v>
      </c>
      <c r="E501" s="110">
        <v>0</v>
      </c>
      <c r="F501" s="104">
        <v>0</v>
      </c>
      <c r="G501" s="36">
        <v>0</v>
      </c>
      <c r="H501" s="36"/>
      <c r="I501" s="36"/>
      <c r="J501" s="36"/>
      <c r="K501" s="75">
        <f t="shared" si="24"/>
        <v>141.19999999999999</v>
      </c>
    </row>
    <row r="502" spans="1:11" ht="22.5" customHeight="1" x14ac:dyDescent="0.2">
      <c r="A502" s="58" t="s">
        <v>573</v>
      </c>
      <c r="B502" s="46"/>
      <c r="C502" s="72" t="s">
        <v>28</v>
      </c>
      <c r="D502" s="106">
        <v>46.9</v>
      </c>
      <c r="E502" s="110">
        <v>0</v>
      </c>
      <c r="F502" s="104">
        <v>0</v>
      </c>
      <c r="G502" s="36">
        <v>0</v>
      </c>
      <c r="H502" s="36"/>
      <c r="I502" s="36"/>
      <c r="J502" s="36"/>
      <c r="K502" s="75">
        <f t="shared" si="24"/>
        <v>46.9</v>
      </c>
    </row>
    <row r="503" spans="1:11" ht="22.5" customHeight="1" x14ac:dyDescent="0.2">
      <c r="A503" s="58" t="s">
        <v>574</v>
      </c>
      <c r="B503" s="46"/>
      <c r="C503" s="72" t="s">
        <v>28</v>
      </c>
      <c r="D503" s="106">
        <v>138.1</v>
      </c>
      <c r="E503" s="110">
        <v>0</v>
      </c>
      <c r="F503" s="104">
        <v>0</v>
      </c>
      <c r="G503" s="36">
        <v>0</v>
      </c>
      <c r="H503" s="36"/>
      <c r="I503" s="36"/>
      <c r="J503" s="36"/>
      <c r="K503" s="75">
        <f t="shared" si="24"/>
        <v>138.1</v>
      </c>
    </row>
    <row r="504" spans="1:11" ht="22.5" customHeight="1" x14ac:dyDescent="0.2">
      <c r="A504" s="58" t="s">
        <v>575</v>
      </c>
      <c r="B504" s="46"/>
      <c r="C504" s="72" t="s">
        <v>28</v>
      </c>
      <c r="D504" s="106">
        <v>517.90000000000009</v>
      </c>
      <c r="E504" s="110">
        <v>0</v>
      </c>
      <c r="F504" s="104">
        <v>0</v>
      </c>
      <c r="G504" s="36">
        <v>0</v>
      </c>
      <c r="H504" s="36"/>
      <c r="I504" s="36"/>
      <c r="J504" s="36"/>
      <c r="K504" s="75">
        <f t="shared" si="24"/>
        <v>517.90000000000009</v>
      </c>
    </row>
    <row r="505" spans="1:11" ht="22.5" customHeight="1" x14ac:dyDescent="0.2">
      <c r="A505" s="58" t="s">
        <v>576</v>
      </c>
      <c r="B505" s="46"/>
      <c r="C505" s="72" t="s">
        <v>28</v>
      </c>
      <c r="D505" s="106">
        <v>163.30000000000001</v>
      </c>
      <c r="E505" s="110">
        <v>0</v>
      </c>
      <c r="F505" s="113">
        <v>82.97</v>
      </c>
      <c r="G505" s="36">
        <v>0</v>
      </c>
      <c r="H505" s="142"/>
      <c r="I505" s="142"/>
      <c r="J505" s="142"/>
      <c r="K505" s="74">
        <f t="shared" si="24"/>
        <v>246.27</v>
      </c>
    </row>
    <row r="506" spans="1:11" ht="22.5" customHeight="1" x14ac:dyDescent="0.2">
      <c r="A506" s="58" t="s">
        <v>577</v>
      </c>
      <c r="B506" s="46"/>
      <c r="C506" s="72" t="s">
        <v>28</v>
      </c>
      <c r="D506" s="85">
        <v>1702.4</v>
      </c>
      <c r="E506" s="110">
        <v>0</v>
      </c>
      <c r="F506" s="113">
        <v>0</v>
      </c>
      <c r="G506" s="36">
        <v>0</v>
      </c>
      <c r="H506" s="142"/>
      <c r="I506" s="142"/>
      <c r="J506" s="142"/>
      <c r="K506" s="74">
        <f t="shared" si="24"/>
        <v>1702.4</v>
      </c>
    </row>
    <row r="507" spans="1:11" ht="22.5" customHeight="1" x14ac:dyDescent="0.2">
      <c r="A507" s="78" t="s">
        <v>578</v>
      </c>
      <c r="B507" s="46"/>
      <c r="C507" s="72" t="s">
        <v>28</v>
      </c>
      <c r="D507" s="106">
        <v>8075.7</v>
      </c>
      <c r="E507" s="110">
        <v>0</v>
      </c>
      <c r="F507" s="104">
        <v>0</v>
      </c>
      <c r="G507" s="36">
        <v>0</v>
      </c>
      <c r="H507" s="36"/>
      <c r="I507" s="36"/>
      <c r="J507" s="36"/>
      <c r="K507" s="75">
        <f t="shared" si="24"/>
        <v>8075.7</v>
      </c>
    </row>
    <row r="508" spans="1:11" ht="22.5" customHeight="1" x14ac:dyDescent="0.2">
      <c r="A508" s="267" t="s">
        <v>579</v>
      </c>
      <c r="B508" s="46"/>
      <c r="C508" s="72" t="s">
        <v>28</v>
      </c>
      <c r="D508" s="85">
        <v>75779.540000000008</v>
      </c>
      <c r="E508" s="212">
        <v>1897.7</v>
      </c>
      <c r="F508" s="141">
        <v>5625.14</v>
      </c>
      <c r="G508" s="142">
        <v>7445.7</v>
      </c>
      <c r="H508" s="142"/>
      <c r="I508" s="142"/>
      <c r="J508" s="142"/>
      <c r="K508" s="74">
        <f t="shared" si="24"/>
        <v>90748.08</v>
      </c>
    </row>
    <row r="509" spans="1:11" ht="22.5" customHeight="1" x14ac:dyDescent="0.2">
      <c r="A509" s="58" t="s">
        <v>580</v>
      </c>
      <c r="B509" s="46"/>
      <c r="C509" s="72" t="s">
        <v>28</v>
      </c>
      <c r="D509" s="85">
        <v>11.5</v>
      </c>
      <c r="E509" s="212">
        <v>0</v>
      </c>
      <c r="F509" s="141">
        <v>0</v>
      </c>
      <c r="G509" s="142">
        <v>0</v>
      </c>
      <c r="H509" s="142"/>
      <c r="I509" s="142"/>
      <c r="J509" s="142"/>
      <c r="K509" s="74">
        <f t="shared" si="24"/>
        <v>11.5</v>
      </c>
    </row>
    <row r="510" spans="1:11" ht="22.5" customHeight="1" x14ac:dyDescent="0.2">
      <c r="A510" s="159" t="s">
        <v>581</v>
      </c>
      <c r="B510" s="51"/>
      <c r="C510" s="72" t="s">
        <v>28</v>
      </c>
      <c r="D510" s="106">
        <v>3793.4999999999995</v>
      </c>
      <c r="E510" s="110">
        <v>0</v>
      </c>
      <c r="F510" s="104">
        <v>0</v>
      </c>
      <c r="G510" s="36">
        <v>0</v>
      </c>
      <c r="H510" s="36"/>
      <c r="I510" s="36"/>
      <c r="J510" s="36"/>
      <c r="K510" s="75">
        <f t="shared" si="24"/>
        <v>3793.4999999999995</v>
      </c>
    </row>
    <row r="511" spans="1:11" ht="22.5" customHeight="1" thickBot="1" x14ac:dyDescent="0.25">
      <c r="A511" s="268" t="s">
        <v>582</v>
      </c>
      <c r="B511" s="47"/>
      <c r="C511" s="72" t="s">
        <v>28</v>
      </c>
      <c r="D511" s="107">
        <v>660</v>
      </c>
      <c r="E511" s="213">
        <v>0</v>
      </c>
      <c r="F511" s="104">
        <v>0</v>
      </c>
      <c r="G511" s="36">
        <v>0</v>
      </c>
      <c r="H511" s="36"/>
      <c r="I511" s="36"/>
      <c r="J511" s="36"/>
      <c r="K511" s="75">
        <f t="shared" si="24"/>
        <v>660</v>
      </c>
    </row>
    <row r="512" spans="1:11" ht="39" customHeight="1" thickTop="1" thickBot="1" x14ac:dyDescent="0.25">
      <c r="A512" s="509" t="s">
        <v>583</v>
      </c>
      <c r="B512" s="510"/>
      <c r="C512" s="37" t="s">
        <v>28</v>
      </c>
      <c r="D512" s="225">
        <v>431325.9</v>
      </c>
      <c r="E512" s="26">
        <f>SUM(E385:E511)</f>
        <v>30517.3</v>
      </c>
      <c r="F512" s="26">
        <f>SUM(F385:F511)</f>
        <v>23747.850000000002</v>
      </c>
      <c r="G512" s="26">
        <f>SUM(G385:G511)</f>
        <v>24527.070000000003</v>
      </c>
      <c r="H512" s="26">
        <f t="shared" ref="H512:J512" si="25">SUM(H385:H511)</f>
        <v>0</v>
      </c>
      <c r="I512" s="26">
        <f>SUM(I385:I511)</f>
        <v>0</v>
      </c>
      <c r="J512" s="26">
        <f t="shared" si="25"/>
        <v>0</v>
      </c>
      <c r="K512" s="27">
        <f>SUM(K385:K511)</f>
        <v>510118.12000000005</v>
      </c>
    </row>
    <row r="513" spans="1:11" ht="32.25" customHeight="1" thickBot="1" x14ac:dyDescent="0.25">
      <c r="A513" s="511" t="s">
        <v>584</v>
      </c>
      <c r="B513" s="512"/>
      <c r="C513" s="34" t="s">
        <v>28</v>
      </c>
      <c r="D513" s="56">
        <f>SUM(D512,D380)</f>
        <v>2033715.4500000002</v>
      </c>
      <c r="E513" s="56">
        <f>SUM(E512,E380)</f>
        <v>139278.69999999998</v>
      </c>
      <c r="F513" s="56">
        <f>SUM(F512,F380)</f>
        <v>160132.00000000003</v>
      </c>
      <c r="G513" s="13">
        <f>SUM(G512,G380)</f>
        <v>207340.11</v>
      </c>
      <c r="H513" s="13">
        <f t="shared" ref="H513" si="26">SUM(H512,H380)</f>
        <v>0</v>
      </c>
      <c r="I513" s="13">
        <f>SUM(I512,I380)</f>
        <v>0</v>
      </c>
      <c r="J513" s="13">
        <f>SUM(J512,J380)</f>
        <v>0</v>
      </c>
      <c r="K513" s="14">
        <f>SUM(K512,K380)</f>
        <v>2540466.2599999998</v>
      </c>
    </row>
    <row r="514" spans="1:11" ht="21.75" customHeight="1" thickTop="1" thickBot="1" x14ac:dyDescent="0.25">
      <c r="A514" s="482" t="s">
        <v>617</v>
      </c>
      <c r="B514" s="483"/>
      <c r="C514" s="483"/>
      <c r="D514" s="483"/>
      <c r="E514" s="483"/>
      <c r="F514" s="483"/>
      <c r="G514" s="483"/>
      <c r="H514" s="483"/>
      <c r="I514" s="483"/>
      <c r="J514" s="483"/>
      <c r="K514" s="484"/>
    </row>
    <row r="515" spans="1:11" ht="24.75" customHeight="1" thickTop="1" thickBot="1" x14ac:dyDescent="0.25">
      <c r="A515" s="445" t="s">
        <v>613</v>
      </c>
      <c r="B515" s="446"/>
      <c r="C515" s="446"/>
      <c r="D515" s="446"/>
      <c r="E515" s="446"/>
      <c r="F515" s="446"/>
      <c r="G515" s="446"/>
      <c r="H515" s="446"/>
      <c r="I515" s="446"/>
      <c r="J515" s="446"/>
      <c r="K515" s="447"/>
    </row>
    <row r="516" spans="1:11" ht="25.5" customHeight="1" thickTop="1" thickBot="1" x14ac:dyDescent="0.25">
      <c r="A516" s="479" t="s">
        <v>585</v>
      </c>
      <c r="B516" s="480"/>
      <c r="C516" s="480"/>
      <c r="D516" s="480"/>
      <c r="E516" s="480"/>
      <c r="F516" s="480"/>
      <c r="G516" s="480"/>
      <c r="H516" s="480"/>
      <c r="I516" s="480"/>
      <c r="J516" s="480"/>
      <c r="K516" s="481"/>
    </row>
    <row r="517" spans="1:11" ht="48.75" customHeight="1" thickTop="1" x14ac:dyDescent="0.2">
      <c r="A517" s="469" t="s">
        <v>779</v>
      </c>
      <c r="B517" s="472"/>
      <c r="C517" s="472"/>
      <c r="D517" s="472"/>
      <c r="E517" s="472"/>
      <c r="F517" s="472"/>
      <c r="G517" s="472"/>
      <c r="H517" s="472"/>
      <c r="I517" s="472"/>
      <c r="J517" s="472"/>
      <c r="K517" s="473"/>
    </row>
    <row r="518" spans="1:11" ht="46.5" customHeight="1" x14ac:dyDescent="0.2">
      <c r="A518" s="451" t="s">
        <v>780</v>
      </c>
      <c r="B518" s="452"/>
      <c r="C518" s="452"/>
      <c r="D518" s="452"/>
      <c r="E518" s="452"/>
      <c r="F518" s="452"/>
      <c r="G518" s="452"/>
      <c r="H518" s="452"/>
      <c r="I518" s="452"/>
      <c r="J518" s="452"/>
      <c r="K518" s="453"/>
    </row>
    <row r="519" spans="1:11" ht="45" customHeight="1" x14ac:dyDescent="0.2">
      <c r="A519" s="516" t="s">
        <v>781</v>
      </c>
      <c r="B519" s="517"/>
      <c r="C519" s="517"/>
      <c r="D519" s="517"/>
      <c r="E519" s="517"/>
      <c r="F519" s="517"/>
      <c r="G519" s="517"/>
      <c r="H519" s="517"/>
      <c r="I519" s="517"/>
      <c r="J519" s="517"/>
      <c r="K519" s="518"/>
    </row>
    <row r="520" spans="1:11" ht="30" customHeight="1" x14ac:dyDescent="0.2">
      <c r="A520" s="448" t="s">
        <v>782</v>
      </c>
      <c r="B520" s="449"/>
      <c r="C520" s="449"/>
      <c r="D520" s="449"/>
      <c r="E520" s="449"/>
      <c r="F520" s="449"/>
      <c r="G520" s="449"/>
      <c r="H520" s="449"/>
      <c r="I520" s="449"/>
      <c r="J520" s="449"/>
      <c r="K520" s="450"/>
    </row>
    <row r="521" spans="1:11" ht="127.5" customHeight="1" x14ac:dyDescent="0.2">
      <c r="A521" s="454" t="s">
        <v>783</v>
      </c>
      <c r="B521" s="455"/>
      <c r="C521" s="455"/>
      <c r="D521" s="455"/>
      <c r="E521" s="455"/>
      <c r="F521" s="455"/>
      <c r="G521" s="455"/>
      <c r="H521" s="455"/>
      <c r="I521" s="455"/>
      <c r="J521" s="455"/>
      <c r="K521" s="456"/>
    </row>
    <row r="522" spans="1:11" ht="49.5" customHeight="1" thickBot="1" x14ac:dyDescent="0.25">
      <c r="A522" s="451" t="s">
        <v>784</v>
      </c>
      <c r="B522" s="452"/>
      <c r="C522" s="452"/>
      <c r="D522" s="452"/>
      <c r="E522" s="452"/>
      <c r="F522" s="452"/>
      <c r="G522" s="452"/>
      <c r="H522" s="452"/>
      <c r="I522" s="452"/>
      <c r="J522" s="452"/>
      <c r="K522" s="453"/>
    </row>
    <row r="523" spans="1:11" ht="26.25" customHeight="1" thickTop="1" thickBot="1" x14ac:dyDescent="0.25">
      <c r="A523" s="479" t="s">
        <v>586</v>
      </c>
      <c r="B523" s="480"/>
      <c r="C523" s="480"/>
      <c r="D523" s="480"/>
      <c r="E523" s="480"/>
      <c r="F523" s="480"/>
      <c r="G523" s="480"/>
      <c r="H523" s="480"/>
      <c r="I523" s="480"/>
      <c r="J523" s="480"/>
      <c r="K523" s="481"/>
    </row>
    <row r="524" spans="1:11" ht="98.25" customHeight="1" thickTop="1" x14ac:dyDescent="0.2">
      <c r="A524" s="543" t="s">
        <v>785</v>
      </c>
      <c r="B524" s="544"/>
      <c r="C524" s="544"/>
      <c r="D524" s="544"/>
      <c r="E524" s="544"/>
      <c r="F524" s="544"/>
      <c r="G524" s="544"/>
      <c r="H524" s="544"/>
      <c r="I524" s="544"/>
      <c r="J524" s="544"/>
      <c r="K524" s="545"/>
    </row>
    <row r="525" spans="1:11" ht="62.25" customHeight="1" x14ac:dyDescent="0.2">
      <c r="A525" s="451" t="s">
        <v>786</v>
      </c>
      <c r="B525" s="452"/>
      <c r="C525" s="452"/>
      <c r="D525" s="452"/>
      <c r="E525" s="452"/>
      <c r="F525" s="452"/>
      <c r="G525" s="452"/>
      <c r="H525" s="452"/>
      <c r="I525" s="452"/>
      <c r="J525" s="452"/>
      <c r="K525" s="453"/>
    </row>
    <row r="526" spans="1:11" ht="79.5" customHeight="1" x14ac:dyDescent="0.2">
      <c r="A526" s="451" t="s">
        <v>787</v>
      </c>
      <c r="B526" s="452"/>
      <c r="C526" s="452"/>
      <c r="D526" s="452"/>
      <c r="E526" s="452"/>
      <c r="F526" s="452"/>
      <c r="G526" s="452"/>
      <c r="H526" s="452"/>
      <c r="I526" s="452"/>
      <c r="J526" s="452"/>
      <c r="K526" s="453"/>
    </row>
    <row r="527" spans="1:11" ht="190.5" customHeight="1" x14ac:dyDescent="0.2">
      <c r="A527" s="469" t="s">
        <v>788</v>
      </c>
      <c r="B527" s="470"/>
      <c r="C527" s="470"/>
      <c r="D527" s="470"/>
      <c r="E527" s="470"/>
      <c r="F527" s="470"/>
      <c r="G527" s="470"/>
      <c r="H527" s="470"/>
      <c r="I527" s="470"/>
      <c r="J527" s="470"/>
      <c r="K527" s="471"/>
    </row>
    <row r="528" spans="1:11" ht="68.25" customHeight="1" x14ac:dyDescent="0.2">
      <c r="A528" s="469" t="s">
        <v>790</v>
      </c>
      <c r="B528" s="472"/>
      <c r="C528" s="472"/>
      <c r="D528" s="472"/>
      <c r="E528" s="472"/>
      <c r="F528" s="472"/>
      <c r="G528" s="472"/>
      <c r="H528" s="472"/>
      <c r="I528" s="472"/>
      <c r="J528" s="472"/>
      <c r="K528" s="473"/>
    </row>
    <row r="529" spans="1:11" ht="222" customHeight="1" thickBot="1" x14ac:dyDescent="0.25">
      <c r="A529" s="469" t="s">
        <v>789</v>
      </c>
      <c r="B529" s="472"/>
      <c r="C529" s="472"/>
      <c r="D529" s="472"/>
      <c r="E529" s="472"/>
      <c r="F529" s="472"/>
      <c r="G529" s="472"/>
      <c r="H529" s="472"/>
      <c r="I529" s="472"/>
      <c r="J529" s="472"/>
      <c r="K529" s="473"/>
    </row>
    <row r="530" spans="1:11" ht="20.25" customHeight="1" thickTop="1" thickBot="1" x14ac:dyDescent="0.25">
      <c r="A530" s="466" t="s">
        <v>587</v>
      </c>
      <c r="B530" s="467"/>
      <c r="C530" s="467"/>
      <c r="D530" s="467"/>
      <c r="E530" s="467"/>
      <c r="F530" s="467"/>
      <c r="G530" s="467"/>
      <c r="H530" s="467"/>
      <c r="I530" s="467"/>
      <c r="J530" s="467"/>
      <c r="K530" s="468"/>
    </row>
    <row r="531" spans="1:11" ht="24" customHeight="1" thickTop="1" thickBot="1" x14ac:dyDescent="0.25">
      <c r="A531" s="463" t="s">
        <v>763</v>
      </c>
      <c r="B531" s="464"/>
      <c r="C531" s="464"/>
      <c r="D531" s="464"/>
      <c r="E531" s="464"/>
      <c r="F531" s="464"/>
      <c r="G531" s="464"/>
      <c r="H531" s="464"/>
      <c r="I531" s="464"/>
      <c r="J531" s="464"/>
      <c r="K531" s="465"/>
    </row>
    <row r="532" spans="1:11" ht="86.25" customHeight="1" thickTop="1" x14ac:dyDescent="0.3">
      <c r="A532" s="460" t="s">
        <v>621</v>
      </c>
      <c r="B532" s="461"/>
      <c r="C532" s="461"/>
      <c r="D532" s="461"/>
      <c r="E532" s="461"/>
      <c r="F532" s="461"/>
      <c r="G532" s="461"/>
      <c r="H532" s="461"/>
      <c r="I532" s="461"/>
      <c r="J532" s="461"/>
      <c r="K532" s="462"/>
    </row>
    <row r="533" spans="1:11" ht="30.75" customHeight="1" thickBot="1" x14ac:dyDescent="0.25">
      <c r="A533" s="457" t="s">
        <v>727</v>
      </c>
      <c r="B533" s="458"/>
      <c r="C533" s="458"/>
      <c r="D533" s="458"/>
      <c r="E533" s="458"/>
      <c r="F533" s="458"/>
      <c r="G533" s="458"/>
      <c r="H533" s="458"/>
      <c r="I533" s="458"/>
      <c r="J533" s="458"/>
      <c r="K533" s="459"/>
    </row>
  </sheetData>
  <sortState xmlns:xlrd2="http://schemas.microsoft.com/office/spreadsheetml/2017/richdata2" ref="A30:K526">
    <sortCondition ref="B31:B114"/>
  </sortState>
  <mergeCells count="107">
    <mergeCell ref="A185:A188"/>
    <mergeCell ref="A49:A50"/>
    <mergeCell ref="A51:A52"/>
    <mergeCell ref="A55:A57"/>
    <mergeCell ref="A59:A63"/>
    <mergeCell ref="A64:A66"/>
    <mergeCell ref="A33:A35"/>
    <mergeCell ref="A36:A37"/>
    <mergeCell ref="A39:A40"/>
    <mergeCell ref="A42:A43"/>
    <mergeCell ref="A46:A48"/>
    <mergeCell ref="A154:A155"/>
    <mergeCell ref="A158:A159"/>
    <mergeCell ref="A161:A162"/>
    <mergeCell ref="A98:A102"/>
    <mergeCell ref="A107:A108"/>
    <mergeCell ref="A118:A121"/>
    <mergeCell ref="A129:A130"/>
    <mergeCell ref="A141:A142"/>
    <mergeCell ref="A69:A70"/>
    <mergeCell ref="A77:A78"/>
    <mergeCell ref="A83:A84"/>
    <mergeCell ref="A85:A89"/>
    <mergeCell ref="A175:K175"/>
    <mergeCell ref="A26:B26"/>
    <mergeCell ref="A27:B27"/>
    <mergeCell ref="A173:B173"/>
    <mergeCell ref="A174:B174"/>
    <mergeCell ref="B30:C30"/>
    <mergeCell ref="A90:A91"/>
    <mergeCell ref="A148:A149"/>
    <mergeCell ref="A177:A184"/>
    <mergeCell ref="A20:B20"/>
    <mergeCell ref="A113:A114"/>
    <mergeCell ref="A23:K23"/>
    <mergeCell ref="A19:C19"/>
    <mergeCell ref="A524:K524"/>
    <mergeCell ref="A11:B11"/>
    <mergeCell ref="A12:B12"/>
    <mergeCell ref="A21:B21"/>
    <mergeCell ref="A22:B22"/>
    <mergeCell ref="A13:K13"/>
    <mergeCell ref="A14:C14"/>
    <mergeCell ref="A15:B15"/>
    <mergeCell ref="A238:A243"/>
    <mergeCell ref="A246:A247"/>
    <mergeCell ref="A251:A257"/>
    <mergeCell ref="A279:B279"/>
    <mergeCell ref="A380:B380"/>
    <mergeCell ref="A271:A274"/>
    <mergeCell ref="A190:A195"/>
    <mergeCell ref="A196:A227"/>
    <mergeCell ref="A258:A270"/>
    <mergeCell ref="A29:K29"/>
    <mergeCell ref="A24:K24"/>
    <mergeCell ref="B176:C176"/>
    <mergeCell ref="A25:C25"/>
    <mergeCell ref="A28:K28"/>
    <mergeCell ref="A17:B17"/>
    <mergeCell ref="A1:K1"/>
    <mergeCell ref="A3:K3"/>
    <mergeCell ref="A4:K4"/>
    <mergeCell ref="A7:K7"/>
    <mergeCell ref="A8:K8"/>
    <mergeCell ref="A5:K5"/>
    <mergeCell ref="A6:K6"/>
    <mergeCell ref="A2:K2"/>
    <mergeCell ref="A10:C10"/>
    <mergeCell ref="A9:K9"/>
    <mergeCell ref="A16:B16"/>
    <mergeCell ref="A231:A234"/>
    <mergeCell ref="A523:K523"/>
    <mergeCell ref="A514:K514"/>
    <mergeCell ref="A517:K517"/>
    <mergeCell ref="A280:B280"/>
    <mergeCell ref="A283:K283"/>
    <mergeCell ref="A281:B281"/>
    <mergeCell ref="A275:B275"/>
    <mergeCell ref="A276:B276"/>
    <mergeCell ref="A285:C285"/>
    <mergeCell ref="A277:B278"/>
    <mergeCell ref="A282:K282"/>
    <mergeCell ref="A284:K284"/>
    <mergeCell ref="A381:K381"/>
    <mergeCell ref="A235:A237"/>
    <mergeCell ref="A382:K382"/>
    <mergeCell ref="A512:B512"/>
    <mergeCell ref="A383:K383"/>
    <mergeCell ref="A384:C384"/>
    <mergeCell ref="A513:B513"/>
    <mergeCell ref="A18:K18"/>
    <mergeCell ref="A519:K519"/>
    <mergeCell ref="A516:K516"/>
    <mergeCell ref="A515:K515"/>
    <mergeCell ref="A520:K520"/>
    <mergeCell ref="A518:K518"/>
    <mergeCell ref="A521:K521"/>
    <mergeCell ref="A533:K533"/>
    <mergeCell ref="A532:K532"/>
    <mergeCell ref="A531:K531"/>
    <mergeCell ref="A530:K530"/>
    <mergeCell ref="A526:K526"/>
    <mergeCell ref="A527:K527"/>
    <mergeCell ref="A528:K528"/>
    <mergeCell ref="A525:K525"/>
    <mergeCell ref="A522:K522"/>
    <mergeCell ref="A529:K529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3" fitToHeight="13" orientation="portrait" r:id="rId1"/>
  <headerFooter>
    <oddFooter>&amp;R&amp;P /&amp;N</oddFooter>
  </headerFooter>
  <rowBreaks count="10" manualBreakCount="10">
    <brk id="82" max="10" man="1"/>
    <brk id="121" max="10" man="1"/>
    <brk id="160" max="10" man="1"/>
    <brk id="195" max="9" man="1"/>
    <brk id="234" max="9" man="1"/>
    <brk id="270" max="9" man="1"/>
    <brk id="325" max="9" man="1"/>
    <brk id="381" max="9" man="1"/>
    <brk id="447" max="10" man="1"/>
    <brk id="508" max="10" man="1"/>
  </rowBreaks>
  <ignoredErrors>
    <ignoredError sqref="D174 D27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3"/>
  <sheetViews>
    <sheetView topLeftCell="A28" zoomScale="70" zoomScaleNormal="70" zoomScaleSheetLayoutView="100" workbookViewId="0">
      <selection activeCell="A528" sqref="A528:K528"/>
    </sheetView>
  </sheetViews>
  <sheetFormatPr defaultRowHeight="15" x14ac:dyDescent="0.25"/>
  <cols>
    <col min="1" max="1" width="14.42578125" style="76" customWidth="1"/>
    <col min="2" max="2" width="23.140625" style="119" customWidth="1"/>
    <col min="3" max="3" width="20.5703125" customWidth="1"/>
    <col min="4" max="4" width="7" style="120" customWidth="1"/>
    <col min="5" max="5" width="61" style="120" customWidth="1"/>
    <col min="6" max="6" width="9.140625" customWidth="1"/>
  </cols>
  <sheetData>
    <row r="1" spans="1:11" s="76" customFormat="1" ht="24" customHeight="1" x14ac:dyDescent="0.25">
      <c r="A1" s="590" t="s">
        <v>0</v>
      </c>
      <c r="B1" s="591"/>
      <c r="C1" s="591"/>
      <c r="D1" s="591"/>
      <c r="E1" s="592"/>
    </row>
    <row r="2" spans="1:11" s="76" customFormat="1" ht="24" customHeight="1" x14ac:dyDescent="0.25">
      <c r="A2" s="593" t="s">
        <v>2</v>
      </c>
      <c r="B2" s="594"/>
      <c r="C2" s="594"/>
      <c r="D2" s="594"/>
      <c r="E2" s="595"/>
    </row>
    <row r="3" spans="1:11" ht="42" customHeight="1" thickBot="1" x14ac:dyDescent="0.3">
      <c r="A3" s="593" t="s">
        <v>632</v>
      </c>
      <c r="B3" s="594"/>
      <c r="C3" s="594"/>
      <c r="D3" s="594"/>
      <c r="E3" s="595"/>
    </row>
    <row r="4" spans="1:11" s="76" customFormat="1" ht="16.5" customHeight="1" thickTop="1" thickBot="1" x14ac:dyDescent="0.3">
      <c r="A4" s="596" t="s">
        <v>614</v>
      </c>
      <c r="B4" s="597"/>
      <c r="C4" s="597"/>
      <c r="D4" s="597"/>
      <c r="E4" s="598"/>
    </row>
    <row r="5" spans="1:11" ht="33.75" customHeight="1" thickTop="1" thickBot="1" x14ac:dyDescent="0.3">
      <c r="A5" s="117" t="s">
        <v>628</v>
      </c>
      <c r="B5" s="147" t="s">
        <v>634</v>
      </c>
      <c r="C5" s="147" t="s">
        <v>635</v>
      </c>
      <c r="D5" s="148" t="s">
        <v>633</v>
      </c>
      <c r="E5" s="146" t="s">
        <v>676</v>
      </c>
    </row>
    <row r="6" spans="1:11" ht="18" customHeight="1" thickTop="1" x14ac:dyDescent="0.25">
      <c r="A6" s="599" t="s">
        <v>630</v>
      </c>
      <c r="B6" s="612" t="s">
        <v>674</v>
      </c>
      <c r="C6" s="603" t="s">
        <v>674</v>
      </c>
      <c r="D6" s="606" t="s">
        <v>674</v>
      </c>
      <c r="E6" s="608" t="s">
        <v>674</v>
      </c>
      <c r="F6" s="115"/>
    </row>
    <row r="7" spans="1:11" s="76" customFormat="1" ht="10.5" customHeight="1" x14ac:dyDescent="0.25">
      <c r="A7" s="600"/>
      <c r="B7" s="613"/>
      <c r="C7" s="604"/>
      <c r="D7" s="607"/>
      <c r="E7" s="609"/>
      <c r="F7" s="115"/>
    </row>
    <row r="8" spans="1:11" s="76" customFormat="1" ht="18" hidden="1" customHeight="1" x14ac:dyDescent="0.25">
      <c r="A8" s="601"/>
      <c r="B8" s="614"/>
      <c r="C8" s="605"/>
      <c r="D8" s="143"/>
      <c r="E8" s="144"/>
      <c r="F8" s="115"/>
    </row>
    <row r="9" spans="1:11" ht="24.75" customHeight="1" x14ac:dyDescent="0.25">
      <c r="A9" s="149" t="s">
        <v>631</v>
      </c>
      <c r="B9" s="150" t="s">
        <v>674</v>
      </c>
      <c r="C9" s="116" t="s">
        <v>674</v>
      </c>
      <c r="D9" s="143" t="s">
        <v>674</v>
      </c>
      <c r="E9" s="145" t="s">
        <v>674</v>
      </c>
    </row>
    <row r="10" spans="1:11" ht="15" customHeight="1" x14ac:dyDescent="0.25">
      <c r="A10" s="602" t="s">
        <v>629</v>
      </c>
      <c r="B10" s="150" t="s">
        <v>637</v>
      </c>
      <c r="C10" s="116"/>
      <c r="D10" s="143">
        <v>1</v>
      </c>
      <c r="E10" s="151" t="s">
        <v>636</v>
      </c>
    </row>
    <row r="11" spans="1:11" s="76" customFormat="1" ht="15" customHeight="1" x14ac:dyDescent="0.25">
      <c r="A11" s="600"/>
      <c r="B11" s="150" t="s">
        <v>309</v>
      </c>
      <c r="C11" s="298"/>
      <c r="D11" s="295">
        <v>2</v>
      </c>
      <c r="E11" s="286" t="s">
        <v>671</v>
      </c>
      <c r="F11" s="188"/>
      <c r="G11" s="188"/>
      <c r="H11" s="188"/>
      <c r="I11" s="188"/>
      <c r="J11" s="188"/>
      <c r="K11" s="188"/>
    </row>
    <row r="12" spans="1:11" s="76" customFormat="1" ht="15" customHeight="1" x14ac:dyDescent="0.25">
      <c r="A12" s="600"/>
      <c r="B12" s="610" t="s">
        <v>672</v>
      </c>
      <c r="C12" s="298"/>
      <c r="D12" s="295">
        <v>3</v>
      </c>
      <c r="E12" s="286" t="s">
        <v>673</v>
      </c>
      <c r="F12" s="188"/>
      <c r="G12" s="188"/>
      <c r="H12" s="188"/>
      <c r="I12" s="188"/>
      <c r="J12" s="188"/>
      <c r="K12" s="188"/>
    </row>
    <row r="13" spans="1:11" x14ac:dyDescent="0.25">
      <c r="A13" s="600"/>
      <c r="B13" s="611"/>
      <c r="C13" s="116"/>
      <c r="D13" s="143">
        <v>4</v>
      </c>
      <c r="E13" s="152" t="s">
        <v>638</v>
      </c>
    </row>
    <row r="14" spans="1:11" x14ac:dyDescent="0.25">
      <c r="A14" s="600"/>
      <c r="B14" s="150" t="s">
        <v>640</v>
      </c>
      <c r="C14" s="116"/>
      <c r="D14" s="143">
        <v>5</v>
      </c>
      <c r="E14" s="152" t="s">
        <v>639</v>
      </c>
    </row>
    <row r="15" spans="1:11" x14ac:dyDescent="0.25">
      <c r="A15" s="600"/>
      <c r="B15" s="150" t="s">
        <v>641</v>
      </c>
      <c r="C15" s="298"/>
      <c r="D15" s="295">
        <v>6</v>
      </c>
      <c r="E15" s="286" t="s">
        <v>642</v>
      </c>
      <c r="F15" s="188"/>
      <c r="G15" s="188"/>
      <c r="H15" s="188"/>
      <c r="I15" s="188"/>
      <c r="J15" s="188"/>
      <c r="K15" s="188"/>
    </row>
    <row r="16" spans="1:11" x14ac:dyDescent="0.25">
      <c r="A16" s="600"/>
      <c r="B16" s="150" t="s">
        <v>643</v>
      </c>
      <c r="C16" s="298"/>
      <c r="D16" s="295">
        <v>7</v>
      </c>
      <c r="E16" s="286" t="s">
        <v>675</v>
      </c>
      <c r="F16" s="188"/>
      <c r="G16" s="188"/>
      <c r="H16" s="188"/>
      <c r="I16" s="188"/>
      <c r="J16" s="188"/>
      <c r="K16" s="188"/>
    </row>
    <row r="17" spans="1:11" x14ac:dyDescent="0.25">
      <c r="A17" s="600"/>
      <c r="B17" s="150" t="s">
        <v>645</v>
      </c>
      <c r="C17" s="298"/>
      <c r="D17" s="295">
        <v>8</v>
      </c>
      <c r="E17" s="286" t="s">
        <v>644</v>
      </c>
      <c r="F17" s="188"/>
      <c r="G17" s="188"/>
      <c r="H17" s="188"/>
      <c r="I17" s="188"/>
      <c r="J17" s="188"/>
      <c r="K17" s="188"/>
    </row>
    <row r="18" spans="1:11" x14ac:dyDescent="0.25">
      <c r="A18" s="600"/>
      <c r="B18" s="150" t="s">
        <v>647</v>
      </c>
      <c r="C18" s="116"/>
      <c r="D18" s="143">
        <v>9</v>
      </c>
      <c r="E18" s="151" t="s">
        <v>646</v>
      </c>
    </row>
    <row r="19" spans="1:11" x14ac:dyDescent="0.25">
      <c r="A19" s="600"/>
      <c r="B19" s="150" t="s">
        <v>649</v>
      </c>
      <c r="C19" s="116"/>
      <c r="D19" s="143">
        <v>10</v>
      </c>
      <c r="E19" s="151" t="s">
        <v>648</v>
      </c>
    </row>
    <row r="20" spans="1:11" x14ac:dyDescent="0.25">
      <c r="A20" s="600"/>
      <c r="B20" s="150" t="s">
        <v>651</v>
      </c>
      <c r="C20" s="298"/>
      <c r="D20" s="295">
        <v>11</v>
      </c>
      <c r="E20" s="286" t="s">
        <v>650</v>
      </c>
      <c r="F20" s="188"/>
      <c r="G20" s="188"/>
      <c r="H20" s="188"/>
      <c r="I20" s="188"/>
      <c r="J20" s="188"/>
      <c r="K20" s="188"/>
    </row>
    <row r="21" spans="1:11" x14ac:dyDescent="0.25">
      <c r="A21" s="600"/>
      <c r="B21" s="150" t="s">
        <v>653</v>
      </c>
      <c r="C21" s="298"/>
      <c r="D21" s="295">
        <v>12</v>
      </c>
      <c r="E21" s="286" t="s">
        <v>652</v>
      </c>
      <c r="F21" s="188"/>
      <c r="G21" s="188"/>
      <c r="H21" s="188"/>
      <c r="I21" s="188"/>
      <c r="J21" s="188"/>
      <c r="K21" s="188"/>
    </row>
    <row r="22" spans="1:11" ht="15" customHeight="1" x14ac:dyDescent="0.25">
      <c r="A22" s="600"/>
      <c r="B22" s="153" t="s">
        <v>655</v>
      </c>
      <c r="C22" s="298"/>
      <c r="D22" s="295">
        <v>13</v>
      </c>
      <c r="E22" s="287" t="s">
        <v>654</v>
      </c>
      <c r="F22" s="188"/>
      <c r="G22" s="188"/>
      <c r="H22" s="188"/>
      <c r="I22" s="188"/>
      <c r="J22" s="188"/>
      <c r="K22" s="188"/>
    </row>
    <row r="23" spans="1:11" s="76" customFormat="1" x14ac:dyDescent="0.25">
      <c r="A23" s="600"/>
      <c r="B23" s="154" t="s">
        <v>657</v>
      </c>
      <c r="C23" s="118"/>
      <c r="D23" s="155">
        <v>14</v>
      </c>
      <c r="E23" s="151" t="s">
        <v>656</v>
      </c>
    </row>
    <row r="24" spans="1:11" s="76" customFormat="1" x14ac:dyDescent="0.25">
      <c r="A24" s="600"/>
      <c r="B24" s="154" t="s">
        <v>657</v>
      </c>
      <c r="C24" s="118"/>
      <c r="D24" s="155">
        <v>15</v>
      </c>
      <c r="E24" s="151" t="s">
        <v>658</v>
      </c>
    </row>
    <row r="25" spans="1:11" s="76" customFormat="1" x14ac:dyDescent="0.25">
      <c r="A25" s="600"/>
      <c r="B25" s="154" t="s">
        <v>660</v>
      </c>
      <c r="C25" s="118"/>
      <c r="D25" s="155">
        <v>16</v>
      </c>
      <c r="E25" s="151" t="s">
        <v>659</v>
      </c>
    </row>
    <row r="26" spans="1:11" s="76" customFormat="1" ht="26.25" x14ac:dyDescent="0.25">
      <c r="A26" s="600"/>
      <c r="B26" s="156" t="s">
        <v>662</v>
      </c>
      <c r="C26" s="329"/>
      <c r="D26" s="325">
        <v>17</v>
      </c>
      <c r="E26" s="326" t="s">
        <v>661</v>
      </c>
      <c r="F26" s="188"/>
      <c r="G26" s="188"/>
      <c r="H26" s="188"/>
      <c r="I26" s="188"/>
      <c r="J26" s="188"/>
      <c r="K26" s="188"/>
    </row>
    <row r="27" spans="1:11" s="76" customFormat="1" x14ac:dyDescent="0.25">
      <c r="A27" s="600"/>
      <c r="B27" s="154" t="s">
        <v>337</v>
      </c>
      <c r="C27" s="329"/>
      <c r="D27" s="325">
        <v>18</v>
      </c>
      <c r="E27" s="286" t="s">
        <v>663</v>
      </c>
      <c r="F27" s="188"/>
      <c r="G27" s="188"/>
      <c r="H27" s="188"/>
      <c r="I27" s="188"/>
      <c r="J27" s="188"/>
      <c r="K27" s="188"/>
    </row>
    <row r="28" spans="1:11" s="76" customFormat="1" x14ac:dyDescent="0.25">
      <c r="A28" s="600"/>
      <c r="B28" s="154" t="s">
        <v>345</v>
      </c>
      <c r="C28" s="118"/>
      <c r="D28" s="155">
        <v>19</v>
      </c>
      <c r="E28" s="151" t="s">
        <v>664</v>
      </c>
    </row>
    <row r="29" spans="1:11" s="76" customFormat="1" x14ac:dyDescent="0.25">
      <c r="A29" s="600"/>
      <c r="B29" s="154" t="s">
        <v>666</v>
      </c>
      <c r="C29" s="118"/>
      <c r="D29" s="155">
        <v>20</v>
      </c>
      <c r="E29" s="151" t="s">
        <v>665</v>
      </c>
    </row>
    <row r="30" spans="1:11" s="76" customFormat="1" x14ac:dyDescent="0.25">
      <c r="A30" s="600"/>
      <c r="B30" s="154" t="s">
        <v>668</v>
      </c>
      <c r="C30" s="118"/>
      <c r="D30" s="155">
        <v>21</v>
      </c>
      <c r="E30" s="151" t="s">
        <v>667</v>
      </c>
    </row>
    <row r="31" spans="1:11" s="76" customFormat="1" x14ac:dyDescent="0.25">
      <c r="A31" s="601"/>
      <c r="B31" s="150" t="s">
        <v>670</v>
      </c>
      <c r="C31" s="116"/>
      <c r="D31" s="143">
        <v>22</v>
      </c>
      <c r="E31" s="151" t="s">
        <v>669</v>
      </c>
    </row>
    <row r="32" spans="1:11" s="76" customFormat="1" x14ac:dyDescent="0.25">
      <c r="A32" s="589" t="s">
        <v>684</v>
      </c>
      <c r="B32" s="166" t="s">
        <v>311</v>
      </c>
      <c r="C32" s="167"/>
      <c r="D32" s="143">
        <v>1</v>
      </c>
      <c r="E32" s="151" t="s">
        <v>683</v>
      </c>
    </row>
    <row r="33" spans="1:5" s="76" customFormat="1" x14ac:dyDescent="0.25">
      <c r="A33" s="589"/>
      <c r="B33" s="166" t="s">
        <v>641</v>
      </c>
      <c r="C33" s="167"/>
      <c r="D33" s="143">
        <v>2</v>
      </c>
      <c r="E33" s="151" t="s">
        <v>680</v>
      </c>
    </row>
    <row r="34" spans="1:5" ht="15" customHeight="1" x14ac:dyDescent="0.25">
      <c r="A34" s="589"/>
      <c r="B34" s="168" t="s">
        <v>645</v>
      </c>
      <c r="C34" s="192"/>
      <c r="D34" s="169">
        <v>3</v>
      </c>
      <c r="E34" s="193" t="s">
        <v>644</v>
      </c>
    </row>
    <row r="35" spans="1:5" x14ac:dyDescent="0.25">
      <c r="A35" s="589"/>
      <c r="B35" s="168" t="s">
        <v>681</v>
      </c>
      <c r="C35" s="192"/>
      <c r="D35" s="170">
        <v>4</v>
      </c>
      <c r="E35" s="206" t="s">
        <v>682</v>
      </c>
    </row>
    <row r="36" spans="1:5" x14ac:dyDescent="0.25">
      <c r="A36" s="586" t="s">
        <v>706</v>
      </c>
      <c r="B36" s="199" t="s">
        <v>691</v>
      </c>
      <c r="C36" s="198"/>
      <c r="D36" s="200">
        <v>1</v>
      </c>
      <c r="E36" s="206" t="s">
        <v>693</v>
      </c>
    </row>
    <row r="37" spans="1:5" x14ac:dyDescent="0.25">
      <c r="A37" s="587"/>
      <c r="B37" s="199" t="s">
        <v>641</v>
      </c>
      <c r="C37" s="198"/>
      <c r="D37" s="200">
        <v>2</v>
      </c>
      <c r="E37" s="151" t="s">
        <v>692</v>
      </c>
    </row>
    <row r="38" spans="1:5" x14ac:dyDescent="0.25">
      <c r="A38" s="587"/>
      <c r="B38" s="199" t="s">
        <v>695</v>
      </c>
      <c r="C38" s="198"/>
      <c r="D38" s="200">
        <v>3</v>
      </c>
      <c r="E38" s="151" t="s">
        <v>694</v>
      </c>
    </row>
    <row r="39" spans="1:5" x14ac:dyDescent="0.25">
      <c r="A39" s="587"/>
      <c r="B39" s="199" t="s">
        <v>697</v>
      </c>
      <c r="C39" s="198"/>
      <c r="D39" s="200">
        <v>4</v>
      </c>
      <c r="E39" s="151" t="s">
        <v>696</v>
      </c>
    </row>
    <row r="40" spans="1:5" x14ac:dyDescent="0.25">
      <c r="A40" s="587"/>
      <c r="B40" s="199" t="s">
        <v>316</v>
      </c>
      <c r="C40" s="198"/>
      <c r="D40" s="200">
        <v>5</v>
      </c>
      <c r="E40" s="151" t="s">
        <v>698</v>
      </c>
    </row>
    <row r="41" spans="1:5" x14ac:dyDescent="0.25">
      <c r="A41" s="587"/>
      <c r="B41" s="199" t="s">
        <v>670</v>
      </c>
      <c r="C41" s="198"/>
      <c r="D41" s="200">
        <v>6</v>
      </c>
      <c r="E41" s="151" t="s">
        <v>699</v>
      </c>
    </row>
    <row r="42" spans="1:5" x14ac:dyDescent="0.25">
      <c r="A42" s="587"/>
      <c r="B42" s="199" t="s">
        <v>701</v>
      </c>
      <c r="C42" s="198"/>
      <c r="D42" s="200">
        <v>7</v>
      </c>
      <c r="E42" s="151" t="s">
        <v>700</v>
      </c>
    </row>
    <row r="43" spans="1:5" x14ac:dyDescent="0.25">
      <c r="A43" s="587"/>
      <c r="B43" s="199" t="s">
        <v>702</v>
      </c>
      <c r="C43" s="198"/>
      <c r="D43" s="200">
        <v>8</v>
      </c>
      <c r="E43" s="151" t="s">
        <v>708</v>
      </c>
    </row>
    <row r="44" spans="1:5" x14ac:dyDescent="0.25">
      <c r="A44" s="587"/>
      <c r="B44" s="199" t="s">
        <v>703</v>
      </c>
      <c r="C44" s="198"/>
      <c r="D44" s="200">
        <v>9</v>
      </c>
      <c r="E44" s="151" t="s">
        <v>716</v>
      </c>
    </row>
    <row r="45" spans="1:5" ht="15.75" customHeight="1" x14ac:dyDescent="0.25">
      <c r="A45" s="588"/>
      <c r="B45" s="199" t="s">
        <v>705</v>
      </c>
      <c r="C45" s="198"/>
      <c r="D45" s="200">
        <v>10</v>
      </c>
      <c r="E45" s="207" t="s">
        <v>704</v>
      </c>
    </row>
    <row r="46" spans="1:5" x14ac:dyDescent="0.25">
      <c r="A46" s="583" t="s">
        <v>736</v>
      </c>
      <c r="B46" s="199" t="s">
        <v>737</v>
      </c>
      <c r="C46" s="198"/>
      <c r="D46" s="200">
        <v>1</v>
      </c>
      <c r="E46" s="273" t="s">
        <v>753</v>
      </c>
    </row>
    <row r="47" spans="1:5" x14ac:dyDescent="0.25">
      <c r="A47" s="584"/>
      <c r="B47" s="199" t="s">
        <v>738</v>
      </c>
      <c r="C47" s="198"/>
      <c r="D47" s="200">
        <v>2</v>
      </c>
      <c r="E47" s="273" t="s">
        <v>742</v>
      </c>
    </row>
    <row r="48" spans="1:5" x14ac:dyDescent="0.25">
      <c r="A48" s="584"/>
      <c r="B48" s="199" t="s">
        <v>739</v>
      </c>
      <c r="C48" s="198"/>
      <c r="D48" s="200">
        <v>4</v>
      </c>
      <c r="E48" s="273" t="s">
        <v>743</v>
      </c>
    </row>
    <row r="49" spans="1:5" ht="30" x14ac:dyDescent="0.25">
      <c r="A49" s="584"/>
      <c r="B49" s="226" t="s">
        <v>740</v>
      </c>
      <c r="C49" s="198"/>
      <c r="D49" s="170">
        <v>4</v>
      </c>
      <c r="E49" s="274" t="s">
        <v>774</v>
      </c>
    </row>
    <row r="50" spans="1:5" x14ac:dyDescent="0.25">
      <c r="A50" s="585"/>
      <c r="B50" s="199" t="s">
        <v>754</v>
      </c>
      <c r="C50" s="198"/>
      <c r="D50" s="200">
        <v>5</v>
      </c>
      <c r="E50" s="273" t="s">
        <v>741</v>
      </c>
    </row>
    <row r="51" spans="1:5" s="76" customFormat="1" ht="26.25" customHeight="1" x14ac:dyDescent="0.25">
      <c r="A51" s="271" t="s">
        <v>768</v>
      </c>
      <c r="B51" s="271" t="s">
        <v>674</v>
      </c>
      <c r="C51" s="272" t="s">
        <v>674</v>
      </c>
      <c r="D51" s="170" t="s">
        <v>674</v>
      </c>
      <c r="E51" s="275" t="s">
        <v>674</v>
      </c>
    </row>
    <row r="52" spans="1:5" ht="24.75" customHeight="1" x14ac:dyDescent="0.25">
      <c r="A52" s="271" t="s">
        <v>769</v>
      </c>
      <c r="B52" s="271" t="s">
        <v>674</v>
      </c>
      <c r="C52" s="272" t="s">
        <v>674</v>
      </c>
      <c r="D52" s="170" t="s">
        <v>674</v>
      </c>
      <c r="E52" s="275" t="s">
        <v>674</v>
      </c>
    </row>
    <row r="508" spans="1:10" ht="354.75" customHeight="1" x14ac:dyDescent="0.25">
      <c r="A508" s="194"/>
      <c r="B508" s="195"/>
      <c r="C508" s="194"/>
      <c r="D508" s="196"/>
      <c r="E508" s="196"/>
      <c r="F508" s="194"/>
      <c r="G508" s="194"/>
      <c r="H508" s="194"/>
      <c r="I508" s="194"/>
      <c r="J508" s="194"/>
    </row>
    <row r="509" spans="1:10" ht="42.75" customHeight="1" x14ac:dyDescent="0.25"/>
    <row r="512" spans="1:10" ht="30" customHeight="1" x14ac:dyDescent="0.25"/>
    <row r="513" spans="1:11" ht="29.25" customHeight="1" x14ac:dyDescent="0.25"/>
    <row r="515" spans="1:11" ht="62.25" customHeight="1" x14ac:dyDescent="0.25"/>
    <row r="517" spans="1:11" ht="61.5" customHeight="1" x14ac:dyDescent="0.25">
      <c r="A517" s="330"/>
      <c r="C517" s="330"/>
      <c r="D517" s="331"/>
      <c r="E517" s="331"/>
      <c r="F517" s="330"/>
      <c r="G517" s="330"/>
      <c r="H517" s="330"/>
      <c r="I517" s="330"/>
      <c r="J517" s="330"/>
      <c r="K517" s="330"/>
    </row>
    <row r="518" spans="1:11" ht="77.25" customHeight="1" x14ac:dyDescent="0.25">
      <c r="A518" s="330"/>
      <c r="C518" s="330"/>
      <c r="D518" s="331"/>
      <c r="E518" s="331"/>
      <c r="F518" s="330"/>
      <c r="G518" s="330"/>
      <c r="H518" s="330"/>
      <c r="I518" s="330"/>
      <c r="J518" s="330"/>
      <c r="K518" s="330"/>
    </row>
    <row r="519" spans="1:11" ht="237.75" customHeight="1" x14ac:dyDescent="0.25">
      <c r="A519" s="330"/>
      <c r="C519" s="330"/>
      <c r="D519" s="331"/>
      <c r="E519" s="331"/>
      <c r="F519" s="330"/>
      <c r="G519" s="330"/>
      <c r="H519" s="330"/>
      <c r="I519" s="330"/>
      <c r="J519" s="330"/>
      <c r="K519" s="330"/>
    </row>
    <row r="520" spans="1:11" x14ac:dyDescent="0.25">
      <c r="A520" s="330"/>
      <c r="C520" s="330"/>
      <c r="D520" s="331"/>
      <c r="E520" s="331"/>
      <c r="F520" s="330"/>
      <c r="G520" s="330"/>
      <c r="H520" s="330"/>
      <c r="I520" s="330"/>
      <c r="J520" s="330"/>
      <c r="K520" s="330"/>
    </row>
    <row r="521" spans="1:11" x14ac:dyDescent="0.25">
      <c r="A521" s="330"/>
      <c r="C521" s="330"/>
      <c r="D521" s="331"/>
      <c r="E521" s="331"/>
      <c r="F521" s="330"/>
      <c r="G521" s="330"/>
      <c r="H521" s="330"/>
      <c r="I521" s="330"/>
      <c r="J521" s="330"/>
      <c r="K521" s="330"/>
    </row>
    <row r="522" spans="1:11" x14ac:dyDescent="0.25">
      <c r="A522" s="330"/>
      <c r="C522" s="330"/>
      <c r="D522" s="331"/>
      <c r="E522" s="331"/>
      <c r="F522" s="330"/>
      <c r="G522" s="330"/>
      <c r="H522" s="330"/>
      <c r="I522" s="330"/>
      <c r="J522" s="330"/>
      <c r="K522" s="330"/>
    </row>
    <row r="524" spans="1:11" x14ac:dyDescent="0.25">
      <c r="A524" s="330"/>
      <c r="C524" s="330"/>
      <c r="D524" s="331"/>
      <c r="E524" s="331"/>
      <c r="F524" s="330"/>
      <c r="G524" s="330"/>
      <c r="H524" s="330"/>
      <c r="I524" s="330"/>
      <c r="J524" s="330"/>
      <c r="K524" s="330"/>
    </row>
    <row r="525" spans="1:11" x14ac:dyDescent="0.25">
      <c r="A525" s="330"/>
      <c r="C525" s="330"/>
      <c r="D525" s="331"/>
      <c r="E525" s="331"/>
      <c r="F525" s="330"/>
      <c r="G525" s="330"/>
      <c r="H525" s="330"/>
      <c r="I525" s="330"/>
      <c r="J525" s="330"/>
      <c r="K525" s="330"/>
    </row>
    <row r="526" spans="1:11" x14ac:dyDescent="0.25">
      <c r="A526" s="330"/>
      <c r="C526" s="330"/>
      <c r="D526" s="331"/>
      <c r="E526" s="331"/>
      <c r="F526" s="330"/>
      <c r="G526" s="330"/>
      <c r="H526" s="330"/>
      <c r="I526" s="330"/>
      <c r="J526" s="330"/>
      <c r="K526" s="330"/>
    </row>
    <row r="527" spans="1:11" x14ac:dyDescent="0.25">
      <c r="A527" s="330"/>
      <c r="C527" s="330"/>
      <c r="D527" s="331"/>
      <c r="E527" s="331"/>
      <c r="F527" s="330"/>
      <c r="G527" s="330"/>
      <c r="H527" s="330"/>
      <c r="I527" s="330"/>
      <c r="J527" s="330"/>
      <c r="K527" s="330"/>
    </row>
    <row r="528" spans="1:11" x14ac:dyDescent="0.25">
      <c r="A528" s="330"/>
      <c r="C528" s="330"/>
      <c r="D528" s="331"/>
      <c r="E528" s="331"/>
      <c r="F528" s="330"/>
      <c r="G528" s="330"/>
      <c r="H528" s="330"/>
      <c r="I528" s="330"/>
      <c r="J528" s="330"/>
      <c r="K528" s="330"/>
    </row>
    <row r="529" spans="1:11" x14ac:dyDescent="0.25">
      <c r="A529" s="330"/>
      <c r="C529" s="330"/>
      <c r="D529" s="331"/>
      <c r="E529" s="331"/>
      <c r="F529" s="330"/>
      <c r="G529" s="330"/>
      <c r="H529" s="330"/>
      <c r="I529" s="330"/>
      <c r="J529" s="330"/>
      <c r="K529" s="330"/>
    </row>
    <row r="531" spans="1:11" x14ac:dyDescent="0.25">
      <c r="A531" s="59"/>
      <c r="C531" s="59"/>
      <c r="D531" s="333"/>
      <c r="E531" s="333"/>
      <c r="F531" s="59"/>
      <c r="G531" s="59"/>
      <c r="H531" s="59"/>
      <c r="I531" s="59"/>
      <c r="J531" s="59"/>
      <c r="K531" s="59"/>
    </row>
    <row r="533" spans="1:11" ht="18.75" x14ac:dyDescent="0.3">
      <c r="A533" s="337"/>
      <c r="B533" s="336"/>
      <c r="C533" s="337"/>
      <c r="D533" s="338"/>
      <c r="E533" s="338"/>
      <c r="F533" s="337"/>
      <c r="G533" s="337"/>
      <c r="H533" s="337"/>
      <c r="I533" s="337"/>
      <c r="J533" s="337"/>
      <c r="K533" s="337"/>
    </row>
  </sheetData>
  <mergeCells count="14">
    <mergeCell ref="A46:A50"/>
    <mergeCell ref="A36:A45"/>
    <mergeCell ref="A32:A35"/>
    <mergeCell ref="A1:E1"/>
    <mergeCell ref="A2:E2"/>
    <mergeCell ref="A4:E4"/>
    <mergeCell ref="A3:E3"/>
    <mergeCell ref="A6:A8"/>
    <mergeCell ref="A10:A31"/>
    <mergeCell ref="C6:C8"/>
    <mergeCell ref="D6:D7"/>
    <mergeCell ref="E6:E7"/>
    <mergeCell ref="B12:B13"/>
    <mergeCell ref="B6:B8"/>
  </mergeCells>
  <pageMargins left="0.51181102362204722" right="0.51181102362204722" top="0.78740157480314965" bottom="0.51181102362204722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40"/>
  <sheetViews>
    <sheetView view="pageBreakPreview" topLeftCell="A43" zoomScale="70" zoomScaleNormal="98" zoomScaleSheetLayoutView="70" zoomScalePageLayoutView="51" workbookViewId="0">
      <selection activeCell="W71" sqref="W71"/>
    </sheetView>
  </sheetViews>
  <sheetFormatPr defaultRowHeight="15" x14ac:dyDescent="0.25"/>
  <cols>
    <col min="1" max="1" width="8.5703125" customWidth="1"/>
    <col min="2" max="2" width="7.85546875" customWidth="1"/>
    <col min="13" max="13" width="10.28515625" customWidth="1"/>
    <col min="15" max="15" width="10.28515625" customWidth="1"/>
    <col min="16" max="16" width="10.85546875" customWidth="1"/>
    <col min="17" max="17" width="10.140625" customWidth="1"/>
    <col min="18" max="18" width="11" customWidth="1"/>
  </cols>
  <sheetData>
    <row r="1" spans="1:18" s="62" customFormat="1" ht="36" customHeight="1" thickTop="1" thickBot="1" x14ac:dyDescent="0.4">
      <c r="A1" s="615" t="s">
        <v>764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7"/>
    </row>
    <row r="2" spans="1:18" s="62" customFormat="1" ht="36" customHeight="1" thickTop="1" x14ac:dyDescent="0.3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s="62" customFormat="1" ht="36" customHeight="1" x14ac:dyDescent="0.35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s="62" customFormat="1" ht="21" x14ac:dyDescent="0.3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8" s="62" customFormat="1" ht="21" x14ac:dyDescent="0.3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10" spans="1:18" s="76" customFormat="1" x14ac:dyDescent="0.25"/>
    <row r="11" spans="1:18" s="76" customFormat="1" x14ac:dyDescent="0.25"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8" s="76" customFormat="1" x14ac:dyDescent="0.25"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8" s="76" customFormat="1" x14ac:dyDescent="0.25"/>
    <row r="14" spans="1:18" s="76" customFormat="1" x14ac:dyDescent="0.25"/>
    <row r="15" spans="1:18" s="76" customFormat="1" x14ac:dyDescent="0.25">
      <c r="C15" s="188"/>
      <c r="D15" s="188"/>
      <c r="E15" s="188"/>
      <c r="F15" s="188"/>
      <c r="G15" s="188"/>
      <c r="H15" s="188"/>
      <c r="I15" s="188"/>
      <c r="J15" s="188"/>
      <c r="K15" s="188"/>
    </row>
    <row r="16" spans="1:18" s="76" customFormat="1" x14ac:dyDescent="0.25">
      <c r="C16" s="188"/>
      <c r="D16" s="188"/>
      <c r="E16" s="188"/>
      <c r="F16" s="188"/>
      <c r="G16" s="188"/>
      <c r="H16" s="188"/>
      <c r="I16" s="188"/>
      <c r="J16" s="188"/>
      <c r="K16" s="188"/>
    </row>
    <row r="17" spans="1:18" s="76" customFormat="1" x14ac:dyDescent="0.25">
      <c r="C17" s="188"/>
      <c r="D17" s="188"/>
      <c r="E17" s="188"/>
      <c r="F17" s="188"/>
      <c r="G17" s="188"/>
      <c r="H17" s="188"/>
      <c r="I17" s="188"/>
      <c r="J17" s="188"/>
      <c r="K17" s="188"/>
    </row>
    <row r="20" spans="1:18" s="59" customFormat="1" ht="18.75" x14ac:dyDescent="0.3">
      <c r="B20" s="60"/>
      <c r="C20" s="316"/>
      <c r="D20" s="317"/>
      <c r="E20" s="317"/>
      <c r="F20" s="317"/>
      <c r="G20" s="317"/>
      <c r="H20" s="317"/>
      <c r="I20" s="317"/>
      <c r="J20" s="317"/>
      <c r="K20" s="317"/>
      <c r="L20" s="60"/>
      <c r="M20" s="60"/>
    </row>
    <row r="21" spans="1:18" x14ac:dyDescent="0.25"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8" x14ac:dyDescent="0.25"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8" ht="15.75" thickBot="1" x14ac:dyDescent="0.3"/>
    <row r="24" spans="1:18" ht="31.5" customHeight="1" thickTop="1" thickBot="1" x14ac:dyDescent="0.3">
      <c r="A24" s="208"/>
      <c r="B24" s="222"/>
      <c r="C24" s="222"/>
      <c r="D24" s="222"/>
      <c r="E24" s="618" t="s">
        <v>588</v>
      </c>
      <c r="F24" s="619"/>
      <c r="G24" s="619"/>
      <c r="H24" s="619"/>
      <c r="I24" s="619"/>
      <c r="J24" s="619"/>
      <c r="K24" s="619"/>
      <c r="L24" s="619"/>
      <c r="M24" s="619"/>
      <c r="N24" s="620"/>
      <c r="O24" s="222"/>
      <c r="P24" s="222"/>
      <c r="Q24" s="222"/>
      <c r="R24" s="222"/>
    </row>
    <row r="25" spans="1:18" s="76" customFormat="1" ht="29.25" customHeight="1" thickTop="1" x14ac:dyDescent="0.25">
      <c r="A25" s="208"/>
      <c r="B25" s="222"/>
      <c r="C25" s="222"/>
      <c r="D25" s="222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22"/>
      <c r="P25" s="222"/>
      <c r="Q25" s="222"/>
      <c r="R25" s="222"/>
    </row>
    <row r="26" spans="1:18" s="76" customFormat="1" ht="26.25" customHeight="1" x14ac:dyDescent="0.25">
      <c r="A26" s="208"/>
      <c r="B26" s="222"/>
      <c r="C26" s="323"/>
      <c r="D26" s="323"/>
      <c r="E26" s="324"/>
      <c r="F26" s="324"/>
      <c r="G26" s="324"/>
      <c r="H26" s="324"/>
      <c r="I26" s="324"/>
      <c r="J26" s="324"/>
      <c r="K26" s="324"/>
      <c r="L26" s="235"/>
      <c r="M26" s="235"/>
      <c r="N26" s="235"/>
      <c r="O26" s="222"/>
      <c r="P26" s="222"/>
      <c r="Q26" s="222"/>
      <c r="R26" s="222"/>
    </row>
    <row r="27" spans="1:18" ht="38.25" customHeight="1" x14ac:dyDescent="0.25">
      <c r="C27" s="188"/>
      <c r="D27" s="188"/>
      <c r="E27" s="188"/>
      <c r="F27" s="188"/>
      <c r="G27" s="188"/>
      <c r="H27" s="188"/>
      <c r="I27" s="188"/>
      <c r="J27" s="188"/>
      <c r="K27" s="188"/>
    </row>
    <row r="35" s="76" customFormat="1" x14ac:dyDescent="0.25"/>
    <row r="36" s="76" customFormat="1" x14ac:dyDescent="0.25"/>
    <row r="37" s="76" customFormat="1" x14ac:dyDescent="0.25"/>
    <row r="38" s="76" customFormat="1" x14ac:dyDescent="0.25"/>
    <row r="39" s="76" customFormat="1" x14ac:dyDescent="0.25"/>
    <row r="41" s="76" customFormat="1" x14ac:dyDescent="0.25"/>
    <row r="42" s="76" customFormat="1" x14ac:dyDescent="0.25"/>
    <row r="43" s="76" customFormat="1" x14ac:dyDescent="0.25"/>
    <row r="44" s="76" customFormat="1" x14ac:dyDescent="0.25"/>
    <row r="45" s="76" customFormat="1" x14ac:dyDescent="0.25"/>
    <row r="49" spans="1:18" ht="19.5" thickBot="1" x14ac:dyDescent="0.35">
      <c r="A49" s="76"/>
      <c r="B49" s="76"/>
      <c r="C49" s="76"/>
      <c r="D49" s="76"/>
      <c r="E49" s="73"/>
      <c r="F49" s="73"/>
      <c r="G49" s="73"/>
      <c r="H49" s="73"/>
      <c r="I49" s="73"/>
      <c r="J49" s="73"/>
      <c r="K49" s="76"/>
      <c r="L49" s="76"/>
      <c r="M49" s="76"/>
      <c r="N49" s="76"/>
      <c r="O49" s="76"/>
    </row>
    <row r="50" spans="1:18" ht="34.5" customHeight="1" thickTop="1" thickBot="1" x14ac:dyDescent="0.3">
      <c r="A50" s="222"/>
      <c r="B50" s="222"/>
      <c r="C50" s="222"/>
      <c r="D50" s="222"/>
      <c r="E50" s="618" t="s">
        <v>730</v>
      </c>
      <c r="F50" s="619"/>
      <c r="G50" s="619"/>
      <c r="H50" s="619"/>
      <c r="I50" s="619"/>
      <c r="J50" s="619"/>
      <c r="K50" s="619"/>
      <c r="L50" s="619"/>
      <c r="M50" s="619"/>
      <c r="N50" s="620"/>
      <c r="O50" s="222"/>
      <c r="P50" s="222"/>
      <c r="Q50" s="222"/>
      <c r="R50" s="222"/>
    </row>
    <row r="51" spans="1:18" s="76" customFormat="1" ht="19.5" thickTop="1" x14ac:dyDescent="0.25">
      <c r="A51" s="88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1:18" s="76" customFormat="1" ht="18.75" x14ac:dyDescent="0.25">
      <c r="A52" s="208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8" s="76" customFormat="1" ht="18.75" x14ac:dyDescent="0.25">
      <c r="A53" s="208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76" customFormat="1" ht="18.75" customHeight="1" x14ac:dyDescent="0.25"/>
    <row r="55" spans="1:18" s="76" customFormat="1" x14ac:dyDescent="0.25"/>
    <row r="56" spans="1:18" s="76" customFormat="1" x14ac:dyDescent="0.25"/>
    <row r="57" spans="1:18" s="76" customFormat="1" x14ac:dyDescent="0.25"/>
    <row r="58" spans="1:18" s="76" customFormat="1" x14ac:dyDescent="0.25"/>
    <row r="59" spans="1:18" s="76" customFormat="1" x14ac:dyDescent="0.25"/>
    <row r="60" spans="1:18" s="76" customFormat="1" x14ac:dyDescent="0.25"/>
    <row r="61" spans="1:18" s="76" customFormat="1" x14ac:dyDescent="0.25"/>
    <row r="62" spans="1:18" s="76" customFormat="1" x14ac:dyDescent="0.25"/>
    <row r="63" spans="1:18" s="76" customFormat="1" x14ac:dyDescent="0.25"/>
    <row r="64" spans="1:18" s="76" customFormat="1" x14ac:dyDescent="0.25"/>
    <row r="65" spans="5:14" s="76" customFormat="1" x14ac:dyDescent="0.25"/>
    <row r="66" spans="5:14" s="76" customFormat="1" x14ac:dyDescent="0.25"/>
    <row r="67" spans="5:14" s="76" customFormat="1" x14ac:dyDescent="0.25"/>
    <row r="68" spans="5:14" s="76" customFormat="1" x14ac:dyDescent="0.25"/>
    <row r="69" spans="5:14" s="76" customFormat="1" x14ac:dyDescent="0.25"/>
    <row r="70" spans="5:14" s="76" customFormat="1" x14ac:dyDescent="0.25"/>
    <row r="71" spans="5:14" s="76" customFormat="1" x14ac:dyDescent="0.25"/>
    <row r="72" spans="5:14" s="76" customFormat="1" x14ac:dyDescent="0.25"/>
    <row r="73" spans="5:14" s="76" customFormat="1" ht="21" customHeight="1" thickBot="1" x14ac:dyDescent="0.3"/>
    <row r="74" spans="5:14" s="76" customFormat="1" ht="37.5" customHeight="1" thickTop="1" thickBot="1" x14ac:dyDescent="0.3">
      <c r="E74" s="621" t="s">
        <v>765</v>
      </c>
      <c r="F74" s="622"/>
      <c r="G74" s="622"/>
      <c r="H74" s="622"/>
      <c r="I74" s="622"/>
      <c r="J74" s="622"/>
      <c r="K74" s="622"/>
      <c r="L74" s="622"/>
      <c r="M74" s="622"/>
      <c r="N74" s="623"/>
    </row>
    <row r="75" spans="5:14" s="76" customFormat="1" ht="15.75" thickTop="1" x14ac:dyDescent="0.25"/>
    <row r="76" spans="5:14" s="76" customFormat="1" x14ac:dyDescent="0.25"/>
    <row r="77" spans="5:14" s="76" customFormat="1" x14ac:dyDescent="0.25"/>
    <row r="78" spans="5:14" s="76" customFormat="1" x14ac:dyDescent="0.25"/>
    <row r="79" spans="5:14" s="76" customFormat="1" x14ac:dyDescent="0.25"/>
    <row r="91" s="76" customFormat="1" x14ac:dyDescent="0.25"/>
    <row r="92" s="76" customFormat="1" x14ac:dyDescent="0.25"/>
    <row r="93" s="76" customFormat="1" x14ac:dyDescent="0.25"/>
    <row r="94" s="76" customFormat="1" x14ac:dyDescent="0.25"/>
    <row r="95" s="76" customFormat="1" x14ac:dyDescent="0.25"/>
    <row r="96" s="76" customFormat="1" x14ac:dyDescent="0.25"/>
    <row r="97" s="76" customFormat="1" x14ac:dyDescent="0.25"/>
    <row r="100" ht="18.75" customHeight="1" x14ac:dyDescent="0.25"/>
    <row r="101" ht="24" customHeight="1" x14ac:dyDescent="0.25"/>
    <row r="102" ht="25.5" customHeight="1" x14ac:dyDescent="0.25"/>
    <row r="104" ht="23.25" customHeight="1" x14ac:dyDescent="0.25"/>
    <row r="105" ht="18.75" customHeight="1" x14ac:dyDescent="0.25"/>
    <row r="517" spans="1:11" x14ac:dyDescent="0.25">
      <c r="A517" s="330"/>
      <c r="B517" s="330"/>
      <c r="C517" s="330"/>
      <c r="D517" s="330"/>
      <c r="E517" s="330"/>
      <c r="F517" s="330"/>
      <c r="G517" s="330"/>
      <c r="H517" s="330"/>
      <c r="I517" s="330"/>
      <c r="J517" s="330"/>
      <c r="K517" s="330"/>
    </row>
    <row r="518" spans="1:11" x14ac:dyDescent="0.25">
      <c r="A518" s="330"/>
      <c r="B518" s="330"/>
      <c r="C518" s="330"/>
      <c r="D518" s="330"/>
      <c r="E518" s="330"/>
      <c r="F518" s="330"/>
      <c r="G518" s="330"/>
      <c r="H518" s="330"/>
      <c r="I518" s="330"/>
      <c r="J518" s="330"/>
      <c r="K518" s="330"/>
    </row>
    <row r="519" spans="1:11" x14ac:dyDescent="0.25">
      <c r="A519" s="330"/>
      <c r="B519" s="330"/>
      <c r="C519" s="330"/>
      <c r="D519" s="330"/>
      <c r="E519" s="330"/>
      <c r="F519" s="330"/>
      <c r="G519" s="330"/>
      <c r="H519" s="330"/>
      <c r="I519" s="330"/>
      <c r="J519" s="330"/>
      <c r="K519" s="330"/>
    </row>
    <row r="520" spans="1:11" x14ac:dyDescent="0.25">
      <c r="A520" s="330"/>
      <c r="B520" s="330"/>
      <c r="C520" s="330"/>
      <c r="D520" s="330"/>
      <c r="E520" s="330"/>
      <c r="F520" s="330"/>
      <c r="G520" s="330"/>
      <c r="H520" s="330"/>
      <c r="I520" s="330"/>
      <c r="J520" s="330"/>
      <c r="K520" s="330"/>
    </row>
    <row r="521" spans="1:11" x14ac:dyDescent="0.25">
      <c r="A521" s="330"/>
      <c r="B521" s="330"/>
      <c r="C521" s="330"/>
      <c r="D521" s="330"/>
      <c r="E521" s="330"/>
      <c r="F521" s="330"/>
      <c r="G521" s="330"/>
      <c r="H521" s="330"/>
      <c r="I521" s="330"/>
      <c r="J521" s="330"/>
      <c r="K521" s="330"/>
    </row>
    <row r="522" spans="1:11" x14ac:dyDescent="0.25">
      <c r="A522" s="330"/>
      <c r="B522" s="330"/>
      <c r="C522" s="330"/>
      <c r="D522" s="330"/>
      <c r="E522" s="330"/>
      <c r="F522" s="330"/>
      <c r="G522" s="330"/>
      <c r="H522" s="330"/>
      <c r="I522" s="330"/>
      <c r="J522" s="330"/>
      <c r="K522" s="330"/>
    </row>
    <row r="524" spans="1:11" x14ac:dyDescent="0.25">
      <c r="A524" s="330"/>
      <c r="B524" s="330"/>
      <c r="C524" s="330"/>
      <c r="D524" s="330"/>
      <c r="E524" s="330"/>
      <c r="F524" s="330"/>
      <c r="G524" s="330"/>
      <c r="H524" s="330"/>
      <c r="I524" s="330"/>
      <c r="J524" s="330"/>
      <c r="K524" s="330"/>
    </row>
    <row r="525" spans="1:11" x14ac:dyDescent="0.25">
      <c r="A525" s="330"/>
      <c r="B525" s="330"/>
      <c r="C525" s="330"/>
      <c r="D525" s="330"/>
      <c r="E525" s="330"/>
      <c r="F525" s="330"/>
      <c r="G525" s="330"/>
      <c r="H525" s="330"/>
      <c r="I525" s="330"/>
      <c r="J525" s="330"/>
      <c r="K525" s="330"/>
    </row>
    <row r="526" spans="1:11" x14ac:dyDescent="0.25">
      <c r="A526" s="330"/>
      <c r="B526" s="330"/>
      <c r="C526" s="330"/>
      <c r="D526" s="330"/>
      <c r="E526" s="330"/>
      <c r="F526" s="330"/>
      <c r="G526" s="330"/>
      <c r="H526" s="330"/>
      <c r="I526" s="330"/>
      <c r="J526" s="330"/>
      <c r="K526" s="330"/>
    </row>
    <row r="527" spans="1:11" x14ac:dyDescent="0.25">
      <c r="A527" s="330"/>
      <c r="B527" s="330"/>
      <c r="C527" s="330"/>
      <c r="D527" s="330"/>
      <c r="E527" s="330"/>
      <c r="F527" s="330"/>
      <c r="G527" s="330"/>
      <c r="H527" s="330"/>
      <c r="I527" s="330"/>
      <c r="J527" s="330"/>
      <c r="K527" s="330"/>
    </row>
    <row r="528" spans="1:11" x14ac:dyDescent="0.25">
      <c r="A528" s="330"/>
      <c r="B528" s="330"/>
      <c r="C528" s="330"/>
      <c r="D528" s="330"/>
      <c r="E528" s="330"/>
      <c r="F528" s="330"/>
      <c r="G528" s="330"/>
      <c r="H528" s="330"/>
      <c r="I528" s="330"/>
      <c r="J528" s="330"/>
      <c r="K528" s="330"/>
    </row>
    <row r="529" spans="1:11" ht="354.75" customHeight="1" x14ac:dyDescent="0.25">
      <c r="A529" s="335"/>
      <c r="B529" s="335"/>
      <c r="C529" s="335"/>
      <c r="D529" s="335"/>
      <c r="E529" s="335"/>
      <c r="F529" s="335"/>
      <c r="G529" s="335"/>
      <c r="H529" s="335"/>
      <c r="I529" s="335"/>
      <c r="J529" s="330"/>
      <c r="K529" s="330"/>
    </row>
    <row r="530" spans="1:11" ht="42.75" customHeight="1" x14ac:dyDescent="0.25"/>
    <row r="531" spans="1:11" x14ac:dyDescent="0.25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</row>
    <row r="533" spans="1:11" ht="30" customHeight="1" x14ac:dyDescent="0.3">
      <c r="A533" s="337"/>
      <c r="B533" s="337"/>
      <c r="C533" s="337"/>
      <c r="D533" s="337"/>
      <c r="E533" s="337"/>
      <c r="F533" s="337"/>
      <c r="G533" s="337"/>
      <c r="H533" s="337"/>
      <c r="I533" s="337"/>
      <c r="J533" s="337"/>
      <c r="K533" s="337"/>
    </row>
    <row r="534" spans="1:11" ht="29.25" customHeight="1" x14ac:dyDescent="0.25"/>
    <row r="536" spans="1:11" ht="62.25" customHeight="1" x14ac:dyDescent="0.25"/>
    <row r="538" spans="1:11" ht="61.5" customHeight="1" x14ac:dyDescent="0.25"/>
    <row r="539" spans="1:11" ht="77.25" customHeight="1" x14ac:dyDescent="0.25"/>
    <row r="540" spans="1:11" ht="237.75" customHeight="1" x14ac:dyDescent="0.25"/>
  </sheetData>
  <mergeCells count="4">
    <mergeCell ref="A1:R1"/>
    <mergeCell ref="E24:N24"/>
    <mergeCell ref="E50:N50"/>
    <mergeCell ref="E74:N74"/>
  </mergeCells>
  <pageMargins left="0.63" right="0.63" top="0.70866141732283472" bottom="0.47244094488188981" header="0.31496062992125984" footer="0.31496062992125984"/>
  <pageSetup paperSize="9" scale="51" orientation="portrait" r:id="rId1"/>
  <headerFooter>
    <oddFooter>&amp;R&amp;12&amp;P /&amp;N</oddFooter>
  </headerFooter>
  <rowBreaks count="1" manualBreakCount="1">
    <brk id="78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E045-111F-4D36-848F-2283B4CC8B27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253" customWidth="1"/>
    <col min="3" max="3" width="13.140625" customWidth="1"/>
    <col min="5" max="5" width="24.5703125" customWidth="1"/>
  </cols>
  <sheetData>
    <row r="1" spans="1:1" x14ac:dyDescent="0.25">
      <c r="A1" s="249" t="s">
        <v>188</v>
      </c>
    </row>
    <row r="2" spans="1:1" x14ac:dyDescent="0.25">
      <c r="A2" s="247" t="s">
        <v>103</v>
      </c>
    </row>
    <row r="3" spans="1:1" x14ac:dyDescent="0.25">
      <c r="A3" s="247" t="s">
        <v>66</v>
      </c>
    </row>
    <row r="4" spans="1:1" x14ac:dyDescent="0.25">
      <c r="A4" s="249" t="s">
        <v>190</v>
      </c>
    </row>
    <row r="5" spans="1:1" x14ac:dyDescent="0.25">
      <c r="A5" s="251" t="s">
        <v>99</v>
      </c>
    </row>
    <row r="6" spans="1:1" x14ac:dyDescent="0.25">
      <c r="A6" s="247" t="s">
        <v>45</v>
      </c>
    </row>
    <row r="7" spans="1:1" x14ac:dyDescent="0.25">
      <c r="A7" s="249" t="s">
        <v>137</v>
      </c>
    </row>
    <row r="8" spans="1:1" x14ac:dyDescent="0.25">
      <c r="A8" s="247" t="s">
        <v>51</v>
      </c>
    </row>
    <row r="9" spans="1:1" x14ac:dyDescent="0.25">
      <c r="A9" s="249" t="s">
        <v>207</v>
      </c>
    </row>
    <row r="10" spans="1:1" x14ac:dyDescent="0.25">
      <c r="A10" s="251" t="s">
        <v>122</v>
      </c>
    </row>
    <row r="11" spans="1:1" x14ac:dyDescent="0.25">
      <c r="A11" s="247" t="s">
        <v>113</v>
      </c>
    </row>
    <row r="12" spans="1:1" x14ac:dyDescent="0.25">
      <c r="A12" s="247" t="s">
        <v>49</v>
      </c>
    </row>
    <row r="13" spans="1:1" x14ac:dyDescent="0.25">
      <c r="A13" s="251" t="s">
        <v>118</v>
      </c>
    </row>
    <row r="14" spans="1:1" x14ac:dyDescent="0.25">
      <c r="A14" s="251" t="s">
        <v>54</v>
      </c>
    </row>
    <row r="15" spans="1:1" x14ac:dyDescent="0.25">
      <c r="A15" s="247" t="s">
        <v>39</v>
      </c>
    </row>
    <row r="16" spans="1:1" x14ac:dyDescent="0.25">
      <c r="A16" s="251" t="s">
        <v>83</v>
      </c>
    </row>
    <row r="17" spans="1:1" ht="18.75" customHeight="1" x14ac:dyDescent="0.25">
      <c r="A17" s="251" t="s">
        <v>80</v>
      </c>
    </row>
    <row r="18" spans="1:1" ht="18" customHeight="1" x14ac:dyDescent="0.25">
      <c r="A18" s="251" t="s">
        <v>63</v>
      </c>
    </row>
    <row r="19" spans="1:1" x14ac:dyDescent="0.25">
      <c r="A19" s="249" t="s">
        <v>131</v>
      </c>
    </row>
    <row r="20" spans="1:1" x14ac:dyDescent="0.25">
      <c r="A20" s="251" t="s">
        <v>47</v>
      </c>
    </row>
    <row r="21" spans="1:1" x14ac:dyDescent="0.25">
      <c r="A21" s="249" t="s">
        <v>145</v>
      </c>
    </row>
    <row r="22" spans="1:1" x14ac:dyDescent="0.25">
      <c r="A22" s="249" t="s">
        <v>226</v>
      </c>
    </row>
    <row r="23" spans="1:1" x14ac:dyDescent="0.25">
      <c r="A23" s="247" t="s">
        <v>56</v>
      </c>
    </row>
    <row r="24" spans="1:1" x14ac:dyDescent="0.25">
      <c r="A24" s="252" t="s">
        <v>157</v>
      </c>
    </row>
    <row r="25" spans="1:1" x14ac:dyDescent="0.25">
      <c r="A25" s="251" t="s">
        <v>107</v>
      </c>
    </row>
    <row r="26" spans="1:1" ht="18.75" customHeight="1" x14ac:dyDescent="0.25">
      <c r="A26" s="251" t="s">
        <v>78</v>
      </c>
    </row>
    <row r="27" spans="1:1" ht="19.5" customHeight="1" x14ac:dyDescent="0.25">
      <c r="A27" s="251" t="s">
        <v>120</v>
      </c>
    </row>
    <row r="28" spans="1:1" x14ac:dyDescent="0.25">
      <c r="A28" s="251" t="s">
        <v>128</v>
      </c>
    </row>
    <row r="29" spans="1:1" x14ac:dyDescent="0.25">
      <c r="A29" s="247" t="s">
        <v>85</v>
      </c>
    </row>
    <row r="30" spans="1:1" ht="18.75" customHeight="1" x14ac:dyDescent="0.25">
      <c r="A30" s="252" t="s">
        <v>250</v>
      </c>
    </row>
    <row r="31" spans="1:1" x14ac:dyDescent="0.25">
      <c r="A31" s="252" t="s">
        <v>183</v>
      </c>
    </row>
    <row r="32" spans="1:1" x14ac:dyDescent="0.25">
      <c r="A32" s="252" t="s">
        <v>231</v>
      </c>
    </row>
    <row r="33" spans="1:1" ht="27.75" customHeight="1" x14ac:dyDescent="0.25">
      <c r="A33" s="252" t="s">
        <v>204</v>
      </c>
    </row>
    <row r="34" spans="1:1" x14ac:dyDescent="0.25">
      <c r="A34" s="249" t="s">
        <v>135</v>
      </c>
    </row>
    <row r="35" spans="1:1" ht="16.5" customHeight="1" x14ac:dyDescent="0.25">
      <c r="A35" s="251" t="s">
        <v>70</v>
      </c>
    </row>
    <row r="36" spans="1:1" ht="30" x14ac:dyDescent="0.25">
      <c r="A36" s="252" t="s">
        <v>161</v>
      </c>
    </row>
    <row r="37" spans="1:1" ht="30" x14ac:dyDescent="0.25">
      <c r="A37" s="251" t="s">
        <v>43</v>
      </c>
    </row>
    <row r="38" spans="1:1" ht="15.75" thickBot="1" x14ac:dyDescent="0.3">
      <c r="A38" s="249" t="s">
        <v>239</v>
      </c>
    </row>
    <row r="39" spans="1:1" s="76" customFormat="1" ht="15.75" thickTop="1" x14ac:dyDescent="0.25">
      <c r="A39" s="254" t="s">
        <v>35</v>
      </c>
    </row>
    <row r="40" spans="1:1" x14ac:dyDescent="0.25">
      <c r="A40" s="252" t="s">
        <v>143</v>
      </c>
    </row>
    <row r="41" spans="1:1" x14ac:dyDescent="0.25">
      <c r="A41" s="252" t="s">
        <v>133</v>
      </c>
    </row>
    <row r="42" spans="1:1" x14ac:dyDescent="0.25">
      <c r="A42" s="251" t="s">
        <v>60</v>
      </c>
    </row>
    <row r="43" spans="1:1" x14ac:dyDescent="0.25">
      <c r="A43" s="252" t="s">
        <v>229</v>
      </c>
    </row>
    <row r="44" spans="1:1" x14ac:dyDescent="0.25">
      <c r="A44" s="248" t="s">
        <v>65</v>
      </c>
    </row>
    <row r="45" spans="1:1" x14ac:dyDescent="0.25">
      <c r="A45" s="252" t="s">
        <v>172</v>
      </c>
    </row>
    <row r="46" spans="1:1" x14ac:dyDescent="0.25">
      <c r="A46" s="251" t="s">
        <v>94</v>
      </c>
    </row>
    <row r="47" spans="1:1" x14ac:dyDescent="0.25">
      <c r="A47" s="252" t="s">
        <v>217</v>
      </c>
    </row>
    <row r="48" spans="1:1" ht="17.25" customHeight="1" x14ac:dyDescent="0.25">
      <c r="A48" s="247" t="s">
        <v>109</v>
      </c>
    </row>
    <row r="49" spans="1:3" x14ac:dyDescent="0.25">
      <c r="A49" s="252" t="s">
        <v>604</v>
      </c>
    </row>
    <row r="50" spans="1:3" x14ac:dyDescent="0.25">
      <c r="A50" s="251" t="s">
        <v>58</v>
      </c>
    </row>
    <row r="51" spans="1:3" x14ac:dyDescent="0.25">
      <c r="A51" s="252" t="s">
        <v>139</v>
      </c>
    </row>
    <row r="52" spans="1:3" x14ac:dyDescent="0.25">
      <c r="A52" s="247" t="s">
        <v>750</v>
      </c>
    </row>
    <row r="53" spans="1:3" ht="17.25" customHeight="1" x14ac:dyDescent="0.25">
      <c r="A53" s="251" t="s">
        <v>126</v>
      </c>
    </row>
    <row r="54" spans="1:3" x14ac:dyDescent="0.25">
      <c r="A54" s="252" t="s">
        <v>246</v>
      </c>
    </row>
    <row r="55" spans="1:3" x14ac:dyDescent="0.25">
      <c r="A55" s="252" t="s">
        <v>149</v>
      </c>
    </row>
    <row r="56" spans="1:3" x14ac:dyDescent="0.25">
      <c r="A56" s="249" t="s">
        <v>169</v>
      </c>
    </row>
    <row r="57" spans="1:3" x14ac:dyDescent="0.25">
      <c r="A57" s="252" t="s">
        <v>209</v>
      </c>
    </row>
    <row r="58" spans="1:3" x14ac:dyDescent="0.25">
      <c r="A58" s="251" t="s">
        <v>124</v>
      </c>
    </row>
    <row r="59" spans="1:3" x14ac:dyDescent="0.25">
      <c r="A59" s="247" t="s">
        <v>61</v>
      </c>
    </row>
    <row r="60" spans="1:3" ht="15.75" customHeight="1" x14ac:dyDescent="0.25">
      <c r="A60" s="250" t="s">
        <v>201</v>
      </c>
    </row>
    <row r="61" spans="1:3" x14ac:dyDescent="0.25">
      <c r="A61" s="252" t="s">
        <v>214</v>
      </c>
    </row>
    <row r="62" spans="1:3" x14ac:dyDescent="0.25">
      <c r="A62" s="251" t="s">
        <v>101</v>
      </c>
    </row>
    <row r="63" spans="1:3" ht="17.25" customHeight="1" x14ac:dyDescent="0.25">
      <c r="A63" s="252" t="s">
        <v>197</v>
      </c>
      <c r="C63" s="126" t="s">
        <v>758</v>
      </c>
    </row>
    <row r="67" spans="1:3" ht="16.5" thickBot="1" x14ac:dyDescent="0.3">
      <c r="A67" s="259" t="s">
        <v>261</v>
      </c>
    </row>
    <row r="68" spans="1:3" ht="15.75" thickTop="1" x14ac:dyDescent="0.25">
      <c r="A68" s="255" t="s">
        <v>263</v>
      </c>
    </row>
    <row r="69" spans="1:3" x14ac:dyDescent="0.25">
      <c r="A69" s="257" t="s">
        <v>269</v>
      </c>
    </row>
    <row r="70" spans="1:3" x14ac:dyDescent="0.25">
      <c r="A70" s="251" t="s">
        <v>618</v>
      </c>
    </row>
    <row r="71" spans="1:3" ht="21" customHeight="1" x14ac:dyDescent="0.25">
      <c r="A71" s="256" t="s">
        <v>274</v>
      </c>
    </row>
    <row r="72" spans="1:3" x14ac:dyDescent="0.25">
      <c r="A72" s="260" t="s">
        <v>307</v>
      </c>
    </row>
    <row r="73" spans="1:3" x14ac:dyDescent="0.25">
      <c r="A73" s="257" t="s">
        <v>311</v>
      </c>
    </row>
    <row r="74" spans="1:3" x14ac:dyDescent="0.25">
      <c r="A74" s="258" t="s">
        <v>320</v>
      </c>
    </row>
    <row r="75" spans="1:3" x14ac:dyDescent="0.25">
      <c r="A75" s="261" t="s">
        <v>326</v>
      </c>
    </row>
    <row r="76" spans="1:3" x14ac:dyDescent="0.25">
      <c r="A76" s="260" t="s">
        <v>327</v>
      </c>
    </row>
    <row r="77" spans="1:3" x14ac:dyDescent="0.25">
      <c r="A77" s="257" t="s">
        <v>329</v>
      </c>
    </row>
    <row r="78" spans="1:3" x14ac:dyDescent="0.25">
      <c r="A78" s="261" t="s">
        <v>331</v>
      </c>
    </row>
    <row r="79" spans="1:3" x14ac:dyDescent="0.25">
      <c r="A79" s="257" t="s">
        <v>337</v>
      </c>
    </row>
    <row r="80" spans="1:3" ht="18" customHeight="1" x14ac:dyDescent="0.25">
      <c r="A80" s="262" t="s">
        <v>625</v>
      </c>
      <c r="C80" s="126" t="s">
        <v>759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19" t="s">
        <v>32</v>
      </c>
    </row>
    <row r="2" spans="1:1" ht="15.75" thickTop="1" x14ac:dyDescent="0.25">
      <c r="A2" s="236" t="s">
        <v>188</v>
      </c>
    </row>
    <row r="3" spans="1:1" x14ac:dyDescent="0.25">
      <c r="A3" s="97" t="s">
        <v>103</v>
      </c>
    </row>
    <row r="4" spans="1:1" x14ac:dyDescent="0.25">
      <c r="A4" s="229" t="s">
        <v>66</v>
      </c>
    </row>
    <row r="5" spans="1:1" x14ac:dyDescent="0.25">
      <c r="A5" s="229" t="s">
        <v>37</v>
      </c>
    </row>
    <row r="6" spans="1:1" x14ac:dyDescent="0.25">
      <c r="A6" s="231" t="s">
        <v>190</v>
      </c>
    </row>
    <row r="7" spans="1:1" x14ac:dyDescent="0.25">
      <c r="A7" s="229" t="s">
        <v>99</v>
      </c>
    </row>
    <row r="8" spans="1:1" x14ac:dyDescent="0.25">
      <c r="A8" s="97" t="s">
        <v>45</v>
      </c>
    </row>
    <row r="9" spans="1:1" x14ac:dyDescent="0.25">
      <c r="A9" s="231" t="s">
        <v>137</v>
      </c>
    </row>
    <row r="10" spans="1:1" x14ac:dyDescent="0.25">
      <c r="A10" s="229" t="s">
        <v>51</v>
      </c>
    </row>
    <row r="11" spans="1:1" x14ac:dyDescent="0.25">
      <c r="A11" s="231" t="s">
        <v>207</v>
      </c>
    </row>
    <row r="12" spans="1:1" x14ac:dyDescent="0.25">
      <c r="A12" s="229" t="s">
        <v>122</v>
      </c>
    </row>
    <row r="13" spans="1:1" x14ac:dyDescent="0.25">
      <c r="A13" s="97" t="s">
        <v>111</v>
      </c>
    </row>
    <row r="14" spans="1:1" x14ac:dyDescent="0.25">
      <c r="A14" s="229" t="s">
        <v>113</v>
      </c>
    </row>
    <row r="15" spans="1:1" x14ac:dyDescent="0.25">
      <c r="A15" s="229" t="s">
        <v>49</v>
      </c>
    </row>
    <row r="16" spans="1:1" x14ac:dyDescent="0.25">
      <c r="A16" s="97" t="s">
        <v>118</v>
      </c>
    </row>
    <row r="17" spans="1:1" x14ac:dyDescent="0.25">
      <c r="A17" s="97" t="s">
        <v>54</v>
      </c>
    </row>
    <row r="18" spans="1:1" x14ac:dyDescent="0.25">
      <c r="A18" s="229" t="s">
        <v>39</v>
      </c>
    </row>
    <row r="19" spans="1:1" x14ac:dyDescent="0.25">
      <c r="A19" s="97" t="s">
        <v>83</v>
      </c>
    </row>
    <row r="20" spans="1:1" x14ac:dyDescent="0.25">
      <c r="A20" s="97" t="s">
        <v>80</v>
      </c>
    </row>
    <row r="21" spans="1:1" x14ac:dyDescent="0.25">
      <c r="A21" s="97" t="s">
        <v>63</v>
      </c>
    </row>
    <row r="22" spans="1:1" ht="15" customHeight="1" x14ac:dyDescent="0.25">
      <c r="A22" s="231" t="s">
        <v>131</v>
      </c>
    </row>
    <row r="23" spans="1:1" x14ac:dyDescent="0.25">
      <c r="A23" s="97" t="s">
        <v>47</v>
      </c>
    </row>
    <row r="24" spans="1:1" x14ac:dyDescent="0.25">
      <c r="A24" s="231" t="s">
        <v>226</v>
      </c>
    </row>
    <row r="25" spans="1:1" x14ac:dyDescent="0.25">
      <c r="A25" s="229" t="s">
        <v>56</v>
      </c>
    </row>
    <row r="26" spans="1:1" x14ac:dyDescent="0.25">
      <c r="A26" s="231" t="s">
        <v>157</v>
      </c>
    </row>
    <row r="27" spans="1:1" x14ac:dyDescent="0.25">
      <c r="A27" s="97" t="s">
        <v>107</v>
      </c>
    </row>
    <row r="28" spans="1:1" x14ac:dyDescent="0.25">
      <c r="A28" s="97" t="s">
        <v>78</v>
      </c>
    </row>
    <row r="29" spans="1:1" x14ac:dyDescent="0.25">
      <c r="A29" s="97" t="s">
        <v>120</v>
      </c>
    </row>
    <row r="30" spans="1:1" x14ac:dyDescent="0.25">
      <c r="A30" s="231" t="s">
        <v>128</v>
      </c>
    </row>
    <row r="31" spans="1:1" x14ac:dyDescent="0.25">
      <c r="A31" s="97" t="s">
        <v>85</v>
      </c>
    </row>
    <row r="32" spans="1:1" x14ac:dyDescent="0.25">
      <c r="A32" s="179" t="s">
        <v>250</v>
      </c>
    </row>
    <row r="33" spans="1:1" x14ac:dyDescent="0.25">
      <c r="A33" s="231" t="s">
        <v>183</v>
      </c>
    </row>
    <row r="34" spans="1:1" x14ac:dyDescent="0.25">
      <c r="A34" s="179" t="s">
        <v>231</v>
      </c>
    </row>
    <row r="35" spans="1:1" x14ac:dyDescent="0.25">
      <c r="A35" s="179" t="s">
        <v>204</v>
      </c>
    </row>
    <row r="36" spans="1:1" x14ac:dyDescent="0.25">
      <c r="A36" s="179" t="s">
        <v>135</v>
      </c>
    </row>
    <row r="37" spans="1:1" x14ac:dyDescent="0.25">
      <c r="A37" s="97" t="s">
        <v>70</v>
      </c>
    </row>
    <row r="38" spans="1:1" x14ac:dyDescent="0.25">
      <c r="A38" s="179" t="s">
        <v>161</v>
      </c>
    </row>
    <row r="39" spans="1:1" x14ac:dyDescent="0.25">
      <c r="A39" s="97" t="s">
        <v>43</v>
      </c>
    </row>
    <row r="40" spans="1:1" x14ac:dyDescent="0.25">
      <c r="A40" s="179" t="s">
        <v>239</v>
      </c>
    </row>
    <row r="41" spans="1:1" x14ac:dyDescent="0.25">
      <c r="A41" s="229" t="s">
        <v>35</v>
      </c>
    </row>
    <row r="42" spans="1:1" x14ac:dyDescent="0.25">
      <c r="A42" s="179" t="s">
        <v>143</v>
      </c>
    </row>
    <row r="43" spans="1:1" x14ac:dyDescent="0.25">
      <c r="A43" s="179" t="s">
        <v>133</v>
      </c>
    </row>
    <row r="44" spans="1:1" x14ac:dyDescent="0.25">
      <c r="A44" s="97" t="s">
        <v>60</v>
      </c>
    </row>
    <row r="45" spans="1:1" x14ac:dyDescent="0.25">
      <c r="A45" s="231" t="s">
        <v>229</v>
      </c>
    </row>
    <row r="46" spans="1:1" x14ac:dyDescent="0.25">
      <c r="A46" s="230" t="s">
        <v>65</v>
      </c>
    </row>
    <row r="47" spans="1:1" x14ac:dyDescent="0.25">
      <c r="A47" s="97" t="s">
        <v>94</v>
      </c>
    </row>
    <row r="48" spans="1:1" x14ac:dyDescent="0.25">
      <c r="A48" s="179" t="s">
        <v>217</v>
      </c>
    </row>
    <row r="49" spans="1:1" x14ac:dyDescent="0.25">
      <c r="A49" s="229" t="s">
        <v>109</v>
      </c>
    </row>
    <row r="50" spans="1:1" x14ac:dyDescent="0.25">
      <c r="A50" s="179" t="s">
        <v>604</v>
      </c>
    </row>
    <row r="51" spans="1:1" x14ac:dyDescent="0.25">
      <c r="A51" s="97" t="s">
        <v>58</v>
      </c>
    </row>
    <row r="52" spans="1:1" x14ac:dyDescent="0.25">
      <c r="A52" s="179" t="s">
        <v>139</v>
      </c>
    </row>
    <row r="53" spans="1:1" x14ac:dyDescent="0.25">
      <c r="A53" s="229" t="s">
        <v>116</v>
      </c>
    </row>
    <row r="54" spans="1:1" x14ac:dyDescent="0.25">
      <c r="A54" s="97" t="s">
        <v>126</v>
      </c>
    </row>
    <row r="55" spans="1:1" x14ac:dyDescent="0.25">
      <c r="A55" s="179" t="s">
        <v>149</v>
      </c>
    </row>
    <row r="56" spans="1:1" x14ac:dyDescent="0.25">
      <c r="A56" s="179" t="s">
        <v>169</v>
      </c>
    </row>
    <row r="57" spans="1:1" x14ac:dyDescent="0.25">
      <c r="A57" s="231" t="s">
        <v>209</v>
      </c>
    </row>
    <row r="58" spans="1:1" x14ac:dyDescent="0.25">
      <c r="A58" s="97" t="s">
        <v>124</v>
      </c>
    </row>
    <row r="59" spans="1:1" x14ac:dyDescent="0.25">
      <c r="A59" s="179" t="s">
        <v>153</v>
      </c>
    </row>
    <row r="60" spans="1:1" x14ac:dyDescent="0.25">
      <c r="A60" s="97" t="s">
        <v>61</v>
      </c>
    </row>
    <row r="61" spans="1:1" x14ac:dyDescent="0.25">
      <c r="A61" s="231" t="s">
        <v>201</v>
      </c>
    </row>
    <row r="62" spans="1:1" x14ac:dyDescent="0.25">
      <c r="A62" s="232" t="s">
        <v>214</v>
      </c>
    </row>
    <row r="63" spans="1:1" x14ac:dyDescent="0.25">
      <c r="A63" s="97" t="s">
        <v>101</v>
      </c>
    </row>
    <row r="64" spans="1:1" x14ac:dyDescent="0.25">
      <c r="A64" s="179" t="s">
        <v>219</v>
      </c>
    </row>
    <row r="65" spans="1:3" x14ac:dyDescent="0.25">
      <c r="A65" s="231" t="s">
        <v>197</v>
      </c>
    </row>
    <row r="66" spans="1:3" x14ac:dyDescent="0.25">
      <c r="B66" s="238"/>
      <c r="C66" s="126" t="s">
        <v>746</v>
      </c>
    </row>
    <row r="69" spans="1:3" ht="16.5" thickBot="1" x14ac:dyDescent="0.3">
      <c r="A69" s="19" t="s">
        <v>261</v>
      </c>
    </row>
    <row r="70" spans="1:3" ht="15.75" thickTop="1" x14ac:dyDescent="0.25">
      <c r="A70" s="227" t="s">
        <v>263</v>
      </c>
    </row>
    <row r="71" spans="1:3" x14ac:dyDescent="0.25">
      <c r="A71" s="228" t="s">
        <v>269</v>
      </c>
    </row>
    <row r="72" spans="1:3" x14ac:dyDescent="0.25">
      <c r="A72" s="97" t="s">
        <v>618</v>
      </c>
    </row>
    <row r="73" spans="1:3" x14ac:dyDescent="0.25">
      <c r="A73" s="228" t="s">
        <v>274</v>
      </c>
    </row>
    <row r="74" spans="1:3" x14ac:dyDescent="0.25">
      <c r="A74" s="93" t="s">
        <v>307</v>
      </c>
    </row>
    <row r="75" spans="1:3" x14ac:dyDescent="0.25">
      <c r="A75" s="228" t="s">
        <v>311</v>
      </c>
    </row>
    <row r="76" spans="1:3" x14ac:dyDescent="0.25">
      <c r="A76" s="233" t="s">
        <v>320</v>
      </c>
    </row>
    <row r="77" spans="1:3" x14ac:dyDescent="0.25">
      <c r="A77" s="94" t="s">
        <v>326</v>
      </c>
    </row>
    <row r="78" spans="1:3" x14ac:dyDescent="0.25">
      <c r="A78" s="93" t="s">
        <v>327</v>
      </c>
    </row>
    <row r="79" spans="1:3" x14ac:dyDescent="0.25">
      <c r="A79" s="228" t="s">
        <v>329</v>
      </c>
    </row>
    <row r="80" spans="1:3" x14ac:dyDescent="0.25">
      <c r="A80" s="94" t="s">
        <v>335</v>
      </c>
    </row>
    <row r="81" spans="1:3" x14ac:dyDescent="0.25">
      <c r="A81" s="228" t="s">
        <v>337</v>
      </c>
    </row>
    <row r="82" spans="1:3" ht="22.5" customHeight="1" x14ac:dyDescent="0.25">
      <c r="A82" s="237" t="s">
        <v>744</v>
      </c>
      <c r="C82" s="126" t="s">
        <v>745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s="76" customFormat="1" x14ac:dyDescent="0.25">
      <c r="A1" s="76" t="s">
        <v>685</v>
      </c>
    </row>
    <row r="2" spans="1:1" x14ac:dyDescent="0.25">
      <c r="A2" t="s">
        <v>103</v>
      </c>
    </row>
    <row r="3" spans="1:1" x14ac:dyDescent="0.25">
      <c r="A3" t="s">
        <v>66</v>
      </c>
    </row>
    <row r="4" spans="1:1" x14ac:dyDescent="0.25">
      <c r="A4" t="s">
        <v>190</v>
      </c>
    </row>
    <row r="5" spans="1:1" x14ac:dyDescent="0.25">
      <c r="A5" t="s">
        <v>99</v>
      </c>
    </row>
    <row r="6" spans="1:1" x14ac:dyDescent="0.25">
      <c r="A6" t="s">
        <v>45</v>
      </c>
    </row>
    <row r="7" spans="1:1" x14ac:dyDescent="0.25">
      <c r="A7" t="s">
        <v>51</v>
      </c>
    </row>
    <row r="8" spans="1:1" x14ac:dyDescent="0.25">
      <c r="A8" t="s">
        <v>122</v>
      </c>
    </row>
    <row r="9" spans="1:1" x14ac:dyDescent="0.25">
      <c r="A9" t="s">
        <v>111</v>
      </c>
    </row>
    <row r="10" spans="1:1" x14ac:dyDescent="0.25">
      <c r="A10" t="s">
        <v>113</v>
      </c>
    </row>
    <row r="11" spans="1:1" x14ac:dyDescent="0.25">
      <c r="A11" t="s">
        <v>87</v>
      </c>
    </row>
    <row r="12" spans="1:1" x14ac:dyDescent="0.25">
      <c r="A12" t="s">
        <v>49</v>
      </c>
    </row>
    <row r="13" spans="1:1" x14ac:dyDescent="0.25">
      <c r="A13" t="s">
        <v>118</v>
      </c>
    </row>
    <row r="14" spans="1:1" x14ac:dyDescent="0.25">
      <c r="A14" t="s">
        <v>54</v>
      </c>
    </row>
    <row r="15" spans="1:1" x14ac:dyDescent="0.25">
      <c r="A15" t="s">
        <v>72</v>
      </c>
    </row>
    <row r="16" spans="1:1" x14ac:dyDescent="0.25">
      <c r="A16" t="s">
        <v>83</v>
      </c>
    </row>
    <row r="17" spans="1:1" x14ac:dyDescent="0.25">
      <c r="A17" t="s">
        <v>80</v>
      </c>
    </row>
    <row r="18" spans="1:1" x14ac:dyDescent="0.25">
      <c r="A18" t="s">
        <v>63</v>
      </c>
    </row>
    <row r="19" spans="1:1" x14ac:dyDescent="0.25">
      <c r="A19" t="s">
        <v>131</v>
      </c>
    </row>
    <row r="20" spans="1:1" x14ac:dyDescent="0.25">
      <c r="A20" t="s">
        <v>47</v>
      </c>
    </row>
    <row r="21" spans="1:1" x14ac:dyDescent="0.25">
      <c r="A21" t="s">
        <v>235</v>
      </c>
    </row>
    <row r="22" spans="1:1" x14ac:dyDescent="0.25">
      <c r="A22" t="s">
        <v>145</v>
      </c>
    </row>
    <row r="23" spans="1:1" x14ac:dyDescent="0.25">
      <c r="A23" t="s">
        <v>226</v>
      </c>
    </row>
    <row r="24" spans="1:1" x14ac:dyDescent="0.25">
      <c r="A24" t="s">
        <v>56</v>
      </c>
    </row>
    <row r="25" spans="1:1" x14ac:dyDescent="0.25">
      <c r="A25" t="s">
        <v>157</v>
      </c>
    </row>
    <row r="26" spans="1:1" x14ac:dyDescent="0.25">
      <c r="A26" t="s">
        <v>107</v>
      </c>
    </row>
    <row r="27" spans="1:1" x14ac:dyDescent="0.25">
      <c r="A27" t="s">
        <v>78</v>
      </c>
    </row>
    <row r="28" spans="1:1" x14ac:dyDescent="0.25">
      <c r="A28" t="s">
        <v>120</v>
      </c>
    </row>
    <row r="29" spans="1:1" x14ac:dyDescent="0.25">
      <c r="A29" t="s">
        <v>85</v>
      </c>
    </row>
    <row r="30" spans="1:1" x14ac:dyDescent="0.25">
      <c r="A30" t="s">
        <v>250</v>
      </c>
    </row>
    <row r="31" spans="1:1" x14ac:dyDescent="0.25">
      <c r="A31" t="s">
        <v>183</v>
      </c>
    </row>
    <row r="32" spans="1:1" x14ac:dyDescent="0.25">
      <c r="A32" t="s">
        <v>231</v>
      </c>
    </row>
    <row r="33" spans="1:1" x14ac:dyDescent="0.25">
      <c r="A33" t="s">
        <v>204</v>
      </c>
    </row>
    <row r="34" spans="1:1" x14ac:dyDescent="0.25">
      <c r="A34" t="s">
        <v>135</v>
      </c>
    </row>
    <row r="35" spans="1:1" x14ac:dyDescent="0.25">
      <c r="A35" t="s">
        <v>70</v>
      </c>
    </row>
    <row r="36" spans="1:1" x14ac:dyDescent="0.25">
      <c r="A36" t="s">
        <v>161</v>
      </c>
    </row>
    <row r="37" spans="1:1" x14ac:dyDescent="0.25">
      <c r="A37" t="s">
        <v>43</v>
      </c>
    </row>
    <row r="38" spans="1:1" x14ac:dyDescent="0.25">
      <c r="A38" t="s">
        <v>35</v>
      </c>
    </row>
    <row r="39" spans="1:1" x14ac:dyDescent="0.25">
      <c r="A39" t="s">
        <v>143</v>
      </c>
    </row>
    <row r="40" spans="1:1" x14ac:dyDescent="0.25">
      <c r="A40" t="s">
        <v>133</v>
      </c>
    </row>
    <row r="41" spans="1:1" x14ac:dyDescent="0.25">
      <c r="A41" t="s">
        <v>60</v>
      </c>
    </row>
    <row r="42" spans="1:1" x14ac:dyDescent="0.25">
      <c r="A42" t="s">
        <v>229</v>
      </c>
    </row>
    <row r="43" spans="1:1" x14ac:dyDescent="0.25">
      <c r="A43" t="s">
        <v>94</v>
      </c>
    </row>
    <row r="44" spans="1:1" x14ac:dyDescent="0.25">
      <c r="A44" t="s">
        <v>217</v>
      </c>
    </row>
    <row r="45" spans="1:1" x14ac:dyDescent="0.25">
      <c r="A45" t="s">
        <v>109</v>
      </c>
    </row>
    <row r="46" spans="1:1" x14ac:dyDescent="0.25">
      <c r="A46" t="s">
        <v>604</v>
      </c>
    </row>
    <row r="47" spans="1:1" x14ac:dyDescent="0.25">
      <c r="A47" t="s">
        <v>58</v>
      </c>
    </row>
    <row r="48" spans="1:1" x14ac:dyDescent="0.25">
      <c r="A48" t="s">
        <v>139</v>
      </c>
    </row>
    <row r="49" spans="1:1" x14ac:dyDescent="0.25">
      <c r="A49" t="s">
        <v>116</v>
      </c>
    </row>
    <row r="50" spans="1:1" x14ac:dyDescent="0.25">
      <c r="A50" s="188" t="s">
        <v>126</v>
      </c>
    </row>
    <row r="51" spans="1:1" x14ac:dyDescent="0.25">
      <c r="A51" t="s">
        <v>149</v>
      </c>
    </row>
    <row r="52" spans="1:1" x14ac:dyDescent="0.25">
      <c r="A52" t="s">
        <v>181</v>
      </c>
    </row>
    <row r="53" spans="1:1" x14ac:dyDescent="0.25">
      <c r="A53" t="s">
        <v>169</v>
      </c>
    </row>
    <row r="54" spans="1:1" x14ac:dyDescent="0.25">
      <c r="A54" t="s">
        <v>209</v>
      </c>
    </row>
    <row r="55" spans="1:1" x14ac:dyDescent="0.25">
      <c r="A55" t="s">
        <v>124</v>
      </c>
    </row>
    <row r="56" spans="1:1" x14ac:dyDescent="0.25">
      <c r="A56" t="s">
        <v>153</v>
      </c>
    </row>
    <row r="57" spans="1:1" x14ac:dyDescent="0.25">
      <c r="A57" t="s">
        <v>61</v>
      </c>
    </row>
    <row r="58" spans="1:1" x14ac:dyDescent="0.25">
      <c r="A58" t="s">
        <v>214</v>
      </c>
    </row>
    <row r="59" spans="1:1" x14ac:dyDescent="0.25">
      <c r="A59" t="s">
        <v>101</v>
      </c>
    </row>
    <row r="60" spans="1:1" x14ac:dyDescent="0.25">
      <c r="A60" t="s">
        <v>197</v>
      </c>
    </row>
    <row r="62" spans="1:1" x14ac:dyDescent="0.25">
      <c r="A62" s="126" t="s">
        <v>686</v>
      </c>
    </row>
    <row r="65" spans="1:1" ht="15.75" thickBot="1" x14ac:dyDescent="0.3"/>
    <row r="66" spans="1:1" ht="15.75" thickTop="1" x14ac:dyDescent="0.25">
      <c r="A66" s="187" t="s">
        <v>263</v>
      </c>
    </row>
    <row r="67" spans="1:1" x14ac:dyDescent="0.25">
      <c r="A67" s="184" t="s">
        <v>269</v>
      </c>
    </row>
    <row r="68" spans="1:1" ht="30" x14ac:dyDescent="0.25">
      <c r="A68" s="97" t="s">
        <v>618</v>
      </c>
    </row>
    <row r="69" spans="1:1" ht="35.25" customHeight="1" x14ac:dyDescent="0.25">
      <c r="A69" s="184" t="s">
        <v>274</v>
      </c>
    </row>
    <row r="70" spans="1:1" x14ac:dyDescent="0.25">
      <c r="A70" s="93" t="s">
        <v>307</v>
      </c>
    </row>
    <row r="71" spans="1:1" x14ac:dyDescent="0.25">
      <c r="A71" s="185" t="s">
        <v>311</v>
      </c>
    </row>
    <row r="72" spans="1:1" x14ac:dyDescent="0.25">
      <c r="A72" s="186" t="s">
        <v>320</v>
      </c>
    </row>
    <row r="73" spans="1:1" x14ac:dyDescent="0.25">
      <c r="A73" s="94" t="s">
        <v>326</v>
      </c>
    </row>
    <row r="74" spans="1:1" x14ac:dyDescent="0.25">
      <c r="A74" s="93" t="s">
        <v>327</v>
      </c>
    </row>
    <row r="75" spans="1:1" x14ac:dyDescent="0.25">
      <c r="A75" s="184" t="s">
        <v>329</v>
      </c>
    </row>
    <row r="76" spans="1:1" x14ac:dyDescent="0.25">
      <c r="A76" s="184" t="s">
        <v>337</v>
      </c>
    </row>
    <row r="77" spans="1:1" ht="18.75" customHeight="1" x14ac:dyDescent="0.25">
      <c r="A77" s="190" t="s">
        <v>625</v>
      </c>
    </row>
    <row r="80" spans="1:1" x14ac:dyDescent="0.25">
      <c r="A80" s="189" t="s">
        <v>687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33" t="s">
        <v>263</v>
      </c>
    </row>
    <row r="2" spans="1:1" ht="15.75" customHeight="1" x14ac:dyDescent="0.25">
      <c r="A2" s="132" t="s">
        <v>269</v>
      </c>
    </row>
    <row r="3" spans="1:1" ht="15.75" customHeight="1" x14ac:dyDescent="0.25">
      <c r="A3" s="127" t="s">
        <v>618</v>
      </c>
    </row>
    <row r="4" spans="1:1" x14ac:dyDescent="0.25">
      <c r="A4" s="129" t="s">
        <v>274</v>
      </c>
    </row>
    <row r="5" spans="1:1" ht="16.5" customHeight="1" x14ac:dyDescent="0.25">
      <c r="A5" s="129" t="s">
        <v>307</v>
      </c>
    </row>
    <row r="6" spans="1:1" x14ac:dyDescent="0.25">
      <c r="A6" s="128" t="s">
        <v>311</v>
      </c>
    </row>
    <row r="7" spans="1:1" ht="15.75" customHeight="1" x14ac:dyDescent="0.25">
      <c r="A7" s="124" t="s">
        <v>320</v>
      </c>
    </row>
    <row r="8" spans="1:1" ht="15.75" customHeight="1" x14ac:dyDescent="0.25">
      <c r="A8" s="125" t="s">
        <v>326</v>
      </c>
    </row>
    <row r="9" spans="1:1" ht="15.75" customHeight="1" x14ac:dyDescent="0.25">
      <c r="A9" s="123" t="s">
        <v>327</v>
      </c>
    </row>
    <row r="10" spans="1:1" ht="15.75" customHeight="1" x14ac:dyDescent="0.25">
      <c r="A10" s="132" t="s">
        <v>329</v>
      </c>
    </row>
    <row r="11" spans="1:1" ht="16.5" customHeight="1" x14ac:dyDescent="0.25">
      <c r="A11" s="129" t="s">
        <v>337</v>
      </c>
    </row>
    <row r="12" spans="1:1" x14ac:dyDescent="0.25">
      <c r="A12" s="123" t="s">
        <v>345</v>
      </c>
    </row>
    <row r="14" spans="1:1" x14ac:dyDescent="0.25">
      <c r="A14" s="126">
        <v>12</v>
      </c>
    </row>
    <row r="18" spans="1:1" ht="16.5" thickBot="1" x14ac:dyDescent="0.3">
      <c r="A18" s="19" t="s">
        <v>32</v>
      </c>
    </row>
    <row r="19" spans="1:1" ht="15.75" thickTop="1" x14ac:dyDescent="0.25">
      <c r="A19" s="114" t="s">
        <v>188</v>
      </c>
    </row>
    <row r="20" spans="1:1" x14ac:dyDescent="0.25">
      <c r="A20" s="93" t="s">
        <v>103</v>
      </c>
    </row>
    <row r="21" spans="1:1" x14ac:dyDescent="0.25">
      <c r="A21" s="93" t="s">
        <v>66</v>
      </c>
    </row>
    <row r="22" spans="1:1" x14ac:dyDescent="0.25">
      <c r="A22" s="94" t="s">
        <v>190</v>
      </c>
    </row>
    <row r="23" spans="1:1" x14ac:dyDescent="0.25">
      <c r="A23" s="93" t="s">
        <v>45</v>
      </c>
    </row>
    <row r="24" spans="1:1" x14ac:dyDescent="0.25">
      <c r="A24" s="94" t="s">
        <v>137</v>
      </c>
    </row>
    <row r="25" spans="1:1" x14ac:dyDescent="0.25">
      <c r="A25" s="93" t="s">
        <v>51</v>
      </c>
    </row>
    <row r="26" spans="1:1" x14ac:dyDescent="0.25">
      <c r="A26" s="131" t="s">
        <v>207</v>
      </c>
    </row>
    <row r="27" spans="1:1" x14ac:dyDescent="0.25">
      <c r="A27" s="93" t="s">
        <v>122</v>
      </c>
    </row>
    <row r="28" spans="1:1" x14ac:dyDescent="0.25">
      <c r="A28" s="94" t="s">
        <v>111</v>
      </c>
    </row>
    <row r="29" spans="1:1" x14ac:dyDescent="0.25">
      <c r="A29" s="93" t="s">
        <v>113</v>
      </c>
    </row>
    <row r="30" spans="1:1" x14ac:dyDescent="0.25">
      <c r="A30" s="93" t="s">
        <v>49</v>
      </c>
    </row>
    <row r="31" spans="1:1" x14ac:dyDescent="0.25">
      <c r="A31" s="94" t="s">
        <v>118</v>
      </c>
    </row>
    <row r="32" spans="1:1" x14ac:dyDescent="0.25">
      <c r="A32" s="94" t="s">
        <v>54</v>
      </c>
    </row>
    <row r="33" spans="1:1" x14ac:dyDescent="0.25">
      <c r="A33" s="93" t="s">
        <v>39</v>
      </c>
    </row>
    <row r="34" spans="1:1" x14ac:dyDescent="0.25">
      <c r="A34" s="94" t="s">
        <v>83</v>
      </c>
    </row>
    <row r="35" spans="1:1" x14ac:dyDescent="0.25">
      <c r="A35" s="94" t="s">
        <v>167</v>
      </c>
    </row>
    <row r="36" spans="1:1" x14ac:dyDescent="0.25">
      <c r="A36" s="93" t="s">
        <v>80</v>
      </c>
    </row>
    <row r="37" spans="1:1" x14ac:dyDescent="0.25">
      <c r="A37" s="93" t="s">
        <v>63</v>
      </c>
    </row>
    <row r="38" spans="1:1" x14ac:dyDescent="0.25">
      <c r="A38" s="94" t="s">
        <v>178</v>
      </c>
    </row>
    <row r="39" spans="1:1" x14ac:dyDescent="0.25">
      <c r="A39" s="94" t="s">
        <v>131</v>
      </c>
    </row>
    <row r="40" spans="1:1" x14ac:dyDescent="0.25">
      <c r="A40" s="94" t="s">
        <v>47</v>
      </c>
    </row>
    <row r="41" spans="1:1" x14ac:dyDescent="0.25">
      <c r="A41" s="94" t="s">
        <v>235</v>
      </c>
    </row>
    <row r="42" spans="1:1" x14ac:dyDescent="0.25">
      <c r="A42" s="94" t="s">
        <v>145</v>
      </c>
    </row>
    <row r="43" spans="1:1" x14ac:dyDescent="0.25">
      <c r="A43" s="94" t="s">
        <v>226</v>
      </c>
    </row>
    <row r="44" spans="1:1" x14ac:dyDescent="0.25">
      <c r="A44" s="93" t="s">
        <v>56</v>
      </c>
    </row>
    <row r="45" spans="1:1" x14ac:dyDescent="0.25">
      <c r="A45" s="94" t="s">
        <v>157</v>
      </c>
    </row>
    <row r="46" spans="1:1" x14ac:dyDescent="0.25">
      <c r="A46" s="93" t="s">
        <v>107</v>
      </c>
    </row>
    <row r="47" spans="1:1" x14ac:dyDescent="0.25">
      <c r="A47" s="93" t="s">
        <v>78</v>
      </c>
    </row>
    <row r="48" spans="1:1" x14ac:dyDescent="0.25">
      <c r="A48" s="93" t="s">
        <v>120</v>
      </c>
    </row>
    <row r="49" spans="1:1" x14ac:dyDescent="0.25">
      <c r="A49" s="94" t="s">
        <v>85</v>
      </c>
    </row>
    <row r="50" spans="1:1" x14ac:dyDescent="0.25">
      <c r="A50" s="94" t="s">
        <v>250</v>
      </c>
    </row>
    <row r="51" spans="1:1" x14ac:dyDescent="0.25">
      <c r="A51" s="94" t="s">
        <v>183</v>
      </c>
    </row>
    <row r="52" spans="1:1" x14ac:dyDescent="0.25">
      <c r="A52" s="94" t="s">
        <v>231</v>
      </c>
    </row>
    <row r="53" spans="1:1" ht="30" x14ac:dyDescent="0.25">
      <c r="A53" s="94" t="s">
        <v>204</v>
      </c>
    </row>
    <row r="54" spans="1:1" x14ac:dyDescent="0.25">
      <c r="A54" s="93" t="s">
        <v>96</v>
      </c>
    </row>
    <row r="55" spans="1:1" x14ac:dyDescent="0.25">
      <c r="A55" s="94" t="s">
        <v>135</v>
      </c>
    </row>
    <row r="56" spans="1:1" x14ac:dyDescent="0.25">
      <c r="A56" s="93" t="s">
        <v>70</v>
      </c>
    </row>
    <row r="57" spans="1:1" ht="30" x14ac:dyDescent="0.25">
      <c r="A57" s="131" t="s">
        <v>161</v>
      </c>
    </row>
    <row r="58" spans="1:1" x14ac:dyDescent="0.25">
      <c r="A58" s="134" t="s">
        <v>627</v>
      </c>
    </row>
    <row r="59" spans="1:1" x14ac:dyDescent="0.25">
      <c r="A59" s="93" t="s">
        <v>43</v>
      </c>
    </row>
    <row r="60" spans="1:1" x14ac:dyDescent="0.25">
      <c r="A60" s="93" t="s">
        <v>35</v>
      </c>
    </row>
    <row r="61" spans="1:1" x14ac:dyDescent="0.25">
      <c r="A61" s="94" t="s">
        <v>143</v>
      </c>
    </row>
    <row r="62" spans="1:1" x14ac:dyDescent="0.25">
      <c r="A62" s="122" t="s">
        <v>133</v>
      </c>
    </row>
    <row r="63" spans="1:1" x14ac:dyDescent="0.25">
      <c r="A63" s="93" t="s">
        <v>60</v>
      </c>
    </row>
    <row r="64" spans="1:1" x14ac:dyDescent="0.25">
      <c r="A64" s="94" t="s">
        <v>229</v>
      </c>
    </row>
    <row r="65" spans="1:1" x14ac:dyDescent="0.25">
      <c r="A65" s="93" t="s">
        <v>94</v>
      </c>
    </row>
    <row r="66" spans="1:1" x14ac:dyDescent="0.25">
      <c r="A66" s="94" t="s">
        <v>217</v>
      </c>
    </row>
    <row r="67" spans="1:1" x14ac:dyDescent="0.25">
      <c r="A67" s="93" t="s">
        <v>109</v>
      </c>
    </row>
    <row r="68" spans="1:1" x14ac:dyDescent="0.25">
      <c r="A68" s="94" t="s">
        <v>604</v>
      </c>
    </row>
    <row r="69" spans="1:1" x14ac:dyDescent="0.25">
      <c r="A69" s="94" t="s">
        <v>58</v>
      </c>
    </row>
    <row r="70" spans="1:1" x14ac:dyDescent="0.25">
      <c r="A70" s="94" t="s">
        <v>139</v>
      </c>
    </row>
    <row r="71" spans="1:1" x14ac:dyDescent="0.25">
      <c r="A71" s="93" t="s">
        <v>116</v>
      </c>
    </row>
    <row r="72" spans="1:1" x14ac:dyDescent="0.25">
      <c r="A72" s="93" t="s">
        <v>126</v>
      </c>
    </row>
    <row r="73" spans="1:1" x14ac:dyDescent="0.25">
      <c r="A73" s="122" t="s">
        <v>149</v>
      </c>
    </row>
    <row r="74" spans="1:1" x14ac:dyDescent="0.25">
      <c r="A74" s="94" t="s">
        <v>169</v>
      </c>
    </row>
    <row r="75" spans="1:1" x14ac:dyDescent="0.25">
      <c r="A75" s="122" t="s">
        <v>209</v>
      </c>
    </row>
    <row r="76" spans="1:1" x14ac:dyDescent="0.25">
      <c r="A76" s="121" t="s">
        <v>124</v>
      </c>
    </row>
    <row r="77" spans="1:1" x14ac:dyDescent="0.25">
      <c r="A77" s="94" t="s">
        <v>153</v>
      </c>
    </row>
    <row r="78" spans="1:1" x14ac:dyDescent="0.25">
      <c r="A78" s="93" t="s">
        <v>61</v>
      </c>
    </row>
    <row r="79" spans="1:1" x14ac:dyDescent="0.25">
      <c r="A79" s="94" t="s">
        <v>201</v>
      </c>
    </row>
    <row r="80" spans="1:1" x14ac:dyDescent="0.25">
      <c r="A80" s="94" t="s">
        <v>214</v>
      </c>
    </row>
    <row r="81" spans="1:1" x14ac:dyDescent="0.25">
      <c r="A81" s="94" t="s">
        <v>101</v>
      </c>
    </row>
    <row r="82" spans="1:1" x14ac:dyDescent="0.25">
      <c r="A82" s="94" t="s">
        <v>197</v>
      </c>
    </row>
    <row r="84" spans="1:1" x14ac:dyDescent="0.25">
      <c r="A84" s="126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Capa</vt:lpstr>
      <vt:lpstr>Relatório Sintético</vt:lpstr>
      <vt:lpstr>Relatório Analítico </vt:lpstr>
      <vt:lpstr>Entidades Cadastradas</vt:lpstr>
      <vt:lpstr>Anexo Fotos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Joelice Rosa de Oliverira Coelho</cp:lastModifiedBy>
  <cp:revision/>
  <cp:lastPrinted>2021-06-02T14:35:19Z</cp:lastPrinted>
  <dcterms:created xsi:type="dcterms:W3CDTF">2019-08-19T14:05:31Z</dcterms:created>
  <dcterms:modified xsi:type="dcterms:W3CDTF">2021-07-06T20:08:50Z</dcterms:modified>
  <cp:category/>
  <cp:contentStatus/>
</cp:coreProperties>
</file>