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BF7B269E-7780-4B68-9AD7-A42577A3FC26}" xr6:coauthVersionLast="46" xr6:coauthVersionMax="46" xr10:uidLastSave="{00000000-0000-0000-0000-000000000000}"/>
  <bookViews>
    <workbookView xWindow="-12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6" sheetId="21" state="hidden" r:id="rId6"/>
    <sheet name="Planilha5" sheetId="20" state="hidden" r:id="rId7"/>
    <sheet name="Planilha4" sheetId="18" state="hidden" r:id="rId8"/>
    <sheet name="Planilha3" sheetId="17" state="hidden" r:id="rId9"/>
    <sheet name="Planilha1" sheetId="16" state="hidden" r:id="rId10"/>
    <sheet name="Planilha2" sheetId="15" state="hidden" r:id="rId11"/>
  </sheets>
  <definedNames>
    <definedName name="__shared_1_0_0">#REF!-#REF!</definedName>
    <definedName name="__shared_2_0_0">#REF!-#REF!</definedName>
    <definedName name="_xlnm._FilterDatabase" localSheetId="2" hidden="1">'Relatório Analítico '!$A$31:$L$31</definedName>
    <definedName name="_xlnm.Print_Area" localSheetId="4">'Anexo Fotos'!$A$1:$R$140</definedName>
    <definedName name="_xlnm.Print_Area" localSheetId="0">Capa!$A$1:$N$64</definedName>
    <definedName name="_xlnm.Print_Area" localSheetId="3">'Entidades Cadastradas'!$A$1:$E$54</definedName>
    <definedName name="_xlnm.Print_Area" localSheetId="2">'Relatório Analítico '!$A$1:$L$549</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 i="3" l="1"/>
  <c r="L393" i="3" l="1"/>
  <c r="L291" i="3"/>
  <c r="L285" i="3"/>
  <c r="L283" i="3"/>
  <c r="L179" i="3"/>
  <c r="L32" i="3"/>
  <c r="L28" i="3"/>
  <c r="L27" i="3"/>
  <c r="L17" i="3"/>
  <c r="L16" i="3"/>
  <c r="L12" i="3"/>
  <c r="K522" i="3" l="1"/>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88" i="3"/>
  <c r="L487" i="3"/>
  <c r="L486" i="3"/>
  <c r="L433" i="3"/>
  <c r="L432" i="3"/>
  <c r="L431" i="3"/>
  <c r="L430" i="3"/>
  <c r="L429" i="3"/>
  <c r="L428" i="3"/>
  <c r="L427" i="3"/>
  <c r="L426" i="3"/>
  <c r="L425" i="3"/>
  <c r="L424" i="3"/>
  <c r="L423" i="3"/>
  <c r="L422" i="3"/>
  <c r="L421" i="3"/>
  <c r="L420" i="3"/>
  <c r="L419" i="3"/>
  <c r="L418" i="3"/>
  <c r="L417" i="3"/>
  <c r="L416" i="3"/>
  <c r="L415" i="3"/>
  <c r="L414" i="3"/>
  <c r="L413" i="3"/>
  <c r="L412" i="3"/>
  <c r="L411" i="3"/>
  <c r="L409" i="3"/>
  <c r="L408" i="3"/>
  <c r="L407" i="3"/>
  <c r="L406" i="3"/>
  <c r="L405" i="3"/>
  <c r="L404" i="3"/>
  <c r="L403" i="3"/>
  <c r="L402" i="3"/>
  <c r="L401" i="3"/>
  <c r="L400" i="3"/>
  <c r="L399" i="3"/>
  <c r="L398" i="3"/>
  <c r="L397" i="3"/>
  <c r="L396" i="3"/>
  <c r="L395" i="3"/>
  <c r="L394"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5" i="3"/>
  <c r="L316" i="3"/>
  <c r="L314" i="3"/>
  <c r="L313" i="3"/>
  <c r="L312" i="3"/>
  <c r="L311" i="3"/>
  <c r="L310" i="3"/>
  <c r="L309" i="3"/>
  <c r="L308" i="3"/>
  <c r="L307" i="3"/>
  <c r="L306" i="3"/>
  <c r="L305" i="3"/>
  <c r="L304" i="3"/>
  <c r="L303" i="3"/>
  <c r="L302" i="3"/>
  <c r="L301" i="3"/>
  <c r="L300" i="3"/>
  <c r="L299" i="3"/>
  <c r="L298" i="3"/>
  <c r="L297" i="3"/>
  <c r="L296" i="3"/>
  <c r="L295" i="3"/>
  <c r="L294" i="3"/>
  <c r="L293" i="3"/>
  <c r="L292" i="3"/>
  <c r="K280" i="3"/>
  <c r="K281"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K176" i="3"/>
  <c r="K175" i="3"/>
  <c r="K286" i="3" s="1"/>
  <c r="L174" i="3"/>
  <c r="L173" i="3"/>
  <c r="L172" i="3"/>
  <c r="L171" i="3"/>
  <c r="L170" i="3"/>
  <c r="L169" i="3"/>
  <c r="L168" i="3"/>
  <c r="L167" i="3"/>
  <c r="L166" i="3"/>
  <c r="L165"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K11" i="3" l="1"/>
  <c r="K388" i="3" l="1"/>
  <c r="L410"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9" i="3"/>
  <c r="L490" i="3"/>
  <c r="L491" i="3"/>
  <c r="J388" i="3"/>
  <c r="L358" i="3"/>
  <c r="L388" i="3" s="1"/>
  <c r="L160" i="3"/>
  <c r="L161" i="3"/>
  <c r="L162" i="3"/>
  <c r="L163" i="3"/>
  <c r="L164" i="3"/>
  <c r="J280" i="3"/>
  <c r="L522" i="3" l="1"/>
  <c r="L523" i="3" s="1"/>
  <c r="K523" i="3"/>
  <c r="K21" i="3" s="1"/>
  <c r="K22" i="3"/>
  <c r="J281" i="3"/>
  <c r="I176" i="3"/>
  <c r="J176" i="3"/>
  <c r="J175" i="3"/>
  <c r="K23" i="3" l="1"/>
  <c r="I388" i="3"/>
  <c r="I175" i="3"/>
  <c r="H281" i="3" l="1"/>
  <c r="I281" i="3"/>
  <c r="H176" i="3"/>
  <c r="I11" i="3" l="1"/>
  <c r="E388" i="3" l="1"/>
  <c r="D286" i="3"/>
  <c r="G280" i="3"/>
  <c r="E280" i="3"/>
  <c r="E175" i="3"/>
  <c r="D523" i="3" l="1"/>
  <c r="E522" i="3"/>
  <c r="E523" i="3" s="1"/>
  <c r="F522" i="3"/>
  <c r="G522" i="3"/>
  <c r="F388" i="3"/>
  <c r="G388" i="3"/>
  <c r="G523" i="3" l="1"/>
  <c r="F523" i="3"/>
  <c r="G284" i="3"/>
  <c r="D281" i="3"/>
  <c r="E281" i="3"/>
  <c r="F281" i="3"/>
  <c r="G281" i="3"/>
  <c r="E176" i="3"/>
  <c r="D176" i="3"/>
  <c r="F175" i="3"/>
  <c r="G175" i="3"/>
  <c r="F176" i="3"/>
  <c r="G176" i="3"/>
  <c r="L281" i="3" l="1"/>
  <c r="L176" i="3"/>
  <c r="E11" i="3"/>
  <c r="G11" i="3"/>
  <c r="F280" i="3" l="1"/>
  <c r="F11" i="3"/>
  <c r="E21" i="3" l="1"/>
  <c r="F284" i="3"/>
  <c r="F286" i="3" s="1"/>
  <c r="H388" i="3"/>
  <c r="H175" i="3"/>
  <c r="L175" i="3" s="1"/>
  <c r="E284" i="3"/>
  <c r="L284" i="3" s="1"/>
  <c r="H284" i="3"/>
  <c r="H280" i="3"/>
  <c r="L280" i="3" s="1"/>
  <c r="I284" i="3"/>
  <c r="I280" i="3"/>
  <c r="J284" i="3"/>
  <c r="H522" i="3"/>
  <c r="I522" i="3"/>
  <c r="J522" i="3"/>
  <c r="J11" i="3" l="1"/>
  <c r="I286" i="3"/>
  <c r="I22" i="3" s="1"/>
  <c r="J523" i="3"/>
  <c r="J21" i="3" s="1"/>
  <c r="I523" i="3"/>
  <c r="I21" i="3" s="1"/>
  <c r="H11" i="3"/>
  <c r="H523" i="3"/>
  <c r="H21" i="3" s="1"/>
  <c r="J286" i="3"/>
  <c r="J22" i="3" s="1"/>
  <c r="E286" i="3"/>
  <c r="H286" i="3"/>
  <c r="H22" i="3" s="1"/>
  <c r="E23" i="3"/>
  <c r="G21" i="3"/>
  <c r="L21" i="3" s="1"/>
  <c r="G286" i="3"/>
  <c r="D11" i="3"/>
  <c r="L11" i="3" s="1"/>
  <c r="F22" i="3"/>
  <c r="L286" i="3" l="1"/>
  <c r="J23" i="3"/>
  <c r="I23" i="3"/>
  <c r="H23" i="3"/>
  <c r="G22" i="3"/>
  <c r="G23" i="3" s="1"/>
  <c r="F23" i="3"/>
  <c r="L23" i="3" s="1"/>
  <c r="L22" i="3" l="1"/>
</calcChain>
</file>

<file path=xl/sharedStrings.xml><?xml version="1.0" encoding="utf-8"?>
<sst xmlns="http://schemas.openxmlformats.org/spreadsheetml/2006/main" count="1863" uniqueCount="809">
  <si>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</si>
  <si>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</si>
  <si>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</si>
  <si>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</si>
  <si>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</si>
  <si>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</si>
  <si>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</si>
  <si>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</si>
  <si>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</si>
  <si>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</si>
  <si>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</si>
  <si>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</si>
  <si>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</si>
  <si>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</si>
  <si>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</si>
  <si>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</si>
  <si>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</si>
  <si>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</si>
  <si>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</si>
  <si>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</si>
  <si>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</si>
  <si>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</si>
  <si>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</si>
  <si>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</si>
  <si>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</si>
  <si>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</si>
  <si>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</si>
  <si>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</si>
  <si>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</si>
  <si>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</si>
  <si>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</si>
  <si>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</si>
  <si>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</si>
  <si>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</si>
  <si>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</si>
  <si>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</si>
  <si>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</si>
  <si>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</si>
  <si>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</si>
  <si>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</si>
  <si>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</si>
  <si>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</si>
  <si>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</si>
  <si>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</si>
  <si>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</si>
  <si>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</si>
  <si>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</si>
  <si>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</si>
  <si>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</si>
  <si>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</si>
  <si>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</si>
  <si>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</si>
  <si>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</si>
  <si>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</si>
  <si>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</si>
  <si>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</si>
  <si>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</si>
  <si>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</si>
  <si>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</si>
  <si>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</si>
  <si>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</si>
  <si>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</si>
  <si>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</si>
  <si>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</si>
  <si>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</si>
  <si>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</si>
  <si>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</si>
  <si>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</si>
  <si>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</si>
  <si>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</si>
  <si>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</si>
  <si>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</si>
  <si>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</si>
  <si>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</si>
  <si>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</si>
  <si>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</si>
  <si>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</si>
  <si>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</si>
  <si>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</si>
  <si>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</si>
  <si>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</si>
  <si>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</si>
  <si>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</si>
  <si>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</si>
  <si>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</si>
  <si>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</si>
  <si>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</si>
  <si>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</si>
  <si>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</si>
  <si>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</si>
  <si>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</si>
  <si>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</si>
  <si>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</si>
  <si>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</si>
  <si>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</si>
  <si>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</si>
  <si>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</si>
  <si>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</si>
  <si>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</si>
  <si>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</si>
  <si>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</si>
  <si>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</si>
  <si>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</si>
  <si>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</si>
  <si>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</si>
  <si>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</si>
  <si>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</si>
  <si>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</si>
  <si>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</si>
  <si>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</si>
  <si>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</si>
  <si>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</si>
  <si>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</si>
  <si>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</si>
  <si>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</si>
  <si>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</si>
  <si>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</si>
  <si>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</si>
  <si>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</si>
  <si>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</si>
  <si>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</si>
  <si>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</si>
  <si>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</si>
  <si>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</si>
  <si>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</si>
  <si>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</si>
  <si>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</si>
  <si>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</si>
  <si>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</si>
  <si>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</si>
  <si>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</si>
  <si>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</si>
  <si>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</si>
  <si>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</si>
  <si>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</si>
  <si>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</si>
  <si>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</si>
  <si>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</si>
  <si>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</si>
  <si>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</si>
  <si>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</si>
  <si>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</si>
  <si>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</si>
  <si>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</si>
  <si>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</si>
  <si>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</si>
  <si>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</si>
  <si>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</si>
  <si>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</si>
  <si>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</si>
  <si>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</si>
  <si>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</si>
  <si>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</si>
  <si>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</si>
  <si>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</si>
  <si>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</si>
  <si>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</si>
  <si>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</si>
  <si>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</si>
  <si>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</si>
  <si>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</si>
  <si>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</si>
  <si>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</si>
  <si>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</si>
  <si>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</si>
  <si>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</si>
  <si>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</si>
  <si>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</si>
  <si>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</si>
  <si>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</si>
  <si>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</si>
  <si>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</si>
  <si>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</si>
  <si>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</si>
  <si>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</si>
  <si>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</si>
  <si>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</si>
  <si>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</si>
  <si>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</si>
  <si>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</si>
  <si>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</si>
  <si>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</si>
  <si>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</si>
  <si>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</si>
  <si>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</si>
  <si>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</si>
  <si>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</si>
  <si>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</si>
  <si>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</si>
  <si>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</si>
  <si>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</si>
  <si>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</si>
  <si>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</si>
  <si>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</si>
  <si>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</si>
  <si>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</si>
  <si>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</si>
  <si>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</si>
  <si>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</si>
  <si>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</si>
  <si>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</si>
  <si>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</si>
  <si>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</si>
  <si>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</si>
  <si>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</si>
  <si>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</si>
  <si>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</si>
  <si>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</si>
  <si>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</si>
  <si>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</si>
  <si>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</si>
  <si>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</si>
  <si>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</si>
  <si>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</si>
  <si>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</si>
  <si>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</si>
  <si>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</si>
  <si>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</si>
  <si>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</si>
  <si>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</si>
  <si>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</si>
  <si>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</si>
  <si>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</si>
  <si>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</si>
  <si>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</si>
  <si>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</si>
  <si>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</si>
  <si>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</si>
  <si>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</si>
  <si>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</si>
  <si>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</si>
  <si>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</si>
  <si>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</si>
  <si>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</si>
  <si>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</si>
  <si>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</si>
  <si>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</si>
  <si>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</si>
  <si>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</si>
  <si>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</si>
  <si>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</si>
  <si>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</si>
  <si>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</si>
  <si>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</si>
  <si>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</si>
  <si>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</si>
  <si>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</si>
  <si>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</si>
  <si>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</si>
  <si>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</si>
  <si>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</si>
  <si>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</si>
  <si>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</si>
  <si>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</si>
  <si>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</si>
  <si>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</si>
  <si>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</si>
  <si>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</si>
  <si>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</si>
  <si>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</si>
  <si>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</si>
  <si>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</si>
  <si>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</si>
  <si>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</si>
  <si>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</si>
  <si>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</si>
  <si>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</si>
  <si>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</si>
  <si>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</si>
  <si>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</si>
  <si>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</si>
  <si>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</si>
  <si>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</si>
  <si>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</si>
  <si>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</si>
  <si>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</si>
  <si>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</si>
  <si>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</si>
  <si>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</si>
  <si>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</si>
  <si>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</si>
  <si>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</si>
  <si>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</si>
  <si>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</si>
  <si>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</si>
  <si>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</si>
  <si>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</si>
  <si>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</si>
  <si>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</si>
  <si>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</si>
  <si>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</si>
  <si>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</si>
  <si>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</si>
  <si>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</si>
  <si>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</si>
  <si>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</si>
  <si>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</si>
  <si>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</si>
  <si>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</si>
  <si>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</si>
  <si>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</si>
  <si>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</si>
  <si>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</si>
  <si>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</si>
  <si>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</si>
  <si>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</si>
  <si>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</si>
  <si>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</si>
  <si>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</si>
  <si>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</si>
  <si>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</si>
  <si>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</si>
  <si>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</si>
  <si>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</si>
  <si>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</si>
  <si>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</si>
  <si>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</si>
  <si>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</si>
  <si>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</si>
  <si>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</si>
  <si>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</si>
  <si>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</si>
  <si>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</si>
  <si>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</si>
  <si>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</si>
  <si>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</si>
  <si>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</si>
  <si>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</si>
  <si>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</si>
  <si>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</si>
  <si>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</si>
  <si>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</si>
  <si>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</si>
  <si>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</si>
  <si>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</si>
  <si>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</si>
  <si>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</si>
  <si>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</si>
  <si>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</si>
  <si>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</si>
  <si>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</si>
  <si>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</si>
  <si>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</si>
  <si>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</si>
  <si>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</si>
  <si>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</si>
  <si>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</si>
  <si>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</si>
  <si>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</si>
  <si>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</si>
  <si>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</si>
  <si>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</si>
  <si>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</si>
  <si>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</si>
  <si>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</si>
  <si>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</si>
  <si>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</si>
  <si>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</si>
  <si>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</si>
  <si>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</si>
  <si>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</si>
  <si>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</si>
  <si>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</si>
  <si>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</si>
  <si>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</si>
  <si>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</si>
  <si>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</si>
  <si>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</si>
  <si>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</si>
  <si>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</si>
  <si>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</si>
  <si>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</si>
  <si>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</si>
  <si>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</si>
  <si>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</si>
  <si>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</si>
  <si>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</si>
  <si>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</si>
  <si>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</si>
  <si>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</si>
  <si>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</si>
  <si>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</si>
  <si>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</si>
  <si>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</si>
  <si>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</si>
  <si>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</si>
  <si>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</si>
  <si>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</si>
  <si>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</si>
  <si>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</si>
  <si>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</si>
  <si>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</si>
  <si>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</si>
  <si>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</si>
  <si>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</si>
  <si>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</si>
  <si>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</si>
  <si>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</si>
  <si>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</si>
  <si>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</si>
  <si>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</si>
  <si>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</si>
  <si>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</si>
  <si>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</si>
  <si>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</si>
  <si>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</si>
  <si>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</si>
  <si>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</si>
  <si>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</si>
  <si>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</si>
  <si>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</si>
  <si>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</si>
  <si>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</si>
  <si>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</si>
  <si>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</si>
  <si>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</si>
  <si>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</si>
  <si>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</si>
  <si>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</si>
  <si>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</si>
  <si>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</si>
  <si>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</si>
  <si>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</si>
  <si>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</si>
  <si>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</si>
  <si>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</si>
  <si>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</si>
  <si>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</si>
  <si>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</si>
  <si>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</si>
  <si>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</si>
  <si>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</si>
  <si>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</si>
  <si>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</si>
  <si>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</si>
  <si>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</si>
  <si>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</si>
  <si>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</si>
  <si>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</si>
  <si>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</si>
  <si>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</si>
  <si>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</si>
  <si>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</si>
  <si>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</si>
  <si>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</si>
  <si>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</si>
  <si>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</si>
  <si>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</si>
  <si>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</si>
  <si>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</si>
  <si>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</si>
  <si>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</si>
  <si>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</si>
  <si>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</si>
  <si>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</si>
  <si>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</si>
  <si>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</si>
  <si>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</si>
  <si>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</si>
  <si>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</si>
  <si>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</si>
  <si>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</si>
  <si>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</si>
  <si>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</si>
  <si>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</si>
  <si>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</si>
  <si>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</si>
  <si>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</si>
  <si>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</si>
  <si>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</si>
  <si>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</si>
  <si>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</si>
  <si>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</si>
  <si>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</si>
  <si>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</si>
  <si>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</si>
  <si>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</si>
  <si>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</si>
  <si>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</si>
  <si>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</si>
  <si>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</si>
  <si>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</si>
  <si>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</si>
  <si>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</si>
  <si>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</si>
  <si>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</si>
  <si>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</si>
  <si>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</si>
  <si>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</si>
  <si>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</si>
  <si>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</si>
  <si>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</si>
  <si>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</si>
  <si>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</si>
  <si>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</si>
  <si>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</si>
  <si>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</si>
  <si>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</si>
  <si>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</si>
  <si>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</si>
  <si>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</si>
  <si>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</si>
  <si>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</si>
  <si>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</si>
  <si>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</si>
  <si>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</si>
  <si>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</si>
  <si>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</si>
  <si>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</si>
  <si>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</si>
  <si>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</si>
  <si>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</si>
  <si>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</si>
  <si>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</si>
  <si>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</si>
  <si>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</si>
  <si>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</si>
  <si>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</si>
  <si>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</si>
  <si>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</si>
  <si>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</si>
  <si>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</si>
  <si>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</si>
  <si>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</si>
  <si>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</si>
  <si>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</si>
  <si>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</si>
  <si>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</si>
  <si>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</si>
  <si>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</si>
  <si>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</si>
  <si>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</si>
  <si>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</si>
  <si>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</si>
  <si>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</si>
  <si>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</si>
  <si>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</si>
  <si>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</si>
  <si>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</si>
  <si>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</si>
  <si>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</si>
  <si>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</si>
  <si>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</si>
  <si>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</si>
  <si>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</si>
  <si>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</si>
  <si>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</si>
  <si>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</si>
  <si>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</si>
  <si>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</si>
  <si>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</si>
  <si>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</si>
  <si>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</si>
  <si>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</si>
  <si>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</si>
  <si>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</si>
  <si>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</si>
  <si>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</si>
  <si>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</si>
  <si>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</si>
  <si>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</si>
  <si>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</si>
  <si>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</si>
  <si>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</si>
  <si>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</si>
  <si>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</si>
  <si>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</si>
  <si>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</si>
  <si>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</si>
  <si>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</si>
  <si>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</si>
  <si>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</si>
  <si>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</si>
  <si>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</si>
  <si>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</si>
  <si>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</si>
  <si>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</si>
  <si>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</si>
  <si>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</si>
  <si>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</si>
  <si>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</si>
  <si>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</si>
  <si>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</si>
  <si>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</si>
  <si>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</si>
  <si>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</si>
  <si>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</si>
  <si>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</si>
  <si>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</si>
  <si>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</si>
  <si>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</si>
  <si>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</si>
  <si>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</si>
  <si>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</si>
  <si>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</si>
  <si>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</si>
  <si>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</si>
  <si>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</si>
  <si>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</si>
  <si>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</si>
  <si>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</si>
  <si>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</si>
  <si>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</si>
  <si>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</si>
  <si>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</si>
  <si>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</si>
  <si>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</si>
  <si>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</si>
  <si>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</si>
  <si>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</si>
  <si>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</si>
  <si>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</si>
  <si>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</si>
  <si>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</si>
  <si>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</si>
  <si>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</si>
  <si>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</si>
  <si>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</si>
  <si>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</si>
  <si>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</si>
  <si>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</si>
  <si>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</si>
  <si>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</si>
  <si>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</si>
  <si>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</si>
  <si>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</si>
  <si>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</si>
  <si>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</si>
  <si>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</si>
  <si>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</si>
  <si>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</si>
  <si>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</si>
  <si>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</si>
  <si>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</si>
  <si>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</si>
  <si>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</si>
  <si>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</si>
  <si>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</si>
  <si>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</si>
  <si>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</si>
  <si>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</si>
  <si>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</si>
  <si>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</si>
  <si>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</si>
  <si>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</si>
  <si>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</si>
  <si>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</si>
  <si>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</si>
  <si>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</si>
  <si>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</si>
  <si>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</si>
  <si>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</si>
  <si>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</si>
  <si>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</si>
  <si>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</si>
  <si>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</si>
  <si>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</si>
  <si>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</si>
  <si>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</si>
  <si>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</si>
  <si>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</si>
  <si>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</si>
  <si>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</si>
  <si>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</si>
  <si>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</si>
  <si>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</si>
  <si>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</si>
  <si>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</si>
  <si>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</si>
  <si>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</si>
  <si>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</si>
  <si>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</si>
  <si>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</si>
  <si>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</si>
  <si>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</si>
  <si>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</si>
  <si>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</si>
  <si>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</si>
  <si>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</si>
  <si>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</si>
  <si>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</si>
  <si>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</si>
  <si>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</si>
  <si>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</si>
  <si>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</si>
  <si>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</si>
  <si>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</si>
  <si>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</si>
  <si>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</si>
  <si>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</si>
  <si>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</si>
  <si>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</si>
  <si>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</si>
  <si>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</si>
  <si>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</si>
  <si>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</si>
  <si>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</si>
  <si>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</si>
  <si>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</si>
  <si>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</si>
  <si>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</si>
  <si>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</si>
  <si>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</si>
  <si>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</si>
  <si>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</si>
  <si>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</si>
  <si>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</si>
  <si>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</si>
  <si>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</si>
  <si>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</si>
  <si>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</si>
  <si>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</si>
  <si>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</si>
  <si>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</si>
  <si>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</si>
  <si>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</si>
  <si>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</si>
  <si>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</si>
  <si>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</si>
  <si>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</si>
  <si>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</si>
  <si>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</si>
  <si>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</si>
  <si>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</si>
  <si>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</si>
  <si>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</si>
  <si>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</si>
  <si>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</si>
  <si>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</si>
  <si>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</si>
  <si>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Aurilândia</t>
  </si>
  <si>
    <t>Aragoiânia</t>
  </si>
  <si>
    <t>Uirapuru</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</si>
  <si>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</si>
  <si>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</si>
  <si>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</si>
  <si>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</si>
  <si>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</si>
  <si>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</si>
  <si>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</si>
  <si>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</si>
  <si>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</si>
  <si>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</si>
  <si>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</si>
  <si>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</si>
  <si>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</si>
  <si>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</si>
  <si>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</si>
  <si>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</si>
  <si>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</si>
  <si>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</si>
  <si>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1º TERMO ADITIVO AO TERMO DE FOMENTO
 Nº 001/2019 - CEASA/OVG</t>
  </si>
  <si>
    <t>Quantidade de alimentos descartados (distribuídos a instituições para alimentação animal) *</t>
  </si>
  <si>
    <t>Residencial São Leopoldo</t>
  </si>
  <si>
    <t>Associação de Apoio à Saúde do Idoso, Pessoa com Deficiência e Comunidade Carente</t>
  </si>
  <si>
    <t xml:space="preserve">* Nos meses de fevereiro e março, houve aumento da quantidade de alimentos descartados devido ao recebimento de produtos com alto grau de maturação. No momento da seleção, verificou-se não estarem aptos para consumo. </t>
  </si>
  <si>
    <t>Associação Benefeciente Missões Compaixão</t>
  </si>
  <si>
    <t>Anicuns</t>
  </si>
  <si>
    <t>Clube das Mães de Anicuns</t>
  </si>
  <si>
    <t>Apreensões IBAMA/ Polícia Federal</t>
  </si>
  <si>
    <t>Edmar Cardoso de Oliveira</t>
  </si>
  <si>
    <t xml:space="preserve">Sindicato dos Empregados do Comércio Hoteleiro do Estado de Goiás </t>
  </si>
  <si>
    <t>51 bairros</t>
  </si>
  <si>
    <t>11 municípios</t>
  </si>
  <si>
    <t>Thomas Marcelo e Silva</t>
  </si>
  <si>
    <t>Vila Mutirão</t>
  </si>
  <si>
    <t>Cenourão Dodo</t>
  </si>
  <si>
    <t>Vivi Frutas</t>
  </si>
  <si>
    <t>Edimar</t>
  </si>
  <si>
    <t xml:space="preserve">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t>
  </si>
  <si>
    <t>JUL</t>
  </si>
  <si>
    <t>REFERÊNCIA: JULHO / 2021</t>
  </si>
  <si>
    <t>MÊS DE REFERÊNCIA: JULHO / 2021</t>
  </si>
  <si>
    <t>Goiânia, julho de 2021.</t>
  </si>
  <si>
    <t>Teste sensorial com as famílias</t>
  </si>
  <si>
    <t>FOTOS - JULHO 2021</t>
  </si>
  <si>
    <t>Entrega de cobertores para as famílias</t>
  </si>
  <si>
    <t>Santo Antônio do Descoberto</t>
  </si>
  <si>
    <t>bairros</t>
  </si>
  <si>
    <t>Municípios</t>
  </si>
  <si>
    <t xml:space="preserve">O cadastramento de famílias tem sido realizado de maneira presencial, diariamente, de acordo com os protocolos de segurança. A validação do cadastro das entidades sociais é feito pela equipe de Assistência Social e todas as ações buscam apoiar e fortalecer a rede socioassistencial. </t>
  </si>
  <si>
    <t>Continuamos com a participação no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</si>
  <si>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r>
      <rPr>
        <b/>
        <sz val="14"/>
        <rFont val="Arial"/>
        <family val="2"/>
      </rPr>
      <t>7.1</t>
    </r>
    <r>
      <rPr>
        <sz val="14"/>
        <rFont val="Arial"/>
        <family val="2"/>
      </rPr>
      <t xml:space="preserve"> Destaca-se que 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</si>
  <si>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r>
      <rPr>
        <b/>
        <sz val="14"/>
        <color rgb="FF000000"/>
        <rFont val="Arial"/>
        <family val="2"/>
      </rPr>
      <t>7.3</t>
    </r>
    <r>
      <rPr>
        <sz val="14"/>
        <color rgb="FF000000"/>
        <rFont val="Arial"/>
        <family val="2"/>
      </rPr>
      <t xml:space="preserve">  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</si>
  <si>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r>
      <rPr>
        <b/>
        <sz val="14"/>
        <color rgb="FF000000"/>
        <rFont val="Arial"/>
        <family val="2"/>
      </rPr>
      <t>7.9</t>
    </r>
    <r>
      <rPr>
        <sz val="14"/>
        <color rgb="FF000000"/>
        <rFont val="Arial"/>
        <family val="2"/>
      </rPr>
      <t xml:space="preserve"> Ações de educação alimentar e nutricional norteiam o trabalho da Organização quando executamos estratégias de combate ao desperdício. No mês de julho, foi possível observar a continuidade dos resultados positivos na quantidade de alimentos descartados. As ações de Educação Alimentar e Nutricional também visam o trabalho de boas práticas executadas pelos colaboradores da instituição, que selecionam os alimentos para doação de forma segura e eficiente. Além disso, por meio da correta seleção, conseguimos destinar alimentos que muitas vezes não se enquadram no perfil de doação in natura, mas podem ser destinados para processamentos de doces, sucos, vitaminas, bolos, entre outros. Por isso, investimentos sustentáveis de combate ao desperdício em toda a cadeia produtiva têm relação direta com a insegurança alimentar, no sentido de facilitar o acesso das pessoas aos alimentos in natura.</t>
    </r>
  </si>
  <si>
    <r>
      <t>Medidas implementadas/a implementar:</t>
    </r>
    <r>
      <rPr>
        <sz val="12"/>
        <rFont val="Calibri"/>
        <family val="2"/>
        <scheme val="minor"/>
      </rPr>
      <t xml:space="preserve"> Seguimos com a realização do mapeamento das famílias que coletam alimentos nos containers de lixo no interior da CEASA. A equipe de Assistência Social, por meio de diagnóstico técnico, realizou atendimentos e encaminhamentos de famílias e entidades para serviços da rede socioassistencial. A unidade deu continuidade no diagnóstico e planejamento para implantação de processos tecnológicos, referentes à desidratação e mínimo processamento de frutas e verduras. Além disso, o Banco de Alimentos começou a receber estudantes de Nutrição e Saúde Pública da Universidade Federal de Goiás (UFG) para realização de estágio obrigatório na unidade.</t>
    </r>
  </si>
  <si>
    <t xml:space="preserve">Como é de suma importância, prosseguimos com a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t>
  </si>
  <si>
    <t>A OVG iniciou no mês de julho reuniões on-line para revisão do Planejamento Estratégico (Ciclo 2015-2025). Foram dois encontros onde os gestores puderam revisitar o planejamento atual e, diante da análise e debate crítico, contextualizar o processo sistêmico e definir o melhor caminho a ser seguido pela Organização. As reuniões foram realizadas pela Gerência de Planejamento e Governança e Gerência de Captação de Recursos.</t>
  </si>
  <si>
    <t>A busca ativa de alimentos na CEASA está sendo realizada continuamente. Neste mês, os preços dos alimentos permaneceram em alta e com o agravo climático, as oscilações de temperatura também impactaram na produtividade do setor.</t>
  </si>
  <si>
    <t>Os equipamentos e utensílios para os novos processamentos de alimentos foram adquiridos com recursos do Fundo de Proteção Social do Estado de Goiás (Fundo PROTEGE), via Contrato de Gestão com a Secretaria de Estado da Administração (SEAD). Em julho, o fornecedor ainda não conseguiu realizar a entrega de equipamentos específicos, como desidratadores e seladoras, devido à falta de matéria-prima para produção, em decorrência da pandemia. Em virtude do atraso na entrega dos equipamentos, continuamos realizando testes com desidratadores da Universidade Federal de Goiás. Os testes com frutas e hortaliças estão sendo realizados com a finalidade de já adiantar procedimentos operacionais. Houve a desidratação de abobrinha, cenoura, alho, cebola, maça, banana e abacaxi. Nesse período chegou a esteira de seleção.</t>
  </si>
  <si>
    <t>Associação de Idosos e Pessoas Carentes Santo Antônio do Descoberto - ASIPEC/SAD</t>
  </si>
  <si>
    <r>
      <rPr>
        <b/>
        <sz val="14"/>
        <color rgb="FF000000"/>
        <rFont val="Arial"/>
        <family val="2"/>
      </rPr>
      <t>7.1</t>
    </r>
    <r>
      <rPr>
        <sz val="14"/>
        <color rgb="FF000000"/>
        <rFont val="Arial"/>
        <family val="2"/>
      </rPr>
      <t xml:space="preserve"> Segue o recadastramento das entidades sociais atendidas. De acordo com a Resolução OVG n° 002/2019, "as instituições deverão realizar a atualização de cadastro anualmente".                                                                                     </t>
    </r>
  </si>
  <si>
    <r>
      <rPr>
        <b/>
        <sz val="14"/>
        <color rgb="FF000000"/>
        <rFont val="Arial"/>
        <family val="2"/>
      </rPr>
      <t>7.2</t>
    </r>
    <r>
      <rPr>
        <sz val="14"/>
        <color rgb="FF000000"/>
        <rFont val="Arial"/>
        <family val="2"/>
      </rPr>
      <t xml:space="preserve"> Continuamos o mapeamento das famílias que coletam alimentos nos containers de lixo no interior da CEASA. Neste mês, foram atendida</t>
    </r>
    <r>
      <rPr>
        <sz val="14"/>
        <rFont val="Arial"/>
        <family val="2"/>
      </rPr>
      <t>s 14 f</t>
    </r>
    <r>
      <rPr>
        <sz val="14"/>
        <color rgb="FF000000"/>
        <rFont val="Arial"/>
        <family val="2"/>
      </rPr>
      <t>amílias direcionadas pela CEASA, que estavam em situação de vulnerabilidade.</t>
    </r>
  </si>
  <si>
    <r>
      <rPr>
        <b/>
        <sz val="14"/>
        <color rgb="FF000000"/>
        <rFont val="Arial"/>
        <family val="2"/>
      </rPr>
      <t>7.3</t>
    </r>
    <r>
      <rPr>
        <sz val="14"/>
        <color rgb="FF000000"/>
        <rFont val="Arial"/>
        <family val="2"/>
      </rPr>
      <t xml:space="preserve"> A participação no Projeto Juventude Criativa continua com doação de alimentos para 50 alunos matriculados na Rede Estadual de Educação.</t>
    </r>
  </si>
  <si>
    <r>
      <rPr>
        <b/>
        <sz val="14"/>
        <rFont val="Arial"/>
        <family val="2"/>
      </rPr>
      <t>7.5</t>
    </r>
    <r>
      <rPr>
        <sz val="14"/>
        <rFont val="Arial"/>
        <family val="2"/>
      </rPr>
      <t xml:space="preserve"> Neste momento pandêmico, o Banco de Alimentos tem se mobilizado sempre com ações orientativas sobre alimentação, tanto de maneira presencial, nas dependências da unidade, quanto de maneira remota. Neste mês, foi possível realizar duas ações: 1º) Sanitização de alimentos; 2º) Estágios de amadurecimento do tomate.</t>
    </r>
  </si>
  <si>
    <r>
      <rPr>
        <b/>
        <sz val="14"/>
        <rFont val="Arial"/>
        <family val="2"/>
      </rPr>
      <t>7.6</t>
    </r>
    <r>
      <rPr>
        <sz val="14"/>
        <rFont val="Arial"/>
        <family val="2"/>
      </rPr>
      <t xml:space="preserve"> Foi realizado com as famílias o teste sensorial com frutas desidratadas.</t>
    </r>
  </si>
  <si>
    <r>
      <rPr>
        <b/>
        <sz val="14"/>
        <rFont val="Arial"/>
        <family val="2"/>
      </rPr>
      <t>7.7</t>
    </r>
    <r>
      <rPr>
        <sz val="14"/>
        <rFont val="Arial"/>
        <family val="2"/>
      </rPr>
      <t xml:space="preserve"> O Programa Banco de Alimentos participou neste mês do Programa Goiás Social em Edéia e realizou a entrega de cestas de frutas e hortaliças e orientações sobre higienização dos alimentos. </t>
    </r>
  </si>
  <si>
    <r>
      <rPr>
        <b/>
        <sz val="14"/>
        <rFont val="Arial"/>
        <family val="2"/>
      </rPr>
      <t>7.8</t>
    </r>
    <r>
      <rPr>
        <sz val="14"/>
        <rFont val="Arial"/>
        <family val="2"/>
      </rPr>
      <t xml:space="preserve"> Neste mês, Goiás registrou uma terceira onda de frio, conforme Centro de Informações Meteorológicas e Hidrológicas de Goiás (Cimehgo). Diante desse cenário, houve a entrega de cobertores para as famílias cadastradas no Programa Banco de Alimentos no momento da retirada da sua cesta semanal. </t>
    </r>
  </si>
  <si>
    <r>
      <rPr>
        <b/>
        <sz val="14"/>
        <rFont val="Arial"/>
        <family val="2"/>
      </rPr>
      <t>7.9</t>
    </r>
    <r>
      <rPr>
        <sz val="14"/>
        <rFont val="Arial"/>
        <family val="2"/>
      </rPr>
      <t xml:space="preserve"> É importante salientar que neste mês, novamente, conseguimos manter o descarte abaixo da média, assim como nos dois meses anteriores, o que reflete resultados positivos das ações desenvolvidas constantemente para redução e combate ao desperdício.</t>
    </r>
  </si>
  <si>
    <r>
      <rPr>
        <b/>
        <sz val="14"/>
        <color rgb="FF000000"/>
        <rFont val="Arial"/>
        <family val="2"/>
      </rPr>
      <t>7.2</t>
    </r>
    <r>
      <rPr>
        <sz val="14"/>
        <color rgb="FF000000"/>
        <rFont val="Arial"/>
        <family val="2"/>
      </rPr>
      <t xml:space="preserve"> A promoção da segurança alimentar e nutricional ao atender famílias vulneráveis que coletam alimentos impróprios para o consumo nos conteiners de lixo da CEASA está sendo realizada continuamente. Além de receber os alimentos, elas passaram pelo atendimento e avaliação com assistente social e receberam os encaminhamentos necessários à rede socioassistencial, conforme suas necessidades.</t>
    </r>
  </si>
  <si>
    <r>
      <rPr>
        <b/>
        <sz val="14"/>
        <color rgb="FF000000"/>
        <rFont val="Arial"/>
        <family val="2"/>
      </rPr>
      <t>7.4</t>
    </r>
    <r>
      <rPr>
        <sz val="14"/>
        <color rgb="FF000000"/>
        <rFont val="Arial"/>
        <family val="2"/>
      </rPr>
      <t xml:space="preserve"> O trabalho do Serviço Social de articulação com a rede socioassistencial possibilita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r>
  </si>
  <si>
    <r>
      <rPr>
        <b/>
        <sz val="14"/>
        <color rgb="FF000000"/>
        <rFont val="Arial"/>
        <family val="2"/>
      </rPr>
      <t>7.5</t>
    </r>
    <r>
      <rPr>
        <sz val="14"/>
        <color rgb="FF000000"/>
        <rFont val="Arial"/>
        <family val="2"/>
      </rPr>
      <t xml:space="preserve"> Neste mês foram desenvolvidos dois temas para as ações de capacitação: </t>
    </r>
    <r>
      <rPr>
        <b/>
        <sz val="14"/>
        <color rgb="FF000000"/>
        <rFont val="Arial"/>
        <family val="2"/>
      </rPr>
      <t>1º) Sanitização de alimento</t>
    </r>
    <r>
      <rPr>
        <sz val="14"/>
        <color rgb="FF000000"/>
        <rFont val="Arial"/>
        <family val="2"/>
      </rPr>
      <t xml:space="preserve">s: A ação buscou conscientizar as pessoas sobre a maneira correta de higienizar e sanitizar os alimentos. Com os alimentos submersos na solução, o nutricionista, enquanto esperava o tempo adequado da higienização, emitiu explicações acerca da importância de higienizar os alimentos antes de consumí-los para evitar doenças por alimentos contaminados. São práticas de organização e higiene necessárias para garantir alimentos seguros envolvendo todas as etapas: seleção dos fornecedores, recebimento, pré-preparo, preparo, embalagem, armazenamento, transporte e distribuição para o consumidor final; </t>
    </r>
    <r>
      <rPr>
        <b/>
        <sz val="14"/>
        <color rgb="FF000000"/>
        <rFont val="Arial"/>
        <family val="2"/>
      </rPr>
      <t>2º) Estágios de amadurecimento do tomate</t>
    </r>
    <r>
      <rPr>
        <sz val="14"/>
        <color rgb="FF000000"/>
        <rFont val="Arial"/>
        <family val="2"/>
      </rPr>
      <t>: Diante do alto consumo do tomate pelos beneficiários do Programa Banco de Alimentos, notou-se a necessidade de orientar famílias e entidades sobre a fase de amadurecimento e sua propriedade de consumo e como aproveitá-lo integralmente em saladas, molhos, sopas.
As capacitações permitem o diálogo sobre a importância das parcerias entre Estado e Organizações da Sociedade Civil para qualificar as políticas públicas, aproximando-as das pessoas e das realidades locais, possibilitando o atendimento de problemas sociais específicos de forma criativa e inovadora. Neste sentido, é importante monitorar e avaliar as entidades e famílias cadastradas quanto a participação e atuação em rede.
As capacitações aconteceram de maneira presencial no momento da distribuição por meio da busca ativa. Para os colaboradores, a capacitação foi desenvolvida no final do expediente.</t>
    </r>
  </si>
  <si>
    <r>
      <rPr>
        <b/>
        <sz val="14"/>
        <color rgb="FF000000"/>
        <rFont val="Arial"/>
        <family val="2"/>
      </rPr>
      <t>7.6</t>
    </r>
    <r>
      <rPr>
        <sz val="14"/>
        <color rgb="FF000000"/>
        <rFont val="Arial"/>
        <family val="2"/>
      </rPr>
      <t xml:space="preserve"> Com o hortifruti desidratado na Universidade Federal de Goiás, foi realizado o teste sensorial com as famílias e entidades beneficiadas pelo Programa Banco Alimentos. A análise sensorial pode avaliar a seleção da matéria-prima a ser utilizada em um novo produto, o efeito de processamento, a qualidade da textura, o sabor, a estabilidade de armazenamento, a reação do consumidor, dentre outros. Para alcançar o objetivo específico de cada análise, são elaborados métodos de avaliação diferenciados, visando a obtenção de respostas mais adequadas ao perfil pesquisado do produto. Neste sentido, percebeu-se que os beneficiários tiveram boa aceitação das amostras desidratadas oferecidas.</t>
    </r>
  </si>
  <si>
    <r>
      <rPr>
        <b/>
        <sz val="14"/>
        <color rgb="FF000000"/>
        <rFont val="Arial"/>
        <family val="2"/>
      </rPr>
      <t>7.7</t>
    </r>
    <r>
      <rPr>
        <sz val="14"/>
        <color rgb="FF000000"/>
        <rFont val="Arial"/>
        <family val="2"/>
      </rPr>
      <t xml:space="preserve"> O Goiás Social chega aos municípios mais vulneráveis do Estado por meio dos critérios estabelecidos pelo Índice Multidimensional de Carência das Famílias Goianas (IMCF), que leva em consideração informações como renda, educação e moradia. O cálculo do índice é realizado pelo Instituto Mauro Borges (IMB), juntando dados do Cadastro Único para Programas Sociais do Governo Federal (CadÚnico). No dia 13 de julho, em Edéia, foi realizada a entrega dos mais variados benefícios eventuais. Além de cestas de hortifruti (40 cestas), foram doados andadores, cadeiras de rodas, colchões caixa de ovo, filtros de barro, fraldas descartáveis geriátricas e infantis, enxovais para bebês e leites especiais, brinquedos, malhas compressivas para pessoas vítimas de queimaduras e muletas. Neste mesmo dia, houve uma orientação para o público presente sobre a higienização correta dos alimentos no período de pandemia.</t>
    </r>
  </si>
  <si>
    <r>
      <rPr>
        <b/>
        <sz val="14"/>
        <color rgb="FF000000"/>
        <rFont val="Arial"/>
        <family val="2"/>
      </rPr>
      <t>7.8</t>
    </r>
    <r>
      <rPr>
        <sz val="14"/>
        <color rgb="FF000000"/>
        <rFont val="Arial"/>
        <family val="2"/>
      </rPr>
      <t xml:space="preserve"> Pensando na condição climática e de olho na previsão do tempo, a OVG se antecipou à nova frente fria e 250 famílias vulneráveis foram atendidas pelo Banco de Alimentos com a doação de cobertores, no momento em que foram retirar as frutas, verduras e legumes que recebem semanalmente. Com essa ação, buscamos dar mais conforto e qualidade de vida a quem mais precisa, especialmente em meio às baixas temperaturas que Goiás enfrentou no período.</t>
    </r>
  </si>
  <si>
    <t>Goiás Social: Entrega de cestas e orientações em Edéia</t>
  </si>
  <si>
    <t xml:space="preserve">Atividades de Educação Alimentar e Nutricional: Sanitização dos alimentos e grau de maturação dos tomates </t>
  </si>
  <si>
    <r>
      <rPr>
        <b/>
        <sz val="14"/>
        <color rgb="FF000000"/>
        <rFont val="Arial"/>
        <family val="2"/>
      </rPr>
      <t>7.4</t>
    </r>
    <r>
      <rPr>
        <sz val="14"/>
        <color rgb="FF000000"/>
        <rFont val="Arial"/>
        <family val="2"/>
      </rPr>
      <t xml:space="preserve"> O Serviço Social realizou neste mês:
- 94 atendimentos / assessoria às entidades cadastradas. Os atendimentos aconteceram de forma presencial e contato telefônico;
- 1.124 atendimentos de famílias cadastradas para retirarem frutas e verduras no Banco de Alimentos de forma presencial e realização de contato telefônico. Destes, 67 atendimentos foram realizados com retirada imediata da cesta, de segunda a sexta-feira;
- 54 novos cadastros de famílias que vieram por busca espontânea e/ou encaminhadas de outras entidades para receberem frutas e verduras;
- 2 atendimentos encaminhados pela Gerência de Benefícios Sociais (GBS) da OVG. 
Os atendimentos às famílias têm aumentado significativamente e reflete muito em nosso volume de doação. A prioridade é atender a todos que procuram e se enquadram nos critérios do Programa Banco de Alimentos. Portanto, as cestas para as famílias sofrem variação em quantidade (padrão de 20 kg a 30 kg), conforme os alimentos que são coletados na CEASA. Neste sentido, com a diminuição da coleta, a quantidade de alimentos da cesta sofre a mesma oscilação, porém sempre mantendo a quantidade mínima para atender a necessidade nutricional das famílias.                                                                                                                                                  </t>
    </r>
  </si>
  <si>
    <t>* No mês de julho, houve um aumento significativo na demanda de famílias para obtenção de cestas de alimentos. Neste sentido, o número de atendimentos foi maior que o número de famílias cadastradas, tendo em vista que a família retira a cesta no primeiro contato com o Programa Banco de Alimentos sem obrigatoriamente realizar o cadastro, seja por falta de documentos ou outras informações pertinentes.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</si>
</sst>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
      <sz val="12"/>
      <name val="Arial"/>
      <family val="2"/>
      <charset val="1"/>
    </font>
  </fonts>
  <fills count="22">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s>
  <borders count="128">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
      <left style="medium">
        <color indexed="64"/>
      </left>
      <right style="thin">
        <color indexed="64"/>
      </right>
      <top style="thin">
        <color indexed="64"/>
      </top>
      <bottom style="double">
        <color auto="1"/>
      </bottom>
      <diagonal/>
    </border>
    <border>
      <left/>
      <right/>
      <top style="double">
        <color auto="1"/>
      </top>
      <bottom style="medium">
        <color indexed="64"/>
      </bottom>
      <diagonal/>
    </border>
    <border>
      <left/>
      <right style="medium">
        <color indexed="64"/>
      </right>
      <top/>
      <bottom style="thin">
        <color auto="1"/>
      </bottom>
      <diagonal/>
    </border>
    <border>
      <left style="double">
        <color auto="1"/>
      </left>
      <right/>
      <top style="thin">
        <color auto="1"/>
      </top>
      <bottom style="double">
        <color indexed="64"/>
      </bottom>
      <diagonal/>
    </border>
  </borders>
  <cellStyleXfs count="5">
    <xf numFmtId="0" fontId="0" fillId="0" borderId="0"/>
    <xf numFmtId="0" fontId="3" fillId="0" borderId="0"/>
    <xf numFmtId="0" fontId="2" fillId="0" borderId="0"/>
    <xf numFmtId="0" fontId="4" fillId="0" borderId="0"/>
    <xf numFmtId="0" fontId="2" fillId="0" borderId="0"/>
  </cellStyleXfs>
  <cellXfs count="641">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7"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4" fillId="0" borderId="0" xfId="0" applyFont="1" applyAlignment="1">
      <alignment horizontal="center" vertical="center"/>
    </xf>
    <xf numFmtId="4" fontId="13" fillId="17" borderId="1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9"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40"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1" fillId="0" borderId="17" xfId="0" applyFont="1" applyBorder="1" applyAlignment="1">
      <alignment horizontal="center" vertical="center" wrapText="1"/>
    </xf>
    <xf numFmtId="0" fontId="41" fillId="0" borderId="107" xfId="0" applyFont="1" applyBorder="1" applyAlignment="1">
      <alignment horizontal="center" vertical="center" wrapText="1"/>
    </xf>
    <xf numFmtId="0" fontId="42"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2" fillId="10" borderId="31" xfId="0" applyFont="1" applyFill="1" applyBorder="1" applyAlignment="1">
      <alignment horizontal="center" vertical="center" wrapText="1"/>
    </xf>
    <xf numFmtId="0" fontId="24" fillId="0" borderId="16" xfId="0" applyFont="1" applyBorder="1" applyAlignment="1">
      <alignment horizontal="center"/>
    </xf>
    <xf numFmtId="0" fontId="41" fillId="0" borderId="107" xfId="0" applyFont="1" applyBorder="1"/>
    <xf numFmtId="0" fontId="41" fillId="0" borderId="107" xfId="0" applyFont="1" applyBorder="1" applyAlignment="1">
      <alignment wrapText="1"/>
    </xf>
    <xf numFmtId="0" fontId="24" fillId="0" borderId="16" xfId="0" applyFont="1" applyBorder="1" applyAlignment="1">
      <alignment horizontal="center" vertical="center"/>
    </xf>
    <xf numFmtId="0" fontId="41" fillId="0" borderId="107" xfId="0" applyFont="1" applyBorder="1" applyAlignment="1">
      <alignment vertical="center" wrapText="1"/>
    </xf>
    <xf numFmtId="0" fontId="24" fillId="0" borderId="108" xfId="0" applyFont="1" applyBorder="1" applyAlignment="1">
      <alignment horizontal="center"/>
    </xf>
    <xf numFmtId="0" fontId="41" fillId="0" borderId="13" xfId="0" applyFont="1" applyBorder="1" applyAlignment="1">
      <alignment horizontal="center" vertical="center" wrapText="1"/>
    </xf>
    <xf numFmtId="0" fontId="24" fillId="0" borderId="108" xfId="0" applyFont="1" applyBorder="1" applyAlignment="1">
      <alignment horizontal="center" vertical="center"/>
    </xf>
    <xf numFmtId="0" fontId="41"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3" xfId="3" applyFont="1" applyFill="1" applyBorder="1" applyAlignment="1">
      <alignment horizontal="center" vertical="center"/>
    </xf>
    <xf numFmtId="4" fontId="27" fillId="0" borderId="108"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4" xfId="0" applyFont="1" applyBorder="1" applyAlignment="1">
      <alignment horizontal="center" vertical="center" wrapText="1"/>
    </xf>
    <xf numFmtId="0" fontId="20" fillId="5" borderId="113"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1" fillId="0" borderId="17" xfId="0" applyFont="1" applyFill="1" applyBorder="1" applyAlignment="1">
      <alignment horizontal="center" vertical="center" wrapText="1"/>
    </xf>
    <xf numFmtId="0" fontId="40"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3" fillId="0" borderId="17" xfId="0" applyFont="1" applyBorder="1"/>
    <xf numFmtId="0" fontId="41"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40"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40" fillId="0" borderId="17" xfId="0" applyFont="1" applyBorder="1" applyAlignment="1">
      <alignment horizontal="center"/>
    </xf>
    <xf numFmtId="0" fontId="6" fillId="0" borderId="0" xfId="0" applyFont="1" applyAlignment="1" applyProtection="1">
      <protection locked="0"/>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5" fillId="0" borderId="107" xfId="0" applyFont="1" applyBorder="1"/>
    <xf numFmtId="0" fontId="41"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5"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0" fontId="34" fillId="0" borderId="0" xfId="0" applyFont="1" applyAlignment="1">
      <alignment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123"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8"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40" fillId="0" borderId="107" xfId="0" applyFont="1" applyBorder="1"/>
    <xf numFmtId="0" fontId="40" fillId="0" borderId="107" xfId="0" applyFont="1" applyBorder="1" applyAlignment="1">
      <alignment vertical="center" wrapText="1"/>
    </xf>
    <xf numFmtId="0" fontId="40"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4"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0" fillId="0" borderId="106" xfId="3" applyFont="1" applyBorder="1" applyAlignment="1">
      <alignment horizontal="center" vertical="center" wrapText="1"/>
    </xf>
    <xf numFmtId="0" fontId="41" fillId="0" borderId="106" xfId="0" applyFont="1" applyBorder="1" applyAlignment="1">
      <alignment horizontal="center" vertical="center"/>
    </xf>
    <xf numFmtId="0" fontId="41" fillId="0" borderId="109" xfId="0" applyFont="1" applyBorder="1" applyAlignment="1">
      <alignment horizontal="center" vertical="center" wrapText="1"/>
    </xf>
    <xf numFmtId="0" fontId="20" fillId="0" borderId="106" xfId="3" applyFont="1" applyBorder="1" applyAlignment="1">
      <alignment horizontal="center" wrapText="1"/>
    </xf>
    <xf numFmtId="0" fontId="16" fillId="0" borderId="46" xfId="0" applyFont="1" applyFill="1" applyBorder="1" applyAlignment="1">
      <alignment vertical="center"/>
    </xf>
    <xf numFmtId="0" fontId="17" fillId="9" borderId="9" xfId="3" applyFont="1" applyFill="1" applyBorder="1" applyAlignment="1">
      <alignment horizontal="center" vertical="center"/>
    </xf>
    <xf numFmtId="1" fontId="13" fillId="3" borderId="0" xfId="3" applyNumberFormat="1" applyFont="1" applyFill="1" applyBorder="1" applyAlignment="1">
      <alignment horizontal="center" vertical="center"/>
    </xf>
    <xf numFmtId="1" fontId="13" fillId="3" borderId="26" xfId="3" applyNumberFormat="1" applyFont="1" applyFill="1" applyBorder="1" applyAlignment="1">
      <alignment horizontal="center" vertical="center"/>
    </xf>
    <xf numFmtId="1" fontId="13" fillId="3" borderId="4" xfId="3" applyNumberFormat="1" applyFont="1" applyFill="1" applyBorder="1" applyAlignment="1">
      <alignment horizontal="center" vertical="center"/>
    </xf>
    <xf numFmtId="0" fontId="17" fillId="9" borderId="4" xfId="3" applyFont="1" applyFill="1" applyBorder="1" applyAlignment="1">
      <alignment horizontal="center" vertical="center"/>
    </xf>
    <xf numFmtId="0" fontId="13" fillId="3" borderId="7" xfId="3" applyFont="1" applyFill="1" applyBorder="1" applyAlignment="1">
      <alignment horizontal="center" vertical="center"/>
    </xf>
    <xf numFmtId="0" fontId="13" fillId="3" borderId="4" xfId="3" applyFont="1" applyFill="1" applyBorder="1" applyAlignment="1">
      <alignment horizontal="center" vertical="center"/>
    </xf>
    <xf numFmtId="0" fontId="13" fillId="15" borderId="4" xfId="3" applyFont="1" applyFill="1" applyBorder="1" applyAlignment="1">
      <alignment horizontal="center" vertical="center"/>
    </xf>
    <xf numFmtId="2" fontId="13" fillId="0" borderId="32" xfId="3" applyNumberFormat="1" applyFont="1" applyBorder="1" applyAlignment="1">
      <alignment horizontal="center" vertical="center"/>
    </xf>
    <xf numFmtId="2" fontId="13" fillId="0" borderId="26" xfId="3" applyNumberFormat="1" applyFont="1" applyBorder="1" applyAlignment="1">
      <alignment horizontal="center" vertical="center"/>
    </xf>
    <xf numFmtId="2" fontId="13" fillId="7" borderId="26" xfId="3" applyNumberFormat="1" applyFont="1" applyFill="1" applyBorder="1" applyAlignment="1">
      <alignment horizontal="center" vertical="center"/>
    </xf>
    <xf numFmtId="0" fontId="13" fillId="15" borderId="9" xfId="3" applyFont="1" applyFill="1" applyBorder="1" applyAlignment="1">
      <alignment horizontal="center" vertical="center"/>
    </xf>
    <xf numFmtId="2" fontId="13" fillId="4" borderId="32" xfId="3" applyNumberFormat="1" applyFont="1" applyFill="1" applyBorder="1" applyAlignment="1">
      <alignment horizontal="center" vertical="center"/>
    </xf>
    <xf numFmtId="2" fontId="13" fillId="4" borderId="26" xfId="3" applyNumberFormat="1" applyFont="1" applyFill="1" applyBorder="1" applyAlignment="1">
      <alignment horizontal="center" vertical="center"/>
    </xf>
    <xf numFmtId="4" fontId="13" fillId="4" borderId="32" xfId="3" applyNumberFormat="1" applyFont="1" applyFill="1" applyBorder="1" applyAlignment="1">
      <alignment horizontal="center" vertical="center"/>
    </xf>
    <xf numFmtId="4" fontId="13" fillId="4" borderId="26" xfId="3" applyNumberFormat="1" applyFont="1" applyFill="1" applyBorder="1" applyAlignment="1">
      <alignment horizontal="center" vertical="center"/>
    </xf>
    <xf numFmtId="3" fontId="13" fillId="3" borderId="14" xfId="3" applyNumberFormat="1" applyFont="1" applyFill="1" applyBorder="1" applyAlignment="1">
      <alignment horizontal="center" vertical="center"/>
    </xf>
    <xf numFmtId="1" fontId="13" fillId="3" borderId="14" xfId="3" applyNumberFormat="1" applyFont="1" applyFill="1" applyBorder="1" applyAlignment="1">
      <alignment horizontal="center" vertical="center"/>
    </xf>
    <xf numFmtId="4" fontId="13" fillId="3" borderId="20" xfId="3" applyNumberFormat="1" applyFont="1" applyFill="1" applyBorder="1" applyAlignment="1">
      <alignment horizontal="center" vertical="center"/>
    </xf>
    <xf numFmtId="4" fontId="15" fillId="7" borderId="126" xfId="3" applyNumberFormat="1" applyFont="1" applyFill="1" applyBorder="1" applyAlignment="1">
      <alignment horizontal="center" vertical="center"/>
    </xf>
    <xf numFmtId="2" fontId="13" fillId="4" borderId="23" xfId="3" applyNumberFormat="1" applyFont="1" applyFill="1" applyBorder="1" applyAlignment="1">
      <alignment horizontal="center" vertical="center"/>
    </xf>
    <xf numFmtId="4" fontId="15" fillId="7" borderId="43" xfId="3" applyNumberFormat="1" applyFont="1" applyFill="1" applyBorder="1" applyAlignment="1">
      <alignment horizontal="center" vertical="center"/>
    </xf>
    <xf numFmtId="4" fontId="13" fillId="0" borderId="16" xfId="3" applyNumberFormat="1" applyFont="1" applyBorder="1" applyAlignment="1">
      <alignment horizontal="center" vertical="center"/>
    </xf>
    <xf numFmtId="2" fontId="15" fillId="0" borderId="97" xfId="3" applyNumberFormat="1" applyFont="1" applyBorder="1" applyAlignment="1">
      <alignment horizontal="center" vertical="center" wrapText="1"/>
    </xf>
    <xf numFmtId="0" fontId="12" fillId="7" borderId="58" xfId="0" applyFont="1" applyFill="1" applyBorder="1" applyAlignment="1">
      <alignment horizontal="center" vertical="center" wrapText="1"/>
    </xf>
    <xf numFmtId="0" fontId="16" fillId="7" borderId="30"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6" fillId="7" borderId="94" xfId="3" applyFont="1" applyFill="1" applyBorder="1" applyAlignment="1">
      <alignment horizontal="center" vertical="center" wrapText="1"/>
    </xf>
    <xf numFmtId="0" fontId="12" fillId="7" borderId="94" xfId="0" applyFont="1" applyFill="1" applyBorder="1" applyAlignment="1">
      <alignment horizontal="center" vertical="center" wrapText="1"/>
    </xf>
    <xf numFmtId="0" fontId="13" fillId="7" borderId="80" xfId="3" applyFont="1" applyFill="1" applyBorder="1" applyAlignment="1">
      <alignment horizontal="center" vertical="center" wrapText="1"/>
    </xf>
    <xf numFmtId="0" fontId="0" fillId="7" borderId="0" xfId="0" applyFill="1" applyAlignment="1">
      <alignment horizontal="center"/>
    </xf>
    <xf numFmtId="0" fontId="13" fillId="0" borderId="80" xfId="3" applyFont="1" applyBorder="1" applyAlignment="1">
      <alignment horizontal="center" vertical="center" wrapText="1"/>
    </xf>
    <xf numFmtId="0" fontId="12" fillId="7" borderId="94" xfId="0" applyFont="1" applyFill="1" applyBorder="1" applyAlignment="1">
      <alignment horizontal="center" vertical="center"/>
    </xf>
    <xf numFmtId="0" fontId="12" fillId="7" borderId="30" xfId="0" applyFont="1" applyFill="1" applyBorder="1" applyAlignment="1">
      <alignment horizontal="center" vertical="center"/>
    </xf>
    <xf numFmtId="4" fontId="13" fillId="17" borderId="31" xfId="3" applyNumberFormat="1" applyFont="1" applyFill="1" applyBorder="1" applyAlignment="1">
      <alignment horizontal="center" vertical="center"/>
    </xf>
    <xf numFmtId="4" fontId="13" fillId="4" borderId="23" xfId="3" applyNumberFormat="1" applyFont="1" applyFill="1" applyBorder="1" applyAlignment="1">
      <alignment horizontal="center" vertical="center"/>
    </xf>
    <xf numFmtId="17" fontId="24" fillId="0" borderId="99" xfId="0" applyNumberFormat="1" applyFont="1" applyBorder="1" applyAlignment="1">
      <alignment horizontal="center" vertical="center"/>
    </xf>
    <xf numFmtId="17" fontId="24" fillId="0" borderId="30" xfId="0" applyNumberFormat="1" applyFont="1" applyBorder="1" applyAlignment="1">
      <alignment horizontal="center" vertical="center"/>
    </xf>
    <xf numFmtId="17" fontId="33" fillId="0" borderId="30" xfId="0" applyNumberFormat="1" applyFont="1" applyBorder="1" applyAlignment="1">
      <alignment horizontal="center" vertical="center"/>
    </xf>
    <xf numFmtId="0" fontId="49" fillId="0" borderId="22" xfId="4" applyFont="1" applyBorder="1" applyAlignment="1">
      <alignment horizontal="center" vertical="center" wrapText="1"/>
    </xf>
    <xf numFmtId="3" fontId="13" fillId="16" borderId="125" xfId="3" applyNumberFormat="1" applyFont="1" applyFill="1" applyBorder="1" applyAlignment="1">
      <alignment horizontal="center" vertical="center"/>
    </xf>
    <xf numFmtId="3" fontId="13" fillId="3" borderId="127" xfId="3" applyNumberFormat="1" applyFont="1" applyFill="1" applyBorder="1" applyAlignment="1">
      <alignment horizontal="center" vertical="center"/>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wrapText="1"/>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19" xfId="0" applyFont="1" applyBorder="1" applyAlignment="1">
      <alignment horizontal="center" vertical="top"/>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7" fillId="7" borderId="28" xfId="0" applyFont="1" applyFill="1" applyBorder="1" applyAlignment="1" applyProtection="1">
      <alignment horizontal="justify" vertical="center" wrapText="1"/>
      <protection locked="0"/>
    </xf>
    <xf numFmtId="0" fontId="47" fillId="7" borderId="41"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6" xfId="0" applyFont="1" applyBorder="1" applyAlignment="1">
      <alignment horizontal="center"/>
    </xf>
    <xf numFmtId="0" fontId="11" fillId="0" borderId="117" xfId="0" applyFont="1" applyBorder="1" applyAlignment="1">
      <alignment horizontal="center"/>
    </xf>
    <xf numFmtId="0" fontId="11" fillId="0" borderId="118"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3" xfId="0" applyFont="1" applyFill="1" applyBorder="1" applyAlignment="1" applyProtection="1">
      <alignment horizontal="justify" vertical="center" wrapText="1"/>
      <protection locked="0"/>
    </xf>
    <xf numFmtId="0" fontId="9" fillId="7" borderId="4" xfId="0" applyFont="1" applyFill="1" applyBorder="1" applyAlignment="1" applyProtection="1">
      <alignment horizontal="justify" vertical="center" wrapText="1"/>
      <protection locked="0"/>
    </xf>
    <xf numFmtId="0" fontId="9" fillId="7" borderId="5" xfId="0" applyFont="1" applyFill="1" applyBorder="1" applyAlignment="1" applyProtection="1">
      <alignment horizontal="justify" vertical="center" wrapText="1"/>
      <protection locked="0"/>
    </xf>
    <xf numFmtId="0" fontId="12" fillId="7" borderId="94" xfId="0" applyFont="1" applyFill="1" applyBorder="1" applyAlignment="1">
      <alignment horizontal="center" vertical="center" wrapText="1"/>
    </xf>
    <xf numFmtId="0" fontId="12" fillId="7" borderId="95" xfId="0" applyFont="1" applyFill="1" applyBorder="1" applyAlignment="1">
      <alignment horizontal="center" vertical="center" wrapText="1"/>
    </xf>
    <xf numFmtId="0" fontId="12" fillId="7" borderId="93" xfId="0" applyFont="1" applyFill="1" applyBorder="1" applyAlignment="1">
      <alignment horizontal="center"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2" fillId="7" borderId="94" xfId="0" applyFont="1" applyFill="1" applyBorder="1" applyAlignment="1">
      <alignment horizontal="center" vertical="center"/>
    </xf>
    <xf numFmtId="0" fontId="12" fillId="7" borderId="95" xfId="0" applyFont="1" applyFill="1" applyBorder="1" applyAlignment="1">
      <alignment horizontal="center" vertical="center"/>
    </xf>
    <xf numFmtId="0" fontId="12" fillId="7" borderId="93" xfId="0" applyFont="1" applyFill="1" applyBorder="1" applyAlignment="1">
      <alignment horizontal="center" vertical="center"/>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30" fillId="0" borderId="24" xfId="3" applyFont="1" applyFill="1" applyBorder="1" applyAlignment="1">
      <alignment horizontal="left" vertical="center" wrapText="1"/>
    </xf>
    <xf numFmtId="0" fontId="30" fillId="0" borderId="12" xfId="3" applyFont="1" applyFill="1" applyBorder="1" applyAlignment="1">
      <alignment horizontal="left" vertical="center" wrapText="1"/>
    </xf>
    <xf numFmtId="0" fontId="30" fillId="0" borderId="77" xfId="3" applyFont="1" applyFill="1" applyBorder="1" applyAlignment="1">
      <alignment horizontal="left"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27" fillId="18" borderId="100" xfId="3" applyFont="1" applyFill="1" applyBorder="1" applyAlignment="1">
      <alignment horizontal="center" vertical="center"/>
    </xf>
    <xf numFmtId="0" fontId="27" fillId="18" borderId="101" xfId="3" applyFont="1" applyFill="1" applyBorder="1" applyAlignment="1">
      <alignment horizontal="center" vertical="center"/>
    </xf>
    <xf numFmtId="0" fontId="16" fillId="7" borderId="94" xfId="3" applyFont="1" applyFill="1" applyBorder="1" applyAlignment="1">
      <alignment horizontal="center" vertical="center" wrapText="1"/>
    </xf>
    <xf numFmtId="0" fontId="16" fillId="7" borderId="95" xfId="3" applyFont="1" applyFill="1" applyBorder="1" applyAlignment="1">
      <alignment horizontal="center" vertical="center" wrapText="1"/>
    </xf>
    <xf numFmtId="0" fontId="16" fillId="7" borderId="93" xfId="3"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30" fillId="0" borderId="37" xfId="3" applyFont="1" applyBorder="1" applyAlignment="1">
      <alignment horizontal="center" vertical="top"/>
    </xf>
    <xf numFmtId="0" fontId="30" fillId="0" borderId="38" xfId="3" applyFont="1" applyBorder="1" applyAlignment="1">
      <alignment horizontal="center" vertical="top"/>
    </xf>
    <xf numFmtId="0" fontId="30"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28" fillId="0" borderId="11" xfId="3" applyFont="1" applyFill="1" applyBorder="1" applyAlignment="1">
      <alignment horizontal="justify" vertical="center" wrapText="1"/>
    </xf>
    <xf numFmtId="0" fontId="48" fillId="0" borderId="26" xfId="3" applyFont="1" applyFill="1" applyBorder="1" applyAlignment="1">
      <alignment horizontal="justify" vertical="center" wrapText="1"/>
    </xf>
    <xf numFmtId="0" fontId="48" fillId="0" borderId="36" xfId="3" applyFont="1" applyFill="1" applyBorder="1" applyAlignment="1">
      <alignment horizontal="justify" vertical="center" wrapText="1"/>
    </xf>
    <xf numFmtId="0" fontId="28" fillId="0" borderId="11" xfId="3" applyFont="1" applyFill="1" applyBorder="1" applyAlignment="1">
      <alignment horizontal="left" vertical="center" wrapText="1"/>
    </xf>
    <xf numFmtId="0" fontId="28" fillId="0" borderId="26" xfId="3" applyFont="1" applyFill="1" applyBorder="1" applyAlignment="1">
      <alignment horizontal="left" vertical="center" wrapText="1"/>
    </xf>
    <xf numFmtId="0" fontId="28" fillId="0" borderId="36" xfId="3" applyFont="1" applyFill="1" applyBorder="1" applyAlignment="1">
      <alignment horizontal="left"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6" fillId="20" borderId="62" xfId="0" applyFont="1" applyFill="1" applyBorder="1" applyAlignment="1">
      <alignment horizontal="center" vertical="center" wrapText="1"/>
    </xf>
    <xf numFmtId="0" fontId="16" fillId="20" borderId="10" xfId="0" applyFont="1" applyFill="1" applyBorder="1" applyAlignment="1">
      <alignment horizontal="center" vertical="center" wrapText="1"/>
    </xf>
    <xf numFmtId="0" fontId="16" fillId="20" borderId="40" xfId="0" applyFont="1" applyFill="1" applyBorder="1" applyAlignment="1">
      <alignment horizontal="center" vertical="center" wrapText="1"/>
    </xf>
    <xf numFmtId="0" fontId="15" fillId="0" borderId="3" xfId="3" applyFont="1" applyFill="1" applyBorder="1" applyAlignment="1">
      <alignment horizontal="justify" vertical="center" wrapText="1"/>
    </xf>
    <xf numFmtId="0" fontId="15" fillId="0" borderId="4" xfId="3" applyFont="1" applyFill="1" applyBorder="1" applyAlignment="1">
      <alignment horizontal="justify" vertical="center" wrapText="1"/>
    </xf>
    <xf numFmtId="0" fontId="15" fillId="0" borderId="5" xfId="3" applyFont="1" applyFill="1" applyBorder="1" applyAlignment="1">
      <alignment horizontal="justify"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29" fillId="9" borderId="50" xfId="3" applyFont="1" applyFill="1" applyBorder="1" applyAlignment="1">
      <alignment horizontal="center" vertical="center"/>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7" borderId="99" xfId="0" applyFont="1" applyFill="1" applyBorder="1" applyAlignment="1">
      <alignment horizontal="center" vertical="center" wrapText="1"/>
    </xf>
    <xf numFmtId="17" fontId="33" fillId="0" borderId="94" xfId="0" applyNumberFormat="1"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17" fontId="24" fillId="0" borderId="30" xfId="0" applyNumberFormat="1"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17" fontId="24" fillId="0" borderId="94" xfId="0" applyNumberFormat="1"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6" fillId="0" borderId="122"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74" xfId="0" applyFont="1" applyBorder="1" applyAlignment="1">
      <alignment horizontal="center" vertical="center" wrapText="1"/>
    </xf>
    <xf numFmtId="0" fontId="44" fillId="0" borderId="122" xfId="0" applyFont="1" applyBorder="1" applyAlignment="1">
      <alignment horizontal="center" vertical="center"/>
    </xf>
    <xf numFmtId="0" fontId="44" fillId="0" borderId="10" xfId="0" applyFont="1" applyBorder="1" applyAlignment="1">
      <alignment horizontal="center" vertical="center"/>
    </xf>
    <xf numFmtId="0" fontId="44" fillId="0" borderId="74" xfId="0" applyFont="1" applyBorder="1" applyAlignment="1">
      <alignment horizontal="center" vertical="center"/>
    </xf>
    <xf numFmtId="0" fontId="46" fillId="0" borderId="122"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cellXfs>
  <cellStyles count="5">
    <cellStyle name="Normal" xfId="0" builtinId="0"/>
    <cellStyle name="Normal 2" xfId="3" xr:uid="{00000000-0005-0000-0000-000001000000}"/>
    <cellStyle name="Normal 4" xfId="2" xr:uid="{00000000-0005-0000-0000-000002000000}"/>
    <cellStyle name="Normal 6" xfId="4" xr:uid="{FF362CE9-7FBA-44A7-A7E3-172B2F05D057}"/>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47624</xdr:rowOff>
    </xdr:from>
    <xdr:to>
      <xdr:col>13</xdr:col>
      <xdr:colOff>555662</xdr:colOff>
      <xdr:row>62</xdr:row>
      <xdr:rowOff>152400</xdr:rowOff>
    </xdr:to>
    <xdr:pic>
      <xdr:nvPicPr>
        <xdr:cNvPr id="3" name="Imagem 2">
          <a:extLst>
            <a:ext uri="{FF2B5EF4-FFF2-40B4-BE49-F238E27FC236}">
              <a16:creationId xmlns:a16="http://schemas.microsoft.com/office/drawing/2014/main" id="{9EC24AC2-92E7-4514-BD3F-B426214B9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47624"/>
          <a:ext cx="8423312" cy="11915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629557</xdr:colOff>
      <xdr:row>0</xdr:row>
      <xdr:rowOff>152400</xdr:rowOff>
    </xdr:from>
    <xdr:to>
      <xdr:col>10</xdr:col>
      <xdr:colOff>707572</xdr:colOff>
      <xdr:row>3</xdr:row>
      <xdr:rowOff>139700</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43771" y="152400"/>
          <a:ext cx="989694" cy="8037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359861</xdr:colOff>
      <xdr:row>23</xdr:row>
      <xdr:rowOff>330459</xdr:rowOff>
    </xdr:from>
    <xdr:to>
      <xdr:col>7</xdr:col>
      <xdr:colOff>130965</xdr:colOff>
      <xdr:row>41</xdr:row>
      <xdr:rowOff>174025</xdr:rowOff>
    </xdr:to>
    <xdr:pic>
      <xdr:nvPicPr>
        <xdr:cNvPr id="14" name="Imagem 13">
          <a:extLst>
            <a:ext uri="{FF2B5EF4-FFF2-40B4-BE49-F238E27FC236}">
              <a16:creationId xmlns:a16="http://schemas.microsoft.com/office/drawing/2014/main" id="{3A4EB0E4-4768-4EE8-AC15-548909882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8152" y="6259286"/>
          <a:ext cx="2832711" cy="3809076"/>
        </a:xfrm>
        <a:prstGeom prst="rect">
          <a:avLst/>
        </a:prstGeom>
      </xdr:spPr>
    </xdr:pic>
    <xdr:clientData/>
  </xdr:twoCellAnchor>
  <xdr:twoCellAnchor editAs="oneCell">
    <xdr:from>
      <xdr:col>4</xdr:col>
      <xdr:colOff>404974</xdr:colOff>
      <xdr:row>94</xdr:row>
      <xdr:rowOff>216678</xdr:rowOff>
    </xdr:from>
    <xdr:to>
      <xdr:col>8</xdr:col>
      <xdr:colOff>603250</xdr:colOff>
      <xdr:row>112</xdr:row>
      <xdr:rowOff>21175</xdr:rowOff>
    </xdr:to>
    <xdr:pic>
      <xdr:nvPicPr>
        <xdr:cNvPr id="5" name="Imagem 4">
          <a:extLst>
            <a:ext uri="{FF2B5EF4-FFF2-40B4-BE49-F238E27FC236}">
              <a16:creationId xmlns:a16="http://schemas.microsoft.com/office/drawing/2014/main" id="{B12D6CDF-99BF-41F6-88F3-733BBFA6C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7908" y="22367163"/>
          <a:ext cx="2647561" cy="3575619"/>
        </a:xfrm>
        <a:prstGeom prst="rect">
          <a:avLst/>
        </a:prstGeom>
      </xdr:spPr>
    </xdr:pic>
    <xdr:clientData/>
  </xdr:twoCellAnchor>
  <xdr:twoCellAnchor editAs="oneCell">
    <xdr:from>
      <xdr:col>9</xdr:col>
      <xdr:colOff>161474</xdr:colOff>
      <xdr:row>94</xdr:row>
      <xdr:rowOff>215511</xdr:rowOff>
    </xdr:from>
    <xdr:to>
      <xdr:col>13</xdr:col>
      <xdr:colOff>255575</xdr:colOff>
      <xdr:row>111</xdr:row>
      <xdr:rowOff>176407</xdr:rowOff>
    </xdr:to>
    <xdr:pic>
      <xdr:nvPicPr>
        <xdr:cNvPr id="9" name="Imagem 8">
          <a:extLst>
            <a:ext uri="{FF2B5EF4-FFF2-40B4-BE49-F238E27FC236}">
              <a16:creationId xmlns:a16="http://schemas.microsoft.com/office/drawing/2014/main" id="{DF55ED6C-E2EB-440E-B547-CC251EB554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6015" y="22365996"/>
          <a:ext cx="2621142" cy="3537630"/>
        </a:xfrm>
        <a:prstGeom prst="rect">
          <a:avLst/>
        </a:prstGeom>
      </xdr:spPr>
    </xdr:pic>
    <xdr:clientData/>
  </xdr:twoCellAnchor>
  <xdr:twoCellAnchor editAs="oneCell">
    <xdr:from>
      <xdr:col>2</xdr:col>
      <xdr:colOff>171580</xdr:colOff>
      <xdr:row>45</xdr:row>
      <xdr:rowOff>177800</xdr:rowOff>
    </xdr:from>
    <xdr:to>
      <xdr:col>6</xdr:col>
      <xdr:colOff>371443</xdr:colOff>
      <xdr:row>64</xdr:row>
      <xdr:rowOff>31750</xdr:rowOff>
    </xdr:to>
    <xdr:pic>
      <xdr:nvPicPr>
        <xdr:cNvPr id="15" name="Imagem 14">
          <a:extLst>
            <a:ext uri="{FF2B5EF4-FFF2-40B4-BE49-F238E27FC236}">
              <a16:creationId xmlns:a16="http://schemas.microsoft.com/office/drawing/2014/main" id="{F3B39CCA-4431-48EA-A822-D2A2A3A7C4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9871" y="10587264"/>
          <a:ext cx="2649149" cy="3595915"/>
        </a:xfrm>
        <a:prstGeom prst="rect">
          <a:avLst/>
        </a:prstGeom>
      </xdr:spPr>
    </xdr:pic>
    <xdr:clientData/>
  </xdr:twoCellAnchor>
  <xdr:twoCellAnchor editAs="oneCell">
    <xdr:from>
      <xdr:col>6</xdr:col>
      <xdr:colOff>538584</xdr:colOff>
      <xdr:row>48</xdr:row>
      <xdr:rowOff>97196</xdr:rowOff>
    </xdr:from>
    <xdr:to>
      <xdr:col>12</xdr:col>
      <xdr:colOff>118324</xdr:colOff>
      <xdr:row>61</xdr:row>
      <xdr:rowOff>48082</xdr:rowOff>
    </xdr:to>
    <xdr:pic>
      <xdr:nvPicPr>
        <xdr:cNvPr id="18" name="Imagem 17">
          <a:extLst>
            <a:ext uri="{FF2B5EF4-FFF2-40B4-BE49-F238E27FC236}">
              <a16:creationId xmlns:a16="http://schemas.microsoft.com/office/drawing/2014/main" id="{DFB24BB9-EDD2-4BA5-B11F-0C3C32B50D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86161" y="11138420"/>
          <a:ext cx="3253668" cy="2477926"/>
        </a:xfrm>
        <a:prstGeom prst="rect">
          <a:avLst/>
        </a:prstGeom>
      </xdr:spPr>
    </xdr:pic>
    <xdr:clientData/>
  </xdr:twoCellAnchor>
  <xdr:twoCellAnchor editAs="oneCell">
    <xdr:from>
      <xdr:col>12</xdr:col>
      <xdr:colOff>273180</xdr:colOff>
      <xdr:row>45</xdr:row>
      <xdr:rowOff>174949</xdr:rowOff>
    </xdr:from>
    <xdr:to>
      <xdr:col>16</xdr:col>
      <xdr:colOff>221576</xdr:colOff>
      <xdr:row>64</xdr:row>
      <xdr:rowOff>31362</xdr:rowOff>
    </xdr:to>
    <xdr:pic>
      <xdr:nvPicPr>
        <xdr:cNvPr id="21" name="Imagem 20">
          <a:extLst>
            <a:ext uri="{FF2B5EF4-FFF2-40B4-BE49-F238E27FC236}">
              <a16:creationId xmlns:a16="http://schemas.microsoft.com/office/drawing/2014/main" id="{C23A6CD6-B02D-4EF1-9D02-CB530A967E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94685" y="10584413"/>
          <a:ext cx="2660105" cy="3598378"/>
        </a:xfrm>
        <a:prstGeom prst="rect">
          <a:avLst/>
        </a:prstGeom>
      </xdr:spPr>
    </xdr:pic>
    <xdr:clientData/>
  </xdr:twoCellAnchor>
  <xdr:twoCellAnchor editAs="oneCell">
    <xdr:from>
      <xdr:col>2</xdr:col>
      <xdr:colOff>526662</xdr:colOff>
      <xdr:row>75</xdr:row>
      <xdr:rowOff>145791</xdr:rowOff>
    </xdr:from>
    <xdr:to>
      <xdr:col>10</xdr:col>
      <xdr:colOff>528248</xdr:colOff>
      <xdr:row>88</xdr:row>
      <xdr:rowOff>38878</xdr:rowOff>
    </xdr:to>
    <xdr:pic>
      <xdr:nvPicPr>
        <xdr:cNvPr id="24" name="Imagem 23">
          <a:extLst>
            <a:ext uri="{FF2B5EF4-FFF2-40B4-BE49-F238E27FC236}">
              <a16:creationId xmlns:a16="http://schemas.microsoft.com/office/drawing/2014/main" id="{B71A52C6-C15A-436B-B82E-578D675DD0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24953" y="16795102"/>
          <a:ext cx="4900157" cy="2420128"/>
        </a:xfrm>
        <a:prstGeom prst="rect">
          <a:avLst/>
        </a:prstGeom>
      </xdr:spPr>
    </xdr:pic>
    <xdr:clientData/>
  </xdr:twoCellAnchor>
  <xdr:twoCellAnchor editAs="oneCell">
    <xdr:from>
      <xdr:col>10</xdr:col>
      <xdr:colOff>608307</xdr:colOff>
      <xdr:row>72</xdr:row>
      <xdr:rowOff>177801</xdr:rowOff>
    </xdr:from>
    <xdr:to>
      <xdr:col>14</xdr:col>
      <xdr:colOff>660099</xdr:colOff>
      <xdr:row>90</xdr:row>
      <xdr:rowOff>177801</xdr:rowOff>
    </xdr:to>
    <xdr:pic>
      <xdr:nvPicPr>
        <xdr:cNvPr id="26" name="Imagem 25">
          <a:extLst>
            <a:ext uri="{FF2B5EF4-FFF2-40B4-BE49-F238E27FC236}">
              <a16:creationId xmlns:a16="http://schemas.microsoft.com/office/drawing/2014/main" id="{C03B123C-B199-4C4F-B1D5-5576F3A2FB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05169" y="16243949"/>
          <a:ext cx="2578833" cy="3498980"/>
        </a:xfrm>
        <a:prstGeom prst="rect">
          <a:avLst/>
        </a:prstGeom>
      </xdr:spPr>
    </xdr:pic>
    <xdr:clientData/>
  </xdr:twoCellAnchor>
  <xdr:twoCellAnchor editAs="oneCell">
    <xdr:from>
      <xdr:col>2</xdr:col>
      <xdr:colOff>194258</xdr:colOff>
      <xdr:row>2</xdr:row>
      <xdr:rowOff>317629</xdr:rowOff>
    </xdr:from>
    <xdr:to>
      <xdr:col>6</xdr:col>
      <xdr:colOff>411583</xdr:colOff>
      <xdr:row>19</xdr:row>
      <xdr:rowOff>163370</xdr:rowOff>
    </xdr:to>
    <xdr:pic>
      <xdr:nvPicPr>
        <xdr:cNvPr id="30" name="Imagem 29">
          <a:extLst>
            <a:ext uri="{FF2B5EF4-FFF2-40B4-BE49-F238E27FC236}">
              <a16:creationId xmlns:a16="http://schemas.microsoft.com/office/drawing/2014/main" id="{C418C3BD-B032-4FB1-859C-D45C787F25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2549" y="774440"/>
          <a:ext cx="2666611" cy="3607145"/>
        </a:xfrm>
        <a:prstGeom prst="rect">
          <a:avLst/>
        </a:prstGeom>
      </xdr:spPr>
    </xdr:pic>
    <xdr:clientData/>
  </xdr:twoCellAnchor>
  <xdr:twoCellAnchor editAs="oneCell">
    <xdr:from>
      <xdr:col>6</xdr:col>
      <xdr:colOff>547527</xdr:colOff>
      <xdr:row>2</xdr:row>
      <xdr:rowOff>352748</xdr:rowOff>
    </xdr:from>
    <xdr:to>
      <xdr:col>11</xdr:col>
      <xdr:colOff>132053</xdr:colOff>
      <xdr:row>19</xdr:row>
      <xdr:rowOff>164620</xdr:rowOff>
    </xdr:to>
    <xdr:pic>
      <xdr:nvPicPr>
        <xdr:cNvPr id="33" name="Imagem 32">
          <a:extLst>
            <a:ext uri="{FF2B5EF4-FFF2-40B4-BE49-F238E27FC236}">
              <a16:creationId xmlns:a16="http://schemas.microsoft.com/office/drawing/2014/main" id="{8829F15B-36CF-4172-9E83-A9CB29DB33B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95104" y="809559"/>
          <a:ext cx="2646133" cy="3573276"/>
        </a:xfrm>
        <a:prstGeom prst="rect">
          <a:avLst/>
        </a:prstGeom>
      </xdr:spPr>
    </xdr:pic>
    <xdr:clientData/>
  </xdr:twoCellAnchor>
  <xdr:twoCellAnchor editAs="oneCell">
    <xdr:from>
      <xdr:col>11</xdr:col>
      <xdr:colOff>297153</xdr:colOff>
      <xdr:row>2</xdr:row>
      <xdr:rowOff>359487</xdr:rowOff>
    </xdr:from>
    <xdr:to>
      <xdr:col>15</xdr:col>
      <xdr:colOff>359066</xdr:colOff>
      <xdr:row>20</xdr:row>
      <xdr:rowOff>258</xdr:rowOff>
    </xdr:to>
    <xdr:pic>
      <xdr:nvPicPr>
        <xdr:cNvPr id="35" name="Imagem 34">
          <a:extLst>
            <a:ext uri="{FF2B5EF4-FFF2-40B4-BE49-F238E27FC236}">
              <a16:creationId xmlns:a16="http://schemas.microsoft.com/office/drawing/2014/main" id="{7B20C12A-C586-4D66-9126-422CD59D5E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06337" y="816298"/>
          <a:ext cx="2666709" cy="3596562"/>
        </a:xfrm>
        <a:prstGeom prst="rect">
          <a:avLst/>
        </a:prstGeom>
      </xdr:spPr>
    </xdr:pic>
    <xdr:clientData/>
  </xdr:twoCellAnchor>
  <xdr:twoCellAnchor editAs="oneCell">
    <xdr:from>
      <xdr:col>7</xdr:col>
      <xdr:colOff>306873</xdr:colOff>
      <xdr:row>23</xdr:row>
      <xdr:rowOff>311021</xdr:rowOff>
    </xdr:from>
    <xdr:to>
      <xdr:col>15</xdr:col>
      <xdr:colOff>305023</xdr:colOff>
      <xdr:row>42</xdr:row>
      <xdr:rowOff>2593</xdr:rowOff>
    </xdr:to>
    <xdr:pic>
      <xdr:nvPicPr>
        <xdr:cNvPr id="37" name="Imagem 36">
          <a:extLst>
            <a:ext uri="{FF2B5EF4-FFF2-40B4-BE49-F238E27FC236}">
              <a16:creationId xmlns:a16="http://schemas.microsoft.com/office/drawing/2014/main" id="{CEB78ECC-7BF5-497D-94AB-B9986E100D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66771" y="5637245"/>
          <a:ext cx="5052232" cy="3851469"/>
        </a:xfrm>
        <a:prstGeom prst="rect">
          <a:avLst/>
        </a:prstGeom>
      </xdr:spPr>
    </xdr:pic>
    <xdr:clientData/>
  </xdr:twoCellAnchor>
  <xdr:twoCellAnchor editAs="oneCell">
    <xdr:from>
      <xdr:col>2</xdr:col>
      <xdr:colOff>170025</xdr:colOff>
      <xdr:row>115</xdr:row>
      <xdr:rowOff>145790</xdr:rowOff>
    </xdr:from>
    <xdr:to>
      <xdr:col>7</xdr:col>
      <xdr:colOff>7939</xdr:colOff>
      <xdr:row>135</xdr:row>
      <xdr:rowOff>190240</xdr:rowOff>
    </xdr:to>
    <xdr:pic>
      <xdr:nvPicPr>
        <xdr:cNvPr id="39" name="Imagem 38">
          <a:extLst>
            <a:ext uri="{FF2B5EF4-FFF2-40B4-BE49-F238E27FC236}">
              <a16:creationId xmlns:a16="http://schemas.microsoft.com/office/drawing/2014/main" id="{60D2EDC3-7672-4606-A8A0-9B145593ADA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8316" y="26932423"/>
          <a:ext cx="2899521" cy="3932205"/>
        </a:xfrm>
        <a:prstGeom prst="rect">
          <a:avLst/>
        </a:prstGeom>
      </xdr:spPr>
    </xdr:pic>
    <xdr:clientData/>
  </xdr:twoCellAnchor>
  <xdr:twoCellAnchor editAs="oneCell">
    <xdr:from>
      <xdr:col>7</xdr:col>
      <xdr:colOff>112873</xdr:colOff>
      <xdr:row>115</xdr:row>
      <xdr:rowOff>184669</xdr:rowOff>
    </xdr:from>
    <xdr:to>
      <xdr:col>15</xdr:col>
      <xdr:colOff>194405</xdr:colOff>
      <xdr:row>136</xdr:row>
      <xdr:rowOff>2636</xdr:rowOff>
    </xdr:to>
    <xdr:pic>
      <xdr:nvPicPr>
        <xdr:cNvPr id="41" name="Imagem 40">
          <a:extLst>
            <a:ext uri="{FF2B5EF4-FFF2-40B4-BE49-F238E27FC236}">
              <a16:creationId xmlns:a16="http://schemas.microsoft.com/office/drawing/2014/main" id="{865B41CF-ACF1-482C-8E07-01996333068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272771" y="26971302"/>
          <a:ext cx="5135614" cy="390011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zoomScale="27" zoomScaleNormal="27" zoomScaleSheetLayoutView="27" zoomScalePageLayoutView="93" workbookViewId="0">
      <selection activeCell="S55" sqref="S55"/>
    </sheetView>
  </sheetViews>
  <sheetFormatPr defaultRowHeight="15" x14ac:dyDescent="0.25"/>
  <sheetData>
    <row r="508" spans="1:10" ht="354.75" customHeight="1" x14ac:dyDescent="0.25">
      <c r="A508" s="209"/>
      <c r="B508" s="209"/>
      <c r="C508" s="209"/>
      <c r="D508" s="209"/>
      <c r="E508" s="209"/>
      <c r="F508" s="209"/>
      <c r="G508" s="209"/>
      <c r="H508" s="209"/>
      <c r="I508" s="209"/>
      <c r="J508" s="209"/>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81" customFormat="1" x14ac:dyDescent="0.25">
      <c r="A1" s="81" t="s">
        <v>680</v>
      </c>
    </row>
    <row r="2" spans="1:1" x14ac:dyDescent="0.25">
      <c r="A2" t="s">
        <v>102</v>
      </c>
    </row>
    <row r="3" spans="1:1" x14ac:dyDescent="0.25">
      <c r="A3" t="s">
        <v>65</v>
      </c>
    </row>
    <row r="4" spans="1:1" x14ac:dyDescent="0.25">
      <c r="A4" t="s">
        <v>189</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234</v>
      </c>
    </row>
    <row r="22" spans="1:1" x14ac:dyDescent="0.25">
      <c r="A22" t="s">
        <v>144</v>
      </c>
    </row>
    <row r="23" spans="1:1" x14ac:dyDescent="0.25">
      <c r="A23" t="s">
        <v>225</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249</v>
      </c>
    </row>
    <row r="31" spans="1:1" x14ac:dyDescent="0.25">
      <c r="A31" t="s">
        <v>182</v>
      </c>
    </row>
    <row r="32" spans="1:1" x14ac:dyDescent="0.25">
      <c r="A32" t="s">
        <v>230</v>
      </c>
    </row>
    <row r="33" spans="1:1" x14ac:dyDescent="0.25">
      <c r="A33" t="s">
        <v>203</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228</v>
      </c>
    </row>
    <row r="43" spans="1:1" x14ac:dyDescent="0.25">
      <c r="A43" t="s">
        <v>93</v>
      </c>
    </row>
    <row r="44" spans="1:1" x14ac:dyDescent="0.25">
      <c r="A44" t="s">
        <v>216</v>
      </c>
    </row>
    <row r="45" spans="1:1" x14ac:dyDescent="0.25">
      <c r="A45" t="s">
        <v>108</v>
      </c>
    </row>
    <row r="46" spans="1:1" x14ac:dyDescent="0.25">
      <c r="A46" t="s">
        <v>603</v>
      </c>
    </row>
    <row r="47" spans="1:1" x14ac:dyDescent="0.25">
      <c r="A47" t="s">
        <v>57</v>
      </c>
    </row>
    <row r="48" spans="1:1" x14ac:dyDescent="0.25">
      <c r="A48" t="s">
        <v>138</v>
      </c>
    </row>
    <row r="49" spans="1:1" x14ac:dyDescent="0.25">
      <c r="A49" t="s">
        <v>115</v>
      </c>
    </row>
    <row r="50" spans="1:1" x14ac:dyDescent="0.25">
      <c r="A50" s="203" t="s">
        <v>125</v>
      </c>
    </row>
    <row r="51" spans="1:1" x14ac:dyDescent="0.25">
      <c r="A51" t="s">
        <v>148</v>
      </c>
    </row>
    <row r="52" spans="1:1" x14ac:dyDescent="0.25">
      <c r="A52" t="s">
        <v>180</v>
      </c>
    </row>
    <row r="53" spans="1:1" x14ac:dyDescent="0.25">
      <c r="A53" t="s">
        <v>168</v>
      </c>
    </row>
    <row r="54" spans="1:1" x14ac:dyDescent="0.25">
      <c r="A54" t="s">
        <v>208</v>
      </c>
    </row>
    <row r="55" spans="1:1" x14ac:dyDescent="0.25">
      <c r="A55" t="s">
        <v>123</v>
      </c>
    </row>
    <row r="56" spans="1:1" x14ac:dyDescent="0.25">
      <c r="A56" t="s">
        <v>152</v>
      </c>
    </row>
    <row r="57" spans="1:1" x14ac:dyDescent="0.25">
      <c r="A57" t="s">
        <v>60</v>
      </c>
    </row>
    <row r="58" spans="1:1" x14ac:dyDescent="0.25">
      <c r="A58" t="s">
        <v>213</v>
      </c>
    </row>
    <row r="59" spans="1:1" x14ac:dyDescent="0.25">
      <c r="A59" t="s">
        <v>100</v>
      </c>
    </row>
    <row r="60" spans="1:1" x14ac:dyDescent="0.25">
      <c r="A60" t="s">
        <v>196</v>
      </c>
    </row>
    <row r="62" spans="1:1" x14ac:dyDescent="0.25">
      <c r="A62" s="141" t="s">
        <v>681</v>
      </c>
    </row>
    <row r="65" spans="1:1" ht="15.75" thickBot="1" x14ac:dyDescent="0.3"/>
    <row r="66" spans="1:1" ht="15.75" thickTop="1" x14ac:dyDescent="0.25">
      <c r="A66" s="202" t="s">
        <v>262</v>
      </c>
    </row>
    <row r="67" spans="1:1" x14ac:dyDescent="0.25">
      <c r="A67" s="199" t="s">
        <v>268</v>
      </c>
    </row>
    <row r="68" spans="1:1" ht="30" x14ac:dyDescent="0.25">
      <c r="A68" s="106" t="s">
        <v>617</v>
      </c>
    </row>
    <row r="69" spans="1:1" ht="35.25" customHeight="1" x14ac:dyDescent="0.25">
      <c r="A69" s="199" t="s">
        <v>273</v>
      </c>
    </row>
    <row r="70" spans="1:1" x14ac:dyDescent="0.25">
      <c r="A70" s="102" t="s">
        <v>306</v>
      </c>
    </row>
    <row r="71" spans="1:1" x14ac:dyDescent="0.25">
      <c r="A71" s="200" t="s">
        <v>310</v>
      </c>
    </row>
    <row r="72" spans="1:1" x14ac:dyDescent="0.25">
      <c r="A72" s="201" t="s">
        <v>319</v>
      </c>
    </row>
    <row r="73" spans="1:1" x14ac:dyDescent="0.25">
      <c r="A73" s="103" t="s">
        <v>325</v>
      </c>
    </row>
    <row r="74" spans="1:1" x14ac:dyDescent="0.25">
      <c r="A74" s="102" t="s">
        <v>326</v>
      </c>
    </row>
    <row r="75" spans="1:1" x14ac:dyDescent="0.25">
      <c r="A75" s="199" t="s">
        <v>328</v>
      </c>
    </row>
    <row r="76" spans="1:1" x14ac:dyDescent="0.25">
      <c r="A76" s="199" t="s">
        <v>336</v>
      </c>
    </row>
    <row r="77" spans="1:1" ht="18.75" customHeight="1" x14ac:dyDescent="0.25">
      <c r="A77" s="205" t="s">
        <v>624</v>
      </c>
    </row>
    <row r="80" spans="1:1" x14ac:dyDescent="0.25">
      <c r="A80" s="204" t="s">
        <v>682</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48" t="s">
        <v>262</v>
      </c>
    </row>
    <row r="2" spans="1:1" ht="15.75" customHeight="1" x14ac:dyDescent="0.25">
      <c r="A2" s="147" t="s">
        <v>268</v>
      </c>
    </row>
    <row r="3" spans="1:1" ht="15.75" customHeight="1" x14ac:dyDescent="0.25">
      <c r="A3" s="142" t="s">
        <v>617</v>
      </c>
    </row>
    <row r="4" spans="1:1" x14ac:dyDescent="0.25">
      <c r="A4" s="144" t="s">
        <v>273</v>
      </c>
    </row>
    <row r="5" spans="1:1" ht="16.5" customHeight="1" x14ac:dyDescent="0.25">
      <c r="A5" s="144" t="s">
        <v>306</v>
      </c>
    </row>
    <row r="6" spans="1:1" x14ac:dyDescent="0.25">
      <c r="A6" s="143" t="s">
        <v>310</v>
      </c>
    </row>
    <row r="7" spans="1:1" ht="15.75" customHeight="1" x14ac:dyDescent="0.25">
      <c r="A7" s="139" t="s">
        <v>319</v>
      </c>
    </row>
    <row r="8" spans="1:1" ht="15.75" customHeight="1" x14ac:dyDescent="0.25">
      <c r="A8" s="140" t="s">
        <v>325</v>
      </c>
    </row>
    <row r="9" spans="1:1" ht="15.75" customHeight="1" x14ac:dyDescent="0.25">
      <c r="A9" s="138" t="s">
        <v>326</v>
      </c>
    </row>
    <row r="10" spans="1:1" ht="15.75" customHeight="1" x14ac:dyDescent="0.25">
      <c r="A10" s="147" t="s">
        <v>328</v>
      </c>
    </row>
    <row r="11" spans="1:1" ht="16.5" customHeight="1" x14ac:dyDescent="0.25">
      <c r="A11" s="144" t="s">
        <v>336</v>
      </c>
    </row>
    <row r="12" spans="1:1" x14ac:dyDescent="0.25">
      <c r="A12" s="138" t="s">
        <v>344</v>
      </c>
    </row>
    <row r="14" spans="1:1" x14ac:dyDescent="0.25">
      <c r="A14" s="141">
        <v>12</v>
      </c>
    </row>
    <row r="18" spans="1:1" ht="16.5" thickBot="1" x14ac:dyDescent="0.3">
      <c r="A18" s="21" t="s">
        <v>31</v>
      </c>
    </row>
    <row r="19" spans="1:1" ht="15.75" thickTop="1" x14ac:dyDescent="0.25">
      <c r="A19" s="129" t="s">
        <v>187</v>
      </c>
    </row>
    <row r="20" spans="1:1" x14ac:dyDescent="0.25">
      <c r="A20" s="102" t="s">
        <v>102</v>
      </c>
    </row>
    <row r="21" spans="1:1" x14ac:dyDescent="0.25">
      <c r="A21" s="102" t="s">
        <v>65</v>
      </c>
    </row>
    <row r="22" spans="1:1" x14ac:dyDescent="0.25">
      <c r="A22" s="103" t="s">
        <v>189</v>
      </c>
    </row>
    <row r="23" spans="1:1" x14ac:dyDescent="0.25">
      <c r="A23" s="102" t="s">
        <v>44</v>
      </c>
    </row>
    <row r="24" spans="1:1" x14ac:dyDescent="0.25">
      <c r="A24" s="103" t="s">
        <v>136</v>
      </c>
    </row>
    <row r="25" spans="1:1" x14ac:dyDescent="0.25">
      <c r="A25" s="102" t="s">
        <v>50</v>
      </c>
    </row>
    <row r="26" spans="1:1" x14ac:dyDescent="0.25">
      <c r="A26" s="146" t="s">
        <v>206</v>
      </c>
    </row>
    <row r="27" spans="1:1" x14ac:dyDescent="0.25">
      <c r="A27" s="102" t="s">
        <v>121</v>
      </c>
    </row>
    <row r="28" spans="1:1" x14ac:dyDescent="0.25">
      <c r="A28" s="103" t="s">
        <v>110</v>
      </c>
    </row>
    <row r="29" spans="1:1" x14ac:dyDescent="0.25">
      <c r="A29" s="102" t="s">
        <v>112</v>
      </c>
    </row>
    <row r="30" spans="1:1" x14ac:dyDescent="0.25">
      <c r="A30" s="102" t="s">
        <v>48</v>
      </c>
    </row>
    <row r="31" spans="1:1" x14ac:dyDescent="0.25">
      <c r="A31" s="103" t="s">
        <v>117</v>
      </c>
    </row>
    <row r="32" spans="1:1" x14ac:dyDescent="0.25">
      <c r="A32" s="103" t="s">
        <v>53</v>
      </c>
    </row>
    <row r="33" spans="1:1" x14ac:dyDescent="0.25">
      <c r="A33" s="102" t="s">
        <v>38</v>
      </c>
    </row>
    <row r="34" spans="1:1" x14ac:dyDescent="0.25">
      <c r="A34" s="103" t="s">
        <v>82</v>
      </c>
    </row>
    <row r="35" spans="1:1" x14ac:dyDescent="0.25">
      <c r="A35" s="103" t="s">
        <v>166</v>
      </c>
    </row>
    <row r="36" spans="1:1" x14ac:dyDescent="0.25">
      <c r="A36" s="102" t="s">
        <v>79</v>
      </c>
    </row>
    <row r="37" spans="1:1" x14ac:dyDescent="0.25">
      <c r="A37" s="102" t="s">
        <v>62</v>
      </c>
    </row>
    <row r="38" spans="1:1" x14ac:dyDescent="0.25">
      <c r="A38" s="103" t="s">
        <v>177</v>
      </c>
    </row>
    <row r="39" spans="1:1" x14ac:dyDescent="0.25">
      <c r="A39" s="103" t="s">
        <v>130</v>
      </c>
    </row>
    <row r="40" spans="1:1" x14ac:dyDescent="0.25">
      <c r="A40" s="103" t="s">
        <v>46</v>
      </c>
    </row>
    <row r="41" spans="1:1" x14ac:dyDescent="0.25">
      <c r="A41" s="103" t="s">
        <v>234</v>
      </c>
    </row>
    <row r="42" spans="1:1" x14ac:dyDescent="0.25">
      <c r="A42" s="103" t="s">
        <v>144</v>
      </c>
    </row>
    <row r="43" spans="1:1" x14ac:dyDescent="0.25">
      <c r="A43" s="103" t="s">
        <v>225</v>
      </c>
    </row>
    <row r="44" spans="1:1" x14ac:dyDescent="0.25">
      <c r="A44" s="102" t="s">
        <v>55</v>
      </c>
    </row>
    <row r="45" spans="1:1" x14ac:dyDescent="0.25">
      <c r="A45" s="103" t="s">
        <v>156</v>
      </c>
    </row>
    <row r="46" spans="1:1" x14ac:dyDescent="0.25">
      <c r="A46" s="102" t="s">
        <v>106</v>
      </c>
    </row>
    <row r="47" spans="1:1" x14ac:dyDescent="0.25">
      <c r="A47" s="102" t="s">
        <v>77</v>
      </c>
    </row>
    <row r="48" spans="1:1" x14ac:dyDescent="0.25">
      <c r="A48" s="102" t="s">
        <v>119</v>
      </c>
    </row>
    <row r="49" spans="1:1" x14ac:dyDescent="0.25">
      <c r="A49" s="103" t="s">
        <v>84</v>
      </c>
    </row>
    <row r="50" spans="1:1" x14ac:dyDescent="0.25">
      <c r="A50" s="103" t="s">
        <v>249</v>
      </c>
    </row>
    <row r="51" spans="1:1" x14ac:dyDescent="0.25">
      <c r="A51" s="103" t="s">
        <v>182</v>
      </c>
    </row>
    <row r="52" spans="1:1" x14ac:dyDescent="0.25">
      <c r="A52" s="103" t="s">
        <v>230</v>
      </c>
    </row>
    <row r="53" spans="1:1" ht="30" x14ac:dyDescent="0.25">
      <c r="A53" s="103" t="s">
        <v>203</v>
      </c>
    </row>
    <row r="54" spans="1:1" x14ac:dyDescent="0.25">
      <c r="A54" s="102" t="s">
        <v>95</v>
      </c>
    </row>
    <row r="55" spans="1:1" x14ac:dyDescent="0.25">
      <c r="A55" s="103" t="s">
        <v>134</v>
      </c>
    </row>
    <row r="56" spans="1:1" x14ac:dyDescent="0.25">
      <c r="A56" s="102" t="s">
        <v>69</v>
      </c>
    </row>
    <row r="57" spans="1:1" ht="30" x14ac:dyDescent="0.25">
      <c r="A57" s="146" t="s">
        <v>160</v>
      </c>
    </row>
    <row r="58" spans="1:1" x14ac:dyDescent="0.25">
      <c r="A58" s="149" t="s">
        <v>626</v>
      </c>
    </row>
    <row r="59" spans="1:1" x14ac:dyDescent="0.25">
      <c r="A59" s="102" t="s">
        <v>42</v>
      </c>
    </row>
    <row r="60" spans="1:1" x14ac:dyDescent="0.25">
      <c r="A60" s="102" t="s">
        <v>34</v>
      </c>
    </row>
    <row r="61" spans="1:1" x14ac:dyDescent="0.25">
      <c r="A61" s="103" t="s">
        <v>142</v>
      </c>
    </row>
    <row r="62" spans="1:1" x14ac:dyDescent="0.25">
      <c r="A62" s="137" t="s">
        <v>132</v>
      </c>
    </row>
    <row r="63" spans="1:1" x14ac:dyDescent="0.25">
      <c r="A63" s="102" t="s">
        <v>59</v>
      </c>
    </row>
    <row r="64" spans="1:1" x14ac:dyDescent="0.25">
      <c r="A64" s="103" t="s">
        <v>228</v>
      </c>
    </row>
    <row r="65" spans="1:1" x14ac:dyDescent="0.25">
      <c r="A65" s="102" t="s">
        <v>93</v>
      </c>
    </row>
    <row r="66" spans="1:1" x14ac:dyDescent="0.25">
      <c r="A66" s="103" t="s">
        <v>216</v>
      </c>
    </row>
    <row r="67" spans="1:1" x14ac:dyDescent="0.25">
      <c r="A67" s="102" t="s">
        <v>108</v>
      </c>
    </row>
    <row r="68" spans="1:1" x14ac:dyDescent="0.25">
      <c r="A68" s="103" t="s">
        <v>603</v>
      </c>
    </row>
    <row r="69" spans="1:1" x14ac:dyDescent="0.25">
      <c r="A69" s="103" t="s">
        <v>57</v>
      </c>
    </row>
    <row r="70" spans="1:1" x14ac:dyDescent="0.25">
      <c r="A70" s="103" t="s">
        <v>138</v>
      </c>
    </row>
    <row r="71" spans="1:1" x14ac:dyDescent="0.25">
      <c r="A71" s="102" t="s">
        <v>115</v>
      </c>
    </row>
    <row r="72" spans="1:1" x14ac:dyDescent="0.25">
      <c r="A72" s="102" t="s">
        <v>125</v>
      </c>
    </row>
    <row r="73" spans="1:1" x14ac:dyDescent="0.25">
      <c r="A73" s="137" t="s">
        <v>148</v>
      </c>
    </row>
    <row r="74" spans="1:1" x14ac:dyDescent="0.25">
      <c r="A74" s="103" t="s">
        <v>168</v>
      </c>
    </row>
    <row r="75" spans="1:1" x14ac:dyDescent="0.25">
      <c r="A75" s="137" t="s">
        <v>208</v>
      </c>
    </row>
    <row r="76" spans="1:1" x14ac:dyDescent="0.25">
      <c r="A76" s="136" t="s">
        <v>123</v>
      </c>
    </row>
    <row r="77" spans="1:1" x14ac:dyDescent="0.25">
      <c r="A77" s="103" t="s">
        <v>152</v>
      </c>
    </row>
    <row r="78" spans="1:1" x14ac:dyDescent="0.25">
      <c r="A78" s="102" t="s">
        <v>60</v>
      </c>
    </row>
    <row r="79" spans="1:1" x14ac:dyDescent="0.25">
      <c r="A79" s="103" t="s">
        <v>200</v>
      </c>
    </row>
    <row r="80" spans="1:1" x14ac:dyDescent="0.25">
      <c r="A80" s="103" t="s">
        <v>213</v>
      </c>
    </row>
    <row r="81" spans="1:1" x14ac:dyDescent="0.25">
      <c r="A81" s="103" t="s">
        <v>100</v>
      </c>
    </row>
    <row r="82" spans="1:1" x14ac:dyDescent="0.25">
      <c r="A82" s="103" t="s">
        <v>196</v>
      </c>
    </row>
    <row r="84" spans="1:1" x14ac:dyDescent="0.25">
      <c r="A84" s="141">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1"/>
  <sheetViews>
    <sheetView topLeftCell="A34" zoomScaleNormal="100" zoomScaleSheetLayoutView="100" zoomScalePageLayoutView="80" workbookViewId="0">
      <selection activeCell="Q39" sqref="Q39"/>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416" t="s">
        <v>0</v>
      </c>
      <c r="B1" s="417"/>
      <c r="C1" s="417"/>
      <c r="D1" s="417"/>
      <c r="E1" s="417"/>
      <c r="F1" s="417"/>
      <c r="G1" s="417"/>
      <c r="H1" s="417"/>
      <c r="I1" s="417"/>
      <c r="J1" s="417"/>
      <c r="K1" s="417"/>
      <c r="L1" s="418"/>
    </row>
    <row r="2" spans="1:24" ht="37.5" customHeight="1" x14ac:dyDescent="0.25">
      <c r="A2" s="428" t="s">
        <v>751</v>
      </c>
      <c r="B2" s="429"/>
      <c r="C2" s="429"/>
      <c r="D2" s="429"/>
      <c r="E2" s="429"/>
      <c r="F2" s="429"/>
      <c r="G2" s="429"/>
      <c r="H2" s="429"/>
      <c r="I2" s="429"/>
      <c r="J2" s="429"/>
      <c r="K2" s="429"/>
      <c r="L2" s="430"/>
    </row>
    <row r="3" spans="1:24" ht="21.95" customHeight="1" x14ac:dyDescent="0.25">
      <c r="A3" s="419" t="s">
        <v>1</v>
      </c>
      <c r="B3" s="420"/>
      <c r="C3" s="420"/>
      <c r="D3" s="420"/>
      <c r="E3" s="420"/>
      <c r="F3" s="420"/>
      <c r="G3" s="420"/>
      <c r="H3" s="420"/>
      <c r="I3" s="420"/>
      <c r="J3" s="420"/>
      <c r="K3" s="420"/>
      <c r="L3" s="421"/>
    </row>
    <row r="4" spans="1:24" ht="21.95" customHeight="1" thickBot="1" x14ac:dyDescent="0.3">
      <c r="A4" s="419" t="s">
        <v>2</v>
      </c>
      <c r="B4" s="420"/>
      <c r="C4" s="420"/>
      <c r="D4" s="420"/>
      <c r="E4" s="420"/>
      <c r="F4" s="420"/>
      <c r="G4" s="420"/>
      <c r="H4" s="420"/>
      <c r="I4" s="420"/>
      <c r="J4" s="420"/>
      <c r="K4" s="420"/>
      <c r="L4" s="421"/>
    </row>
    <row r="5" spans="1:24" ht="21.75" customHeight="1" thickTop="1" thickBot="1" x14ac:dyDescent="0.3">
      <c r="A5" s="422" t="s">
        <v>707</v>
      </c>
      <c r="B5" s="423"/>
      <c r="C5" s="423"/>
      <c r="D5" s="423"/>
      <c r="E5" s="423"/>
      <c r="F5" s="423"/>
      <c r="G5" s="423"/>
      <c r="H5" s="423"/>
      <c r="I5" s="423"/>
      <c r="J5" s="423"/>
      <c r="K5" s="423"/>
      <c r="L5" s="424"/>
    </row>
    <row r="6" spans="1:24" ht="18" customHeight="1" thickTop="1" thickBot="1" x14ac:dyDescent="0.3">
      <c r="A6" s="431" t="s">
        <v>772</v>
      </c>
      <c r="B6" s="432"/>
      <c r="C6" s="432"/>
      <c r="D6" s="432"/>
      <c r="E6" s="432"/>
      <c r="F6" s="432"/>
      <c r="G6" s="432"/>
      <c r="H6" s="432"/>
      <c r="I6" s="432"/>
      <c r="J6" s="432"/>
      <c r="K6" s="432"/>
      <c r="L6" s="433"/>
    </row>
    <row r="7" spans="1:24" ht="20.100000000000001" customHeight="1" thickTop="1" thickBot="1" x14ac:dyDescent="0.3">
      <c r="A7" s="425" t="s">
        <v>3</v>
      </c>
      <c r="B7" s="426"/>
      <c r="C7" s="426"/>
      <c r="D7" s="426"/>
      <c r="E7" s="426"/>
      <c r="F7" s="426"/>
      <c r="G7" s="426"/>
      <c r="H7" s="426"/>
      <c r="I7" s="426"/>
      <c r="J7" s="426"/>
      <c r="K7" s="426"/>
      <c r="L7" s="427"/>
    </row>
    <row r="8" spans="1:24" ht="18" customHeight="1" thickTop="1" x14ac:dyDescent="0.25">
      <c r="A8" s="393" t="s">
        <v>4</v>
      </c>
      <c r="B8" s="369"/>
      <c r="C8" s="369"/>
      <c r="D8" s="369"/>
      <c r="E8" s="370"/>
      <c r="F8" s="368" t="s">
        <v>5</v>
      </c>
      <c r="G8" s="369"/>
      <c r="H8" s="369"/>
      <c r="I8" s="370"/>
      <c r="J8" s="363" t="s">
        <v>6</v>
      </c>
      <c r="K8" s="363"/>
      <c r="L8" s="364"/>
    </row>
    <row r="9" spans="1:24" ht="17.100000000000001" customHeight="1" x14ac:dyDescent="0.25">
      <c r="A9" s="394"/>
      <c r="B9" s="395"/>
      <c r="C9" s="395"/>
      <c r="D9" s="395"/>
      <c r="E9" s="396"/>
      <c r="F9" s="371"/>
      <c r="G9" s="372"/>
      <c r="H9" s="372"/>
      <c r="I9" s="373"/>
      <c r="J9" s="365" t="s">
        <v>7</v>
      </c>
      <c r="K9" s="366"/>
      <c r="L9" s="367"/>
    </row>
    <row r="10" spans="1:24" ht="24.95" customHeight="1" x14ac:dyDescent="0.25">
      <c r="A10" s="390" t="s">
        <v>2</v>
      </c>
      <c r="B10" s="391"/>
      <c r="C10" s="391"/>
      <c r="D10" s="391"/>
      <c r="E10" s="392"/>
      <c r="F10" s="386" t="s">
        <v>8</v>
      </c>
      <c r="G10" s="386"/>
      <c r="H10" s="386"/>
      <c r="I10" s="386"/>
      <c r="J10" s="383">
        <v>2</v>
      </c>
      <c r="K10" s="384"/>
      <c r="L10" s="385"/>
    </row>
    <row r="11" spans="1:24" ht="24.95" customHeight="1" x14ac:dyDescent="0.25">
      <c r="A11" s="390"/>
      <c r="B11" s="391"/>
      <c r="C11" s="391"/>
      <c r="D11" s="391"/>
      <c r="E11" s="392"/>
      <c r="F11" s="386" t="s">
        <v>9</v>
      </c>
      <c r="G11" s="386"/>
      <c r="H11" s="386"/>
      <c r="I11" s="386"/>
      <c r="J11" s="387">
        <v>54</v>
      </c>
      <c r="K11" s="388"/>
      <c r="L11" s="389"/>
    </row>
    <row r="12" spans="1:24" ht="24.95" customHeight="1" x14ac:dyDescent="0.25">
      <c r="A12" s="390"/>
      <c r="B12" s="391"/>
      <c r="C12" s="391"/>
      <c r="D12" s="391"/>
      <c r="E12" s="392"/>
      <c r="F12" s="386" t="s">
        <v>10</v>
      </c>
      <c r="G12" s="386"/>
      <c r="H12" s="386"/>
      <c r="I12" s="386"/>
      <c r="J12" s="397">
        <v>94</v>
      </c>
      <c r="K12" s="398"/>
      <c r="L12" s="399"/>
      <c r="M12" s="206"/>
      <c r="N12" s="206"/>
      <c r="O12" s="206"/>
      <c r="P12" s="206"/>
      <c r="Q12" s="206"/>
      <c r="R12" s="206"/>
      <c r="S12" s="206"/>
      <c r="T12" s="206"/>
    </row>
    <row r="13" spans="1:24" ht="24.95" customHeight="1" x14ac:dyDescent="0.25">
      <c r="A13" s="390"/>
      <c r="B13" s="391"/>
      <c r="C13" s="391"/>
      <c r="D13" s="391"/>
      <c r="E13" s="392"/>
      <c r="F13" s="386" t="s">
        <v>11</v>
      </c>
      <c r="G13" s="386"/>
      <c r="H13" s="386"/>
      <c r="I13" s="386"/>
      <c r="J13" s="383">
        <v>1124</v>
      </c>
      <c r="K13" s="384"/>
      <c r="L13" s="385"/>
    </row>
    <row r="14" spans="1:24" ht="24.95" customHeight="1" x14ac:dyDescent="0.25">
      <c r="A14" s="390"/>
      <c r="B14" s="391"/>
      <c r="C14" s="391"/>
      <c r="D14" s="391"/>
      <c r="E14" s="392"/>
      <c r="F14" s="386" t="s">
        <v>12</v>
      </c>
      <c r="G14" s="386"/>
      <c r="H14" s="386"/>
      <c r="I14" s="386"/>
      <c r="J14" s="437">
        <v>106909.9</v>
      </c>
      <c r="K14" s="438"/>
      <c r="L14" s="439"/>
      <c r="M14" s="216"/>
      <c r="N14" s="216"/>
      <c r="O14" s="216"/>
      <c r="P14" s="216"/>
      <c r="Q14" s="216"/>
      <c r="R14" s="216"/>
      <c r="S14" s="216"/>
      <c r="T14" s="216"/>
      <c r="U14" s="216"/>
      <c r="V14" s="216"/>
      <c r="W14" s="216"/>
      <c r="X14" s="216"/>
    </row>
    <row r="15" spans="1:24" ht="24.95" customHeight="1" x14ac:dyDescent="0.25">
      <c r="A15" s="390"/>
      <c r="B15" s="391"/>
      <c r="C15" s="391"/>
      <c r="D15" s="391"/>
      <c r="E15" s="392"/>
      <c r="F15" s="434" t="s">
        <v>13</v>
      </c>
      <c r="G15" s="435"/>
      <c r="H15" s="435"/>
      <c r="I15" s="436"/>
      <c r="J15" s="383">
        <v>0</v>
      </c>
      <c r="K15" s="384"/>
      <c r="L15" s="385"/>
    </row>
    <row r="16" spans="1:24" ht="24.95" customHeight="1" x14ac:dyDescent="0.25">
      <c r="A16" s="390"/>
      <c r="B16" s="391"/>
      <c r="C16" s="391"/>
      <c r="D16" s="391"/>
      <c r="E16" s="392"/>
      <c r="F16" s="386" t="s">
        <v>14</v>
      </c>
      <c r="G16" s="386"/>
      <c r="H16" s="386"/>
      <c r="I16" s="386"/>
      <c r="J16" s="437">
        <v>108358.2</v>
      </c>
      <c r="K16" s="438"/>
      <c r="L16" s="439"/>
    </row>
    <row r="17" spans="1:19" ht="24.95" customHeight="1" x14ac:dyDescent="0.25">
      <c r="A17" s="390"/>
      <c r="B17" s="391"/>
      <c r="C17" s="391"/>
      <c r="D17" s="391"/>
      <c r="E17" s="392"/>
      <c r="F17" s="400" t="s">
        <v>15</v>
      </c>
      <c r="G17" s="400"/>
      <c r="H17" s="400"/>
      <c r="I17" s="400"/>
      <c r="J17" s="397">
        <v>51</v>
      </c>
      <c r="K17" s="398"/>
      <c r="L17" s="399"/>
      <c r="M17" s="206"/>
      <c r="N17" s="206"/>
      <c r="O17" s="206"/>
      <c r="P17" s="206"/>
      <c r="Q17" s="206"/>
      <c r="R17" s="206"/>
      <c r="S17" s="206"/>
    </row>
    <row r="18" spans="1:19" ht="24.95" customHeight="1" x14ac:dyDescent="0.25">
      <c r="A18" s="390"/>
      <c r="B18" s="391"/>
      <c r="C18" s="391"/>
      <c r="D18" s="391"/>
      <c r="E18" s="392"/>
      <c r="F18" s="386" t="s">
        <v>16</v>
      </c>
      <c r="G18" s="386"/>
      <c r="H18" s="386"/>
      <c r="I18" s="386"/>
      <c r="J18" s="397">
        <v>12</v>
      </c>
      <c r="K18" s="398"/>
      <c r="L18" s="399"/>
    </row>
    <row r="19" spans="1:19" ht="33.75" customHeight="1" thickBot="1" x14ac:dyDescent="0.3">
      <c r="A19" s="390"/>
      <c r="B19" s="391"/>
      <c r="C19" s="391"/>
      <c r="D19" s="391"/>
      <c r="E19" s="392"/>
      <c r="F19" s="440" t="s">
        <v>17</v>
      </c>
      <c r="G19" s="440"/>
      <c r="H19" s="440"/>
      <c r="I19" s="440"/>
      <c r="J19" s="380" t="s">
        <v>18</v>
      </c>
      <c r="K19" s="381"/>
      <c r="L19" s="382"/>
    </row>
    <row r="20" spans="1:19" ht="10.5" customHeight="1" thickTop="1" thickBot="1" x14ac:dyDescent="0.3">
      <c r="A20" s="404"/>
      <c r="B20" s="405"/>
      <c r="C20" s="405"/>
      <c r="D20" s="405"/>
      <c r="E20" s="405"/>
      <c r="F20" s="405"/>
      <c r="G20" s="405"/>
      <c r="H20" s="405"/>
      <c r="I20" s="405"/>
      <c r="J20" s="405"/>
      <c r="K20" s="405"/>
      <c r="L20" s="406"/>
    </row>
    <row r="21" spans="1:19" ht="20.100000000000001" customHeight="1" thickTop="1" thickBot="1" x14ac:dyDescent="0.3">
      <c r="A21" s="407" t="s">
        <v>19</v>
      </c>
      <c r="B21" s="408"/>
      <c r="C21" s="408"/>
      <c r="D21" s="408"/>
      <c r="E21" s="408"/>
      <c r="F21" s="408"/>
      <c r="G21" s="408"/>
      <c r="H21" s="408"/>
      <c r="I21" s="408"/>
      <c r="J21" s="408"/>
      <c r="K21" s="408"/>
      <c r="L21" s="409"/>
    </row>
    <row r="22" spans="1:19" ht="23.25" customHeight="1" thickTop="1" x14ac:dyDescent="0.25">
      <c r="A22" s="374" t="s">
        <v>722</v>
      </c>
      <c r="B22" s="375"/>
      <c r="C22" s="375"/>
      <c r="D22" s="375"/>
      <c r="E22" s="375"/>
      <c r="F22" s="375"/>
      <c r="G22" s="375"/>
      <c r="H22" s="375"/>
      <c r="I22" s="375"/>
      <c r="J22" s="375"/>
      <c r="K22" s="375"/>
      <c r="L22" s="376"/>
    </row>
    <row r="23" spans="1:19" ht="102" customHeight="1" x14ac:dyDescent="0.25">
      <c r="A23" s="377" t="s">
        <v>785</v>
      </c>
      <c r="B23" s="378"/>
      <c r="C23" s="378"/>
      <c r="D23" s="378"/>
      <c r="E23" s="378"/>
      <c r="F23" s="378"/>
      <c r="G23" s="378"/>
      <c r="H23" s="378"/>
      <c r="I23" s="378"/>
      <c r="J23" s="378"/>
      <c r="K23" s="378"/>
      <c r="L23" s="379"/>
    </row>
    <row r="24" spans="1:19" ht="21" customHeight="1" thickBot="1" x14ac:dyDescent="0.3">
      <c r="A24" s="401" t="s">
        <v>723</v>
      </c>
      <c r="B24" s="402"/>
      <c r="C24" s="402"/>
      <c r="D24" s="402"/>
      <c r="E24" s="402"/>
      <c r="F24" s="402"/>
      <c r="G24" s="402"/>
      <c r="H24" s="402"/>
      <c r="I24" s="402"/>
      <c r="J24" s="402"/>
      <c r="K24" s="402"/>
      <c r="L24" s="403"/>
    </row>
    <row r="25" spans="1:19" ht="19.5" customHeight="1" thickTop="1" thickBot="1" x14ac:dyDescent="0.3">
      <c r="A25" s="413" t="s">
        <v>20</v>
      </c>
      <c r="B25" s="414"/>
      <c r="C25" s="414"/>
      <c r="D25" s="414"/>
      <c r="E25" s="414"/>
      <c r="F25" s="414"/>
      <c r="G25" s="414"/>
      <c r="H25" s="414"/>
      <c r="I25" s="414"/>
      <c r="J25" s="414"/>
      <c r="K25" s="414"/>
      <c r="L25" s="415"/>
    </row>
    <row r="26" spans="1:19" ht="51" customHeight="1" thickTop="1" x14ac:dyDescent="0.25">
      <c r="A26" s="447" t="s">
        <v>780</v>
      </c>
      <c r="B26" s="448"/>
      <c r="C26" s="448"/>
      <c r="D26" s="448"/>
      <c r="E26" s="448"/>
      <c r="F26" s="448"/>
      <c r="G26" s="448"/>
      <c r="H26" s="448"/>
      <c r="I26" s="448"/>
      <c r="J26" s="448"/>
      <c r="K26" s="448"/>
      <c r="L26" s="449"/>
    </row>
    <row r="27" spans="1:19" ht="67.5" customHeight="1" x14ac:dyDescent="0.25">
      <c r="A27" s="410" t="s">
        <v>786</v>
      </c>
      <c r="B27" s="411"/>
      <c r="C27" s="411"/>
      <c r="D27" s="411"/>
      <c r="E27" s="411"/>
      <c r="F27" s="411"/>
      <c r="G27" s="411"/>
      <c r="H27" s="411"/>
      <c r="I27" s="411"/>
      <c r="J27" s="411"/>
      <c r="K27" s="411"/>
      <c r="L27" s="412"/>
    </row>
    <row r="28" spans="1:19" ht="67.5" customHeight="1" x14ac:dyDescent="0.25">
      <c r="A28" s="410" t="s">
        <v>769</v>
      </c>
      <c r="B28" s="411"/>
      <c r="C28" s="411"/>
      <c r="D28" s="411"/>
      <c r="E28" s="411"/>
      <c r="F28" s="411"/>
      <c r="G28" s="411"/>
      <c r="H28" s="411"/>
      <c r="I28" s="411"/>
      <c r="J28" s="411"/>
      <c r="K28" s="411"/>
      <c r="L28" s="412"/>
      <c r="M28" s="7"/>
    </row>
    <row r="29" spans="1:19" ht="83.25" customHeight="1" x14ac:dyDescent="0.25">
      <c r="A29" s="410" t="s">
        <v>781</v>
      </c>
      <c r="B29" s="378"/>
      <c r="C29" s="378"/>
      <c r="D29" s="378"/>
      <c r="E29" s="378"/>
      <c r="F29" s="378"/>
      <c r="G29" s="378"/>
      <c r="H29" s="378"/>
      <c r="I29" s="378"/>
      <c r="J29" s="378"/>
      <c r="K29" s="378"/>
      <c r="L29" s="379"/>
    </row>
    <row r="30" spans="1:19" ht="71.25" customHeight="1" x14ac:dyDescent="0.25">
      <c r="A30" s="410" t="s">
        <v>787</v>
      </c>
      <c r="B30" s="378"/>
      <c r="C30" s="378"/>
      <c r="D30" s="378"/>
      <c r="E30" s="378"/>
      <c r="F30" s="378"/>
      <c r="G30" s="378"/>
      <c r="H30" s="378"/>
      <c r="I30" s="378"/>
      <c r="J30" s="378"/>
      <c r="K30" s="378"/>
      <c r="L30" s="379"/>
    </row>
    <row r="31" spans="1:19" ht="36.75" customHeight="1" x14ac:dyDescent="0.25">
      <c r="A31" s="410" t="s">
        <v>788</v>
      </c>
      <c r="B31" s="411"/>
      <c r="C31" s="411"/>
      <c r="D31" s="411"/>
      <c r="E31" s="411"/>
      <c r="F31" s="411"/>
      <c r="G31" s="411"/>
      <c r="H31" s="411"/>
      <c r="I31" s="411"/>
      <c r="J31" s="411"/>
      <c r="K31" s="411"/>
      <c r="L31" s="412"/>
    </row>
    <row r="32" spans="1:19" ht="119.25" customHeight="1" thickBot="1" x14ac:dyDescent="0.3">
      <c r="A32" s="468" t="s">
        <v>789</v>
      </c>
      <c r="B32" s="469"/>
      <c r="C32" s="469"/>
      <c r="D32" s="469"/>
      <c r="E32" s="469"/>
      <c r="F32" s="469"/>
      <c r="G32" s="469"/>
      <c r="H32" s="469"/>
      <c r="I32" s="469"/>
      <c r="J32" s="469"/>
      <c r="K32" s="469"/>
      <c r="L32" s="470"/>
    </row>
    <row r="33" spans="1:12" ht="13.5" customHeight="1" thickTop="1" thickBot="1" x14ac:dyDescent="0.3">
      <c r="A33" s="312"/>
      <c r="B33" s="313"/>
      <c r="C33" s="313"/>
      <c r="D33" s="313"/>
      <c r="E33" s="313"/>
      <c r="F33" s="313"/>
      <c r="G33" s="313"/>
      <c r="H33" s="313"/>
      <c r="I33" s="313"/>
      <c r="J33" s="313"/>
      <c r="K33" s="313"/>
      <c r="L33" s="314"/>
    </row>
    <row r="34" spans="1:12" ht="17.25" customHeight="1" thickTop="1" thickBot="1" x14ac:dyDescent="0.3">
      <c r="A34" s="450" t="s">
        <v>773</v>
      </c>
      <c r="B34" s="451"/>
      <c r="C34" s="451"/>
      <c r="D34" s="451"/>
      <c r="E34" s="451"/>
      <c r="F34" s="451"/>
      <c r="G34" s="451"/>
      <c r="H34" s="451"/>
      <c r="I34" s="451"/>
      <c r="J34" s="451"/>
      <c r="K34" s="451"/>
      <c r="L34" s="452"/>
    </row>
    <row r="35" spans="1:12" s="81" customFormat="1" ht="85.5" customHeight="1" thickTop="1" x14ac:dyDescent="0.25">
      <c r="A35" s="453" t="s">
        <v>620</v>
      </c>
      <c r="B35" s="454"/>
      <c r="C35" s="454"/>
      <c r="D35" s="454"/>
      <c r="E35" s="454"/>
      <c r="F35" s="454"/>
      <c r="G35" s="455"/>
      <c r="H35" s="442" t="s">
        <v>708</v>
      </c>
      <c r="I35" s="442"/>
      <c r="J35" s="442"/>
      <c r="K35" s="442"/>
      <c r="L35" s="443"/>
    </row>
    <row r="36" spans="1:12" s="81" customFormat="1" ht="42" customHeight="1" x14ac:dyDescent="0.25">
      <c r="A36" s="456" t="s">
        <v>21</v>
      </c>
      <c r="B36" s="457"/>
      <c r="C36" s="457"/>
      <c r="D36" s="457"/>
      <c r="E36" s="457"/>
      <c r="F36" s="457"/>
      <c r="G36" s="457"/>
      <c r="H36" s="458" t="s">
        <v>709</v>
      </c>
      <c r="I36" s="459"/>
      <c r="J36" s="459"/>
      <c r="K36" s="459"/>
      <c r="L36" s="460"/>
    </row>
    <row r="37" spans="1:12" s="81" customFormat="1" ht="71.25" customHeight="1" x14ac:dyDescent="0.25">
      <c r="A37" s="461" t="s">
        <v>764</v>
      </c>
      <c r="B37" s="462"/>
      <c r="C37" s="462"/>
      <c r="D37" s="462"/>
      <c r="E37" s="462"/>
      <c r="F37" s="462"/>
      <c r="G37" s="462"/>
      <c r="H37" s="463" t="s">
        <v>22</v>
      </c>
      <c r="I37" s="463"/>
      <c r="J37" s="463"/>
      <c r="K37" s="463"/>
      <c r="L37" s="464"/>
    </row>
    <row r="38" spans="1:12" s="81" customFormat="1" ht="16.5" customHeight="1" x14ac:dyDescent="0.25">
      <c r="A38" s="465" t="s">
        <v>683</v>
      </c>
      <c r="B38" s="466"/>
      <c r="C38" s="466"/>
      <c r="D38" s="466"/>
      <c r="E38" s="466"/>
      <c r="F38" s="466"/>
      <c r="G38" s="466"/>
      <c r="H38" s="466" t="s">
        <v>23</v>
      </c>
      <c r="I38" s="466"/>
      <c r="J38" s="466"/>
      <c r="K38" s="466"/>
      <c r="L38" s="467"/>
    </row>
    <row r="39" spans="1:12" s="81" customFormat="1" ht="79.5" customHeight="1" x14ac:dyDescent="0.25">
      <c r="A39" s="441" t="s">
        <v>684</v>
      </c>
      <c r="B39" s="442"/>
      <c r="C39" s="442"/>
      <c r="D39" s="442"/>
      <c r="E39" s="442"/>
      <c r="F39" s="442"/>
      <c r="G39" s="442"/>
      <c r="H39" s="442"/>
      <c r="I39" s="442"/>
      <c r="J39" s="442"/>
      <c r="K39" s="442"/>
      <c r="L39" s="443"/>
    </row>
    <row r="40" spans="1:12" s="81" customFormat="1" ht="18" customHeight="1" thickBot="1" x14ac:dyDescent="0.3">
      <c r="A40" s="444" t="s">
        <v>685</v>
      </c>
      <c r="B40" s="445"/>
      <c r="C40" s="445"/>
      <c r="D40" s="445"/>
      <c r="E40" s="445"/>
      <c r="F40" s="445"/>
      <c r="G40" s="445"/>
      <c r="H40" s="445"/>
      <c r="I40" s="445"/>
      <c r="J40" s="445"/>
      <c r="K40" s="445"/>
      <c r="L40" s="446"/>
    </row>
    <row r="73" ht="4.5" customHeight="1" x14ac:dyDescent="0.25"/>
    <row r="510" spans="1:10" ht="354.75" customHeight="1" x14ac:dyDescent="0.25">
      <c r="A510" s="212"/>
      <c r="B510" s="212"/>
      <c r="C510" s="212"/>
      <c r="D510" s="212"/>
      <c r="E510" s="212"/>
      <c r="F510" s="212"/>
      <c r="G510" s="212"/>
      <c r="H510" s="212"/>
      <c r="I510" s="212"/>
      <c r="J510" s="212"/>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6">
    <mergeCell ref="A39:L39"/>
    <mergeCell ref="A40:L40"/>
    <mergeCell ref="A26:L26"/>
    <mergeCell ref="A27:L27"/>
    <mergeCell ref="A28:L28"/>
    <mergeCell ref="A34:L34"/>
    <mergeCell ref="A35:G35"/>
    <mergeCell ref="H35:L35"/>
    <mergeCell ref="A36:G36"/>
    <mergeCell ref="H36:L36"/>
    <mergeCell ref="A37:G37"/>
    <mergeCell ref="H37:L37"/>
    <mergeCell ref="A38:G38"/>
    <mergeCell ref="H38:L38"/>
    <mergeCell ref="A32:L32"/>
    <mergeCell ref="F15:I15"/>
    <mergeCell ref="J14:L14"/>
    <mergeCell ref="F14:I14"/>
    <mergeCell ref="F12:I12"/>
    <mergeCell ref="F19:I19"/>
    <mergeCell ref="J16:L16"/>
    <mergeCell ref="J18:L18"/>
    <mergeCell ref="F13:I13"/>
    <mergeCell ref="F16:I16"/>
    <mergeCell ref="F18:I18"/>
    <mergeCell ref="J17:L17"/>
    <mergeCell ref="A1:L1"/>
    <mergeCell ref="A3:L3"/>
    <mergeCell ref="A4:L4"/>
    <mergeCell ref="A5:L5"/>
    <mergeCell ref="A7:L7"/>
    <mergeCell ref="A2:L2"/>
    <mergeCell ref="A6:L6"/>
    <mergeCell ref="A24:L24"/>
    <mergeCell ref="A20:L20"/>
    <mergeCell ref="A21:L21"/>
    <mergeCell ref="A31:L31"/>
    <mergeCell ref="A25:L25"/>
    <mergeCell ref="A29:L29"/>
    <mergeCell ref="A30:L30"/>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0"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49"/>
  <sheetViews>
    <sheetView topLeftCell="A544" zoomScale="80" zoomScaleNormal="80" zoomScaleSheetLayoutView="100" zoomScalePageLayoutView="60" workbookViewId="0">
      <selection activeCell="N548" sqref="N548"/>
    </sheetView>
  </sheetViews>
  <sheetFormatPr defaultColWidth="9.140625" defaultRowHeight="14.25" x14ac:dyDescent="0.2"/>
  <cols>
    <col min="1" max="1" width="25.7109375" style="286"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1" width="13.5703125" style="6" customWidth="1"/>
    <col min="12" max="12" width="15.42578125" style="6" customWidth="1"/>
    <col min="13" max="13" width="11.5703125" style="3" bestFit="1" customWidth="1"/>
    <col min="14" max="14" width="13.28515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569" t="s">
        <v>0</v>
      </c>
      <c r="B1" s="570"/>
      <c r="C1" s="570"/>
      <c r="D1" s="570"/>
      <c r="E1" s="570"/>
      <c r="F1" s="570"/>
      <c r="G1" s="570"/>
      <c r="H1" s="570"/>
      <c r="I1" s="570"/>
      <c r="J1" s="570"/>
      <c r="K1" s="570"/>
      <c r="L1" s="571"/>
    </row>
    <row r="2" spans="1:14" s="2" customFormat="1" ht="21.95" customHeight="1" x14ac:dyDescent="0.2">
      <c r="A2" s="572" t="s">
        <v>596</v>
      </c>
      <c r="B2" s="573"/>
      <c r="C2" s="573"/>
      <c r="D2" s="573"/>
      <c r="E2" s="573"/>
      <c r="F2" s="573"/>
      <c r="G2" s="573"/>
      <c r="H2" s="573"/>
      <c r="I2" s="573"/>
      <c r="J2" s="573"/>
      <c r="K2" s="573"/>
      <c r="L2" s="574"/>
    </row>
    <row r="3" spans="1:14" s="2" customFormat="1" ht="21.95" customHeight="1" x14ac:dyDescent="0.2">
      <c r="A3" s="572" t="s">
        <v>621</v>
      </c>
      <c r="B3" s="573"/>
      <c r="C3" s="573"/>
      <c r="D3" s="573"/>
      <c r="E3" s="573"/>
      <c r="F3" s="573"/>
      <c r="G3" s="573"/>
      <c r="H3" s="573"/>
      <c r="I3" s="573"/>
      <c r="J3" s="573"/>
      <c r="K3" s="573"/>
      <c r="L3" s="574"/>
    </row>
    <row r="4" spans="1:14" s="2" customFormat="1" ht="21.95" customHeight="1" thickBot="1" x14ac:dyDescent="0.25">
      <c r="A4" s="575" t="s">
        <v>2</v>
      </c>
      <c r="B4" s="576"/>
      <c r="C4" s="576"/>
      <c r="D4" s="576"/>
      <c r="E4" s="576"/>
      <c r="F4" s="576"/>
      <c r="G4" s="576"/>
      <c r="H4" s="576"/>
      <c r="I4" s="576"/>
      <c r="J4" s="576"/>
      <c r="K4" s="576"/>
      <c r="L4" s="577"/>
    </row>
    <row r="5" spans="1:14" s="2" customFormat="1" ht="24.95" customHeight="1" thickTop="1" x14ac:dyDescent="0.2">
      <c r="A5" s="584" t="s">
        <v>707</v>
      </c>
      <c r="B5" s="585"/>
      <c r="C5" s="585"/>
      <c r="D5" s="585"/>
      <c r="E5" s="585"/>
      <c r="F5" s="585"/>
      <c r="G5" s="585"/>
      <c r="H5" s="585"/>
      <c r="I5" s="585"/>
      <c r="J5" s="585"/>
      <c r="K5" s="585"/>
      <c r="L5" s="586"/>
    </row>
    <row r="6" spans="1:14" s="2" customFormat="1" ht="24.95" customHeight="1" thickBot="1" x14ac:dyDescent="0.25">
      <c r="A6" s="587" t="s">
        <v>771</v>
      </c>
      <c r="B6" s="588"/>
      <c r="C6" s="588"/>
      <c r="D6" s="588"/>
      <c r="E6" s="588"/>
      <c r="F6" s="588"/>
      <c r="G6" s="588"/>
      <c r="H6" s="588"/>
      <c r="I6" s="588"/>
      <c r="J6" s="588"/>
      <c r="K6" s="588"/>
      <c r="L6" s="589"/>
    </row>
    <row r="7" spans="1:14" s="2" customFormat="1" ht="24.75" customHeight="1" thickTop="1" thickBot="1" x14ac:dyDescent="0.25">
      <c r="A7" s="578" t="s">
        <v>24</v>
      </c>
      <c r="B7" s="579"/>
      <c r="C7" s="579"/>
      <c r="D7" s="579"/>
      <c r="E7" s="579"/>
      <c r="F7" s="579"/>
      <c r="G7" s="579"/>
      <c r="H7" s="579"/>
      <c r="I7" s="579"/>
      <c r="J7" s="579"/>
      <c r="K7" s="579"/>
      <c r="L7" s="580"/>
    </row>
    <row r="8" spans="1:14" s="2" customFormat="1" ht="24.75" customHeight="1" thickTop="1" thickBot="1" x14ac:dyDescent="0.25">
      <c r="A8" s="581" t="s">
        <v>25</v>
      </c>
      <c r="B8" s="582"/>
      <c r="C8" s="582"/>
      <c r="D8" s="582"/>
      <c r="E8" s="582"/>
      <c r="F8" s="582"/>
      <c r="G8" s="582"/>
      <c r="H8" s="582"/>
      <c r="I8" s="582"/>
      <c r="J8" s="582"/>
      <c r="K8" s="582"/>
      <c r="L8" s="583"/>
    </row>
    <row r="9" spans="1:14" ht="24.95" customHeight="1" thickTop="1" x14ac:dyDescent="0.2">
      <c r="A9" s="564" t="s">
        <v>589</v>
      </c>
      <c r="B9" s="565"/>
      <c r="C9" s="565"/>
      <c r="D9" s="565"/>
      <c r="E9" s="565"/>
      <c r="F9" s="565"/>
      <c r="G9" s="565"/>
      <c r="H9" s="565"/>
      <c r="I9" s="565"/>
      <c r="J9" s="565"/>
      <c r="K9" s="565"/>
      <c r="L9" s="566"/>
    </row>
    <row r="10" spans="1:14" ht="33" customHeight="1" thickBot="1" x14ac:dyDescent="0.25">
      <c r="A10" s="555" t="s">
        <v>706</v>
      </c>
      <c r="B10" s="556"/>
      <c r="C10" s="557"/>
      <c r="D10" s="89" t="s">
        <v>717</v>
      </c>
      <c r="E10" s="89" t="s">
        <v>711</v>
      </c>
      <c r="F10" s="45" t="s">
        <v>712</v>
      </c>
      <c r="G10" s="45" t="s">
        <v>713</v>
      </c>
      <c r="H10" s="45" t="s">
        <v>714</v>
      </c>
      <c r="I10" s="45" t="s">
        <v>715</v>
      </c>
      <c r="J10" s="45" t="s">
        <v>716</v>
      </c>
      <c r="K10" s="320" t="s">
        <v>770</v>
      </c>
      <c r="L10" s="72" t="s">
        <v>26</v>
      </c>
    </row>
    <row r="11" spans="1:14" ht="42" customHeight="1" thickTop="1" x14ac:dyDescent="0.2">
      <c r="A11" s="558" t="s">
        <v>10</v>
      </c>
      <c r="B11" s="559"/>
      <c r="C11" s="58" t="s">
        <v>27</v>
      </c>
      <c r="D11" s="242">
        <f t="shared" ref="D11" si="0">D176+D281</f>
        <v>231</v>
      </c>
      <c r="E11" s="243">
        <f t="shared" ref="E11:J11" si="1">E176+E281</f>
        <v>130</v>
      </c>
      <c r="F11" s="243">
        <f t="shared" si="1"/>
        <v>124</v>
      </c>
      <c r="G11" s="243">
        <f t="shared" si="1"/>
        <v>111</v>
      </c>
      <c r="H11" s="243">
        <f t="shared" si="1"/>
        <v>106</v>
      </c>
      <c r="I11" s="243">
        <f t="shared" si="1"/>
        <v>93</v>
      </c>
      <c r="J11" s="336">
        <f t="shared" si="1"/>
        <v>89</v>
      </c>
      <c r="K11" s="336">
        <f>K176+K281</f>
        <v>94</v>
      </c>
      <c r="L11" s="99">
        <f>D11+E16+F16+G16+H16+I16+J16+K16</f>
        <v>242</v>
      </c>
    </row>
    <row r="12" spans="1:14" ht="42" customHeight="1" thickBot="1" x14ac:dyDescent="0.25">
      <c r="A12" s="560" t="s">
        <v>11</v>
      </c>
      <c r="B12" s="561"/>
      <c r="C12" s="8" t="s">
        <v>27</v>
      </c>
      <c r="D12" s="362">
        <v>1269</v>
      </c>
      <c r="E12" s="244">
        <v>570</v>
      </c>
      <c r="F12" s="244">
        <v>569</v>
      </c>
      <c r="G12" s="244">
        <v>857</v>
      </c>
      <c r="H12" s="244">
        <v>955</v>
      </c>
      <c r="I12" s="244">
        <v>805</v>
      </c>
      <c r="J12" s="244">
        <v>989</v>
      </c>
      <c r="K12" s="244">
        <v>1124</v>
      </c>
      <c r="L12" s="230">
        <f>D12+E18+F18+G18+H18+I18+J18+K18</f>
        <v>1805</v>
      </c>
      <c r="N12" s="84"/>
    </row>
    <row r="13" spans="1:14" ht="60.75" customHeight="1" thickTop="1" thickBot="1" x14ac:dyDescent="0.25">
      <c r="A13" s="552" t="s">
        <v>808</v>
      </c>
      <c r="B13" s="553"/>
      <c r="C13" s="553"/>
      <c r="D13" s="553"/>
      <c r="E13" s="553"/>
      <c r="F13" s="553"/>
      <c r="G13" s="553"/>
      <c r="H13" s="553"/>
      <c r="I13" s="553"/>
      <c r="J13" s="553"/>
      <c r="K13" s="553"/>
      <c r="L13" s="554"/>
      <c r="N13" s="84"/>
    </row>
    <row r="14" spans="1:14" ht="24.95" customHeight="1" thickTop="1" x14ac:dyDescent="0.2">
      <c r="A14" s="564" t="s">
        <v>613</v>
      </c>
      <c r="B14" s="565"/>
      <c r="C14" s="565"/>
      <c r="D14" s="565"/>
      <c r="E14" s="565"/>
      <c r="F14" s="565"/>
      <c r="G14" s="565"/>
      <c r="H14" s="565"/>
      <c r="I14" s="565"/>
      <c r="J14" s="565"/>
      <c r="K14" s="565"/>
      <c r="L14" s="566"/>
      <c r="N14" s="84"/>
    </row>
    <row r="15" spans="1:14" ht="33" customHeight="1" thickBot="1" x14ac:dyDescent="0.25">
      <c r="A15" s="555" t="s">
        <v>705</v>
      </c>
      <c r="B15" s="556"/>
      <c r="C15" s="557"/>
      <c r="D15" s="89" t="s">
        <v>717</v>
      </c>
      <c r="E15" s="89" t="s">
        <v>711</v>
      </c>
      <c r="F15" s="45" t="s">
        <v>712</v>
      </c>
      <c r="G15" s="45" t="s">
        <v>713</v>
      </c>
      <c r="H15" s="45" t="s">
        <v>714</v>
      </c>
      <c r="I15" s="45" t="s">
        <v>715</v>
      </c>
      <c r="J15" s="45" t="s">
        <v>716</v>
      </c>
      <c r="K15" s="320" t="s">
        <v>770</v>
      </c>
      <c r="L15" s="72" t="s">
        <v>28</v>
      </c>
    </row>
    <row r="16" spans="1:14" ht="42" customHeight="1" thickTop="1" x14ac:dyDescent="0.2">
      <c r="A16" s="567" t="s">
        <v>674</v>
      </c>
      <c r="B16" s="568"/>
      <c r="C16" s="58" t="s">
        <v>27</v>
      </c>
      <c r="D16" s="171">
        <v>163</v>
      </c>
      <c r="E16" s="171">
        <v>5</v>
      </c>
      <c r="F16" s="171">
        <v>1</v>
      </c>
      <c r="G16" s="171">
        <v>1</v>
      </c>
      <c r="H16" s="171">
        <v>2</v>
      </c>
      <c r="I16" s="171">
        <v>0</v>
      </c>
      <c r="J16" s="337">
        <v>0</v>
      </c>
      <c r="K16" s="321">
        <v>2</v>
      </c>
      <c r="L16" s="172">
        <f>SUM(D16:K16)</f>
        <v>174</v>
      </c>
    </row>
    <row r="17" spans="1:14" ht="42" customHeight="1" x14ac:dyDescent="0.2">
      <c r="A17" s="558" t="s">
        <v>673</v>
      </c>
      <c r="B17" s="559"/>
      <c r="C17" s="58" t="s">
        <v>27</v>
      </c>
      <c r="D17" s="173">
        <v>36</v>
      </c>
      <c r="E17" s="223">
        <v>5</v>
      </c>
      <c r="F17" s="174">
        <v>0</v>
      </c>
      <c r="G17" s="174">
        <v>0</v>
      </c>
      <c r="H17" s="174">
        <v>0</v>
      </c>
      <c r="I17" s="174">
        <v>0</v>
      </c>
      <c r="J17" s="174">
        <v>0</v>
      </c>
      <c r="K17" s="322">
        <v>0</v>
      </c>
      <c r="L17" s="99">
        <f>SUM(D17:K17)</f>
        <v>41</v>
      </c>
    </row>
    <row r="18" spans="1:14" ht="42" customHeight="1" thickBot="1" x14ac:dyDescent="0.25">
      <c r="A18" s="590" t="s">
        <v>614</v>
      </c>
      <c r="B18" s="591"/>
      <c r="C18" s="8" t="s">
        <v>27</v>
      </c>
      <c r="D18" s="96">
        <v>521</v>
      </c>
      <c r="E18" s="224">
        <v>56</v>
      </c>
      <c r="F18" s="95">
        <v>69</v>
      </c>
      <c r="G18" s="95">
        <v>141</v>
      </c>
      <c r="H18" s="95">
        <v>73</v>
      </c>
      <c r="I18" s="95">
        <v>76</v>
      </c>
      <c r="J18" s="95">
        <v>67</v>
      </c>
      <c r="K18" s="323">
        <v>54</v>
      </c>
      <c r="L18" s="230">
        <f>SUM(D18:K18)</f>
        <v>1057</v>
      </c>
      <c r="N18" s="84"/>
    </row>
    <row r="19" spans="1:14" ht="24.95" customHeight="1" thickTop="1" x14ac:dyDescent="0.2">
      <c r="A19" s="564" t="s">
        <v>590</v>
      </c>
      <c r="B19" s="565"/>
      <c r="C19" s="565"/>
      <c r="D19" s="565"/>
      <c r="E19" s="565"/>
      <c r="F19" s="565"/>
      <c r="G19" s="565"/>
      <c r="H19" s="565"/>
      <c r="I19" s="565"/>
      <c r="J19" s="565"/>
      <c r="K19" s="565"/>
      <c r="L19" s="566"/>
    </row>
    <row r="20" spans="1:14" ht="30.95" customHeight="1" thickBot="1" x14ac:dyDescent="0.25">
      <c r="A20" s="555" t="s">
        <v>704</v>
      </c>
      <c r="B20" s="556"/>
      <c r="C20" s="557"/>
      <c r="D20" s="89" t="s">
        <v>717</v>
      </c>
      <c r="E20" s="89" t="s">
        <v>711</v>
      </c>
      <c r="F20" s="45" t="s">
        <v>712</v>
      </c>
      <c r="G20" s="45" t="s">
        <v>713</v>
      </c>
      <c r="H20" s="45" t="s">
        <v>714</v>
      </c>
      <c r="I20" s="45" t="s">
        <v>715</v>
      </c>
      <c r="J20" s="45" t="s">
        <v>716</v>
      </c>
      <c r="K20" s="320" t="s">
        <v>770</v>
      </c>
      <c r="L20" s="46" t="s">
        <v>28</v>
      </c>
      <c r="N20" s="87"/>
    </row>
    <row r="21" spans="1:14" ht="42" customHeight="1" thickTop="1" x14ac:dyDescent="0.2">
      <c r="A21" s="567" t="s">
        <v>597</v>
      </c>
      <c r="B21" s="568"/>
      <c r="C21" s="44" t="s">
        <v>27</v>
      </c>
      <c r="D21" s="70">
        <v>2033715.45</v>
      </c>
      <c r="E21" s="69">
        <f>E523</f>
        <v>139278.69999999998</v>
      </c>
      <c r="F21" s="69">
        <v>160132</v>
      </c>
      <c r="G21" s="69">
        <f>G523</f>
        <v>207340.11</v>
      </c>
      <c r="H21" s="69">
        <f>H523</f>
        <v>129355.73000000003</v>
      </c>
      <c r="I21" s="69">
        <f>I523</f>
        <v>108975.30000000002</v>
      </c>
      <c r="J21" s="69">
        <f>J523</f>
        <v>105048.99999999999</v>
      </c>
      <c r="K21" s="69">
        <f>K523</f>
        <v>108358.20000000001</v>
      </c>
      <c r="L21" s="22">
        <f>SUM(D21:K21)</f>
        <v>2992204.4899999998</v>
      </c>
      <c r="M21" s="87"/>
      <c r="N21" s="87"/>
    </row>
    <row r="22" spans="1:14" ht="42" customHeight="1" x14ac:dyDescent="0.2">
      <c r="A22" s="562" t="s">
        <v>718</v>
      </c>
      <c r="B22" s="563"/>
      <c r="C22" s="9" t="s">
        <v>27</v>
      </c>
      <c r="D22" s="70">
        <v>2008844.0300000003</v>
      </c>
      <c r="E22" s="70">
        <v>136554.1</v>
      </c>
      <c r="F22" s="70">
        <f t="shared" ref="F22:K22" si="2">F286</f>
        <v>155160.9</v>
      </c>
      <c r="G22" s="70">
        <f t="shared" si="2"/>
        <v>202823.50000000006</v>
      </c>
      <c r="H22" s="70">
        <f t="shared" si="2"/>
        <v>127133.80999999998</v>
      </c>
      <c r="I22" s="70">
        <f t="shared" si="2"/>
        <v>107924.00000000001</v>
      </c>
      <c r="J22" s="70">
        <f t="shared" si="2"/>
        <v>103988.87</v>
      </c>
      <c r="K22" s="70">
        <f t="shared" si="2"/>
        <v>106909.90000000001</v>
      </c>
      <c r="L22" s="22">
        <f>SUM(D22:K22)</f>
        <v>2949339.1100000003</v>
      </c>
      <c r="M22" s="87"/>
      <c r="N22" s="87"/>
    </row>
    <row r="23" spans="1:14" ht="55.5" customHeight="1" thickBot="1" x14ac:dyDescent="0.25">
      <c r="A23" s="560" t="s">
        <v>752</v>
      </c>
      <c r="B23" s="561"/>
      <c r="C23" s="85" t="s">
        <v>27</v>
      </c>
      <c r="D23" s="86">
        <v>49272.800000000003</v>
      </c>
      <c r="E23" s="338">
        <f>(E21-E22)</f>
        <v>2724.5999999999767</v>
      </c>
      <c r="F23" s="338">
        <f t="shared" ref="F23:J23" si="3">F21-F22</f>
        <v>4971.1000000000058</v>
      </c>
      <c r="G23" s="338">
        <f t="shared" si="3"/>
        <v>4516.6099999999278</v>
      </c>
      <c r="H23" s="338">
        <f t="shared" si="3"/>
        <v>2221.9200000000419</v>
      </c>
      <c r="I23" s="338">
        <f t="shared" si="3"/>
        <v>1051.3000000000029</v>
      </c>
      <c r="J23" s="338">
        <f t="shared" si="3"/>
        <v>1060.1299999999901</v>
      </c>
      <c r="K23" s="338">
        <f>K21-K22</f>
        <v>1448.3000000000029</v>
      </c>
      <c r="L23" s="280">
        <f>SUM(D23:K23)</f>
        <v>67266.759999999951</v>
      </c>
    </row>
    <row r="24" spans="1:14" ht="46.5" customHeight="1" thickTop="1" thickBot="1" x14ac:dyDescent="0.25">
      <c r="A24" s="552" t="s">
        <v>755</v>
      </c>
      <c r="B24" s="553"/>
      <c r="C24" s="553"/>
      <c r="D24" s="553"/>
      <c r="E24" s="553"/>
      <c r="F24" s="553"/>
      <c r="G24" s="553"/>
      <c r="H24" s="553"/>
      <c r="I24" s="553"/>
      <c r="J24" s="553"/>
      <c r="K24" s="553"/>
      <c r="L24" s="554"/>
    </row>
    <row r="25" spans="1:14" ht="24.95" customHeight="1" thickTop="1" thickBot="1" x14ac:dyDescent="0.25">
      <c r="A25" s="488" t="s">
        <v>598</v>
      </c>
      <c r="B25" s="489"/>
      <c r="C25" s="489"/>
      <c r="D25" s="489"/>
      <c r="E25" s="489"/>
      <c r="F25" s="489"/>
      <c r="G25" s="489"/>
      <c r="H25" s="489"/>
      <c r="I25" s="489"/>
      <c r="J25" s="489"/>
      <c r="K25" s="489"/>
      <c r="L25" s="490"/>
    </row>
    <row r="26" spans="1:14" ht="30.95" customHeight="1" thickTop="1" thickBot="1" x14ac:dyDescent="0.25">
      <c r="A26" s="497" t="s">
        <v>703</v>
      </c>
      <c r="B26" s="498"/>
      <c r="C26" s="601"/>
      <c r="D26" s="89" t="s">
        <v>717</v>
      </c>
      <c r="E26" s="89" t="s">
        <v>711</v>
      </c>
      <c r="F26" s="45" t="s">
        <v>712</v>
      </c>
      <c r="G26" s="45" t="s">
        <v>713</v>
      </c>
      <c r="H26" s="45" t="s">
        <v>714</v>
      </c>
      <c r="I26" s="45" t="s">
        <v>715</v>
      </c>
      <c r="J26" s="45" t="s">
        <v>716</v>
      </c>
      <c r="K26" s="324" t="s">
        <v>770</v>
      </c>
      <c r="L26" s="17" t="s">
        <v>28</v>
      </c>
    </row>
    <row r="27" spans="1:14" ht="42" customHeight="1" thickTop="1" x14ac:dyDescent="0.2">
      <c r="A27" s="592" t="s">
        <v>29</v>
      </c>
      <c r="B27" s="593"/>
      <c r="C27" s="125" t="s">
        <v>27</v>
      </c>
      <c r="D27" s="126">
        <v>350</v>
      </c>
      <c r="E27" s="126">
        <v>0</v>
      </c>
      <c r="F27" s="126">
        <v>66</v>
      </c>
      <c r="G27" s="126">
        <v>70</v>
      </c>
      <c r="H27" s="126">
        <v>82</v>
      </c>
      <c r="I27" s="126">
        <v>46</v>
      </c>
      <c r="J27" s="126">
        <v>59</v>
      </c>
      <c r="K27" s="325">
        <v>40</v>
      </c>
      <c r="L27" s="127">
        <f>SUM(D27:K27)</f>
        <v>713</v>
      </c>
    </row>
    <row r="28" spans="1:14" ht="42" customHeight="1" thickBot="1" x14ac:dyDescent="0.25">
      <c r="A28" s="594" t="s">
        <v>30</v>
      </c>
      <c r="B28" s="595"/>
      <c r="C28" s="121" t="s">
        <v>27</v>
      </c>
      <c r="D28" s="122">
        <v>257</v>
      </c>
      <c r="E28" s="122">
        <v>0</v>
      </c>
      <c r="F28" s="123">
        <v>0</v>
      </c>
      <c r="G28" s="123">
        <v>58</v>
      </c>
      <c r="H28" s="123">
        <v>51</v>
      </c>
      <c r="I28" s="123">
        <v>63</v>
      </c>
      <c r="J28" s="123">
        <v>41</v>
      </c>
      <c r="K28" s="326">
        <v>80</v>
      </c>
      <c r="L28" s="124">
        <f>SUM(D28:K28)</f>
        <v>550</v>
      </c>
    </row>
    <row r="29" spans="1:14" s="4" customFormat="1" ht="30.95" customHeight="1" thickTop="1" thickBot="1" x14ac:dyDescent="0.3">
      <c r="A29" s="497" t="s">
        <v>719</v>
      </c>
      <c r="B29" s="498"/>
      <c r="C29" s="498"/>
      <c r="D29" s="498"/>
      <c r="E29" s="498"/>
      <c r="F29" s="498"/>
      <c r="G29" s="498"/>
      <c r="H29" s="498"/>
      <c r="I29" s="498"/>
      <c r="J29" s="498"/>
      <c r="K29" s="498"/>
      <c r="L29" s="499"/>
    </row>
    <row r="30" spans="1:14" s="5" customFormat="1" ht="24.95" customHeight="1" thickTop="1" x14ac:dyDescent="0.25">
      <c r="A30" s="598" t="s">
        <v>590</v>
      </c>
      <c r="B30" s="599"/>
      <c r="C30" s="599"/>
      <c r="D30" s="599"/>
      <c r="E30" s="599"/>
      <c r="F30" s="599"/>
      <c r="G30" s="599"/>
      <c r="H30" s="599"/>
      <c r="I30" s="599"/>
      <c r="J30" s="599"/>
      <c r="K30" s="599"/>
      <c r="L30" s="600"/>
    </row>
    <row r="31" spans="1:14" s="5" customFormat="1" ht="41.25" customHeight="1" thickBot="1" x14ac:dyDescent="0.3">
      <c r="A31" s="281" t="s">
        <v>31</v>
      </c>
      <c r="B31" s="610" t="s">
        <v>32</v>
      </c>
      <c r="C31" s="611"/>
      <c r="D31" s="105" t="s">
        <v>717</v>
      </c>
      <c r="E31" s="237" t="s">
        <v>711</v>
      </c>
      <c r="F31" s="41" t="s">
        <v>712</v>
      </c>
      <c r="G31" s="41" t="s">
        <v>713</v>
      </c>
      <c r="H31" s="12" t="s">
        <v>714</v>
      </c>
      <c r="I31" s="12" t="s">
        <v>715</v>
      </c>
      <c r="J31" s="41" t="s">
        <v>716</v>
      </c>
      <c r="K31" s="327" t="s">
        <v>770</v>
      </c>
      <c r="L31" s="13" t="s">
        <v>28</v>
      </c>
    </row>
    <row r="32" spans="1:14" s="193" customFormat="1" ht="36.75" customHeight="1" thickTop="1" x14ac:dyDescent="0.25">
      <c r="A32" s="344" t="s">
        <v>34</v>
      </c>
      <c r="B32" s="189" t="s">
        <v>35</v>
      </c>
      <c r="C32" s="190" t="s">
        <v>27</v>
      </c>
      <c r="D32" s="197">
        <v>9869.1</v>
      </c>
      <c r="E32" s="234">
        <v>522.1</v>
      </c>
      <c r="F32" s="191">
        <v>369.9</v>
      </c>
      <c r="G32" s="119">
        <v>0</v>
      </c>
      <c r="H32" s="175">
        <v>510</v>
      </c>
      <c r="I32" s="175">
        <v>383.8</v>
      </c>
      <c r="J32" s="25">
        <v>367.5</v>
      </c>
      <c r="K32" s="328">
        <v>533.20000000000005</v>
      </c>
      <c r="L32" s="192">
        <f>SUM(D32:K32)</f>
        <v>12555.6</v>
      </c>
    </row>
    <row r="33" spans="1:12" s="193" customFormat="1" ht="36.75" customHeight="1" x14ac:dyDescent="0.25">
      <c r="A33" s="106" t="s">
        <v>36</v>
      </c>
      <c r="B33" s="107" t="s">
        <v>37</v>
      </c>
      <c r="C33" s="194" t="s">
        <v>27</v>
      </c>
      <c r="D33" s="197">
        <v>14546.96</v>
      </c>
      <c r="E33" s="233">
        <v>287.3</v>
      </c>
      <c r="F33" s="175">
        <v>0</v>
      </c>
      <c r="G33" s="25">
        <v>720.2</v>
      </c>
      <c r="H33" s="175">
        <v>0</v>
      </c>
      <c r="I33" s="175">
        <v>0</v>
      </c>
      <c r="J33" s="25">
        <v>2922.4</v>
      </c>
      <c r="K33" s="329">
        <v>0</v>
      </c>
      <c r="L33" s="195">
        <f t="shared" ref="L33:L63" si="4">SUM(D33:K33)</f>
        <v>18476.86</v>
      </c>
    </row>
    <row r="34" spans="1:12" s="193" customFormat="1" ht="36.75" customHeight="1" x14ac:dyDescent="0.25">
      <c r="A34" s="471" t="s">
        <v>38</v>
      </c>
      <c r="B34" s="107" t="s">
        <v>39</v>
      </c>
      <c r="C34" s="194" t="s">
        <v>27</v>
      </c>
      <c r="D34" s="197">
        <v>13271.609999999999</v>
      </c>
      <c r="E34" s="234">
        <v>231.3</v>
      </c>
      <c r="F34" s="175">
        <v>0</v>
      </c>
      <c r="G34" s="119">
        <v>0</v>
      </c>
      <c r="H34" s="175">
        <v>98</v>
      </c>
      <c r="I34" s="175">
        <v>0</v>
      </c>
      <c r="J34" s="25">
        <v>0</v>
      </c>
      <c r="K34" s="329">
        <v>0</v>
      </c>
      <c r="L34" s="195">
        <f t="shared" si="4"/>
        <v>13600.909999999998</v>
      </c>
    </row>
    <row r="35" spans="1:12" s="193" customFormat="1" ht="36.75" customHeight="1" x14ac:dyDescent="0.25">
      <c r="A35" s="472"/>
      <c r="B35" s="107" t="s">
        <v>72</v>
      </c>
      <c r="C35" s="194" t="s">
        <v>27</v>
      </c>
      <c r="D35" s="197">
        <v>18304.840000000004</v>
      </c>
      <c r="E35" s="234">
        <v>1758.1</v>
      </c>
      <c r="F35" s="191">
        <v>1271.8</v>
      </c>
      <c r="G35" s="119">
        <v>1439.2</v>
      </c>
      <c r="H35" s="175">
        <v>1289.0999999999999</v>
      </c>
      <c r="I35" s="175">
        <v>1010.3</v>
      </c>
      <c r="J35" s="25">
        <v>1213</v>
      </c>
      <c r="K35" s="329">
        <v>998.8</v>
      </c>
      <c r="L35" s="195">
        <f t="shared" si="4"/>
        <v>27285.14</v>
      </c>
    </row>
    <row r="36" spans="1:12" s="193" customFormat="1" ht="36.75" customHeight="1" x14ac:dyDescent="0.25">
      <c r="A36" s="473"/>
      <c r="B36" s="107" t="s">
        <v>209</v>
      </c>
      <c r="C36" s="194" t="s">
        <v>27</v>
      </c>
      <c r="D36" s="197">
        <v>10078.100000000002</v>
      </c>
      <c r="E36" s="234">
        <v>0</v>
      </c>
      <c r="F36" s="191">
        <v>0</v>
      </c>
      <c r="G36" s="119">
        <v>0</v>
      </c>
      <c r="H36" s="175">
        <v>0</v>
      </c>
      <c r="I36" s="175">
        <v>0</v>
      </c>
      <c r="J36" s="25">
        <v>0</v>
      </c>
      <c r="K36" s="329">
        <v>0</v>
      </c>
      <c r="L36" s="195">
        <f t="shared" si="4"/>
        <v>10078.100000000002</v>
      </c>
    </row>
    <row r="37" spans="1:12" s="193" customFormat="1" ht="36.75" customHeight="1" x14ac:dyDescent="0.25">
      <c r="A37" s="471" t="s">
        <v>82</v>
      </c>
      <c r="B37" s="107" t="s">
        <v>83</v>
      </c>
      <c r="C37" s="194" t="s">
        <v>27</v>
      </c>
      <c r="D37" s="197">
        <v>3701.74</v>
      </c>
      <c r="E37" s="234">
        <v>0</v>
      </c>
      <c r="F37" s="191">
        <v>0</v>
      </c>
      <c r="G37" s="119">
        <v>0</v>
      </c>
      <c r="H37" s="175">
        <v>0</v>
      </c>
      <c r="I37" s="175">
        <v>0</v>
      </c>
      <c r="J37" s="25">
        <v>0</v>
      </c>
      <c r="K37" s="329">
        <v>0</v>
      </c>
      <c r="L37" s="195">
        <f t="shared" si="4"/>
        <v>3701.74</v>
      </c>
    </row>
    <row r="38" spans="1:12" s="193" customFormat="1" ht="36.75" customHeight="1" x14ac:dyDescent="0.25">
      <c r="A38" s="473"/>
      <c r="B38" s="107" t="s">
        <v>170</v>
      </c>
      <c r="C38" s="194" t="s">
        <v>27</v>
      </c>
      <c r="D38" s="197">
        <v>3766.83</v>
      </c>
      <c r="E38" s="234">
        <v>101.8</v>
      </c>
      <c r="F38" s="191">
        <v>324.2</v>
      </c>
      <c r="G38" s="119">
        <v>364.5</v>
      </c>
      <c r="H38" s="175">
        <v>95.1</v>
      </c>
      <c r="I38" s="175">
        <v>0</v>
      </c>
      <c r="J38" s="25">
        <v>0</v>
      </c>
      <c r="K38" s="329">
        <v>209</v>
      </c>
      <c r="L38" s="195">
        <f t="shared" si="4"/>
        <v>4861.43</v>
      </c>
    </row>
    <row r="39" spans="1:12" s="193" customFormat="1" ht="36.75" customHeight="1" x14ac:dyDescent="0.25">
      <c r="A39" s="345" t="s">
        <v>166</v>
      </c>
      <c r="B39" s="107" t="s">
        <v>167</v>
      </c>
      <c r="C39" s="194" t="s">
        <v>27</v>
      </c>
      <c r="D39" s="197">
        <v>1539.2000000000003</v>
      </c>
      <c r="E39" s="234">
        <v>0</v>
      </c>
      <c r="F39" s="191">
        <v>0</v>
      </c>
      <c r="G39" s="119">
        <v>0</v>
      </c>
      <c r="H39" s="175">
        <v>0</v>
      </c>
      <c r="I39" s="175">
        <v>0</v>
      </c>
      <c r="J39" s="25">
        <v>0</v>
      </c>
      <c r="K39" s="329">
        <v>0</v>
      </c>
      <c r="L39" s="195">
        <f t="shared" si="4"/>
        <v>1539.2000000000003</v>
      </c>
    </row>
    <row r="40" spans="1:12" s="193" customFormat="1" ht="36.75" customHeight="1" x14ac:dyDescent="0.25">
      <c r="A40" s="471" t="s">
        <v>79</v>
      </c>
      <c r="B40" s="107" t="s">
        <v>80</v>
      </c>
      <c r="C40" s="194" t="s">
        <v>27</v>
      </c>
      <c r="D40" s="197">
        <v>4082.04</v>
      </c>
      <c r="E40" s="234">
        <v>0</v>
      </c>
      <c r="F40" s="191">
        <v>0</v>
      </c>
      <c r="G40" s="119">
        <v>0</v>
      </c>
      <c r="H40" s="175">
        <v>0</v>
      </c>
      <c r="I40" s="175">
        <v>0</v>
      </c>
      <c r="J40" s="25">
        <v>0</v>
      </c>
      <c r="K40" s="329">
        <v>0</v>
      </c>
      <c r="L40" s="195">
        <f t="shared" si="4"/>
        <v>4082.04</v>
      </c>
    </row>
    <row r="41" spans="1:12" s="193" customFormat="1" ht="36.75" customHeight="1" x14ac:dyDescent="0.25">
      <c r="A41" s="473"/>
      <c r="B41" s="107" t="s">
        <v>88</v>
      </c>
      <c r="C41" s="194" t="s">
        <v>27</v>
      </c>
      <c r="D41" s="197">
        <v>18046.829999999998</v>
      </c>
      <c r="E41" s="234">
        <v>950.5</v>
      </c>
      <c r="F41" s="191">
        <v>1140.2</v>
      </c>
      <c r="G41" s="119">
        <v>1442</v>
      </c>
      <c r="H41" s="175">
        <v>1274.5</v>
      </c>
      <c r="I41" s="175">
        <v>968.7</v>
      </c>
      <c r="J41" s="25">
        <v>832.4</v>
      </c>
      <c r="K41" s="329">
        <v>917.2</v>
      </c>
      <c r="L41" s="195">
        <f t="shared" si="4"/>
        <v>25572.33</v>
      </c>
    </row>
    <row r="42" spans="1:12" s="193" customFormat="1" ht="36.75" customHeight="1" x14ac:dyDescent="0.25">
      <c r="A42" s="149" t="s">
        <v>40</v>
      </c>
      <c r="B42" s="107" t="s">
        <v>41</v>
      </c>
      <c r="C42" s="194" t="s">
        <v>27</v>
      </c>
      <c r="D42" s="197">
        <v>5269.59</v>
      </c>
      <c r="E42" s="234">
        <v>0</v>
      </c>
      <c r="F42" s="191">
        <v>0</v>
      </c>
      <c r="G42" s="25">
        <v>0</v>
      </c>
      <c r="H42" s="175">
        <v>0</v>
      </c>
      <c r="I42" s="175">
        <v>0</v>
      </c>
      <c r="J42" s="25">
        <v>0</v>
      </c>
      <c r="K42" s="329">
        <v>0</v>
      </c>
      <c r="L42" s="195">
        <f t="shared" si="4"/>
        <v>5269.59</v>
      </c>
    </row>
    <row r="43" spans="1:12" s="193" customFormat="1" ht="36.75" customHeight="1" x14ac:dyDescent="0.25">
      <c r="A43" s="471" t="s">
        <v>42</v>
      </c>
      <c r="B43" s="107" t="s">
        <v>43</v>
      </c>
      <c r="C43" s="194" t="s">
        <v>27</v>
      </c>
      <c r="D43" s="197">
        <v>19721.730000000003</v>
      </c>
      <c r="E43" s="234">
        <v>924.4</v>
      </c>
      <c r="F43" s="191">
        <v>747.6</v>
      </c>
      <c r="G43" s="25">
        <v>1394.2</v>
      </c>
      <c r="H43" s="175">
        <v>1761.6</v>
      </c>
      <c r="I43" s="175">
        <v>1103.5</v>
      </c>
      <c r="J43" s="25">
        <v>685.4</v>
      </c>
      <c r="K43" s="329">
        <v>1008.4</v>
      </c>
      <c r="L43" s="195">
        <f t="shared" si="4"/>
        <v>27346.830000000005</v>
      </c>
    </row>
    <row r="44" spans="1:12" s="193" customFormat="1" ht="33" customHeight="1" x14ac:dyDescent="0.25">
      <c r="A44" s="473"/>
      <c r="B44" s="107" t="s">
        <v>97</v>
      </c>
      <c r="C44" s="194" t="s">
        <v>27</v>
      </c>
      <c r="D44" s="197">
        <v>12410.74</v>
      </c>
      <c r="E44" s="234">
        <v>0</v>
      </c>
      <c r="F44" s="191">
        <v>0</v>
      </c>
      <c r="G44" s="119">
        <v>0</v>
      </c>
      <c r="H44" s="175">
        <v>0</v>
      </c>
      <c r="I44" s="175">
        <v>0</v>
      </c>
      <c r="J44" s="25">
        <v>0</v>
      </c>
      <c r="K44" s="329">
        <v>0</v>
      </c>
      <c r="L44" s="195">
        <f t="shared" si="4"/>
        <v>12410.74</v>
      </c>
    </row>
    <row r="45" spans="1:12" s="193" customFormat="1" ht="36.75" customHeight="1" x14ac:dyDescent="0.25">
      <c r="A45" s="149" t="s">
        <v>753</v>
      </c>
      <c r="B45" s="262" t="s">
        <v>756</v>
      </c>
      <c r="C45" s="194" t="s">
        <v>27</v>
      </c>
      <c r="D45" s="197">
        <v>0</v>
      </c>
      <c r="E45" s="233">
        <v>0</v>
      </c>
      <c r="F45" s="175">
        <v>0</v>
      </c>
      <c r="G45" s="25">
        <v>521.5</v>
      </c>
      <c r="H45" s="175">
        <v>410.7</v>
      </c>
      <c r="I45" s="175">
        <v>194.3</v>
      </c>
      <c r="J45" s="25">
        <v>0</v>
      </c>
      <c r="K45" s="329">
        <v>198.5</v>
      </c>
      <c r="L45" s="195">
        <f t="shared" si="4"/>
        <v>1325</v>
      </c>
    </row>
    <row r="46" spans="1:12" s="193" customFormat="1" ht="36.75" customHeight="1" x14ac:dyDescent="0.25">
      <c r="A46" s="149" t="s">
        <v>44</v>
      </c>
      <c r="B46" s="107" t="s">
        <v>45</v>
      </c>
      <c r="C46" s="194" t="s">
        <v>27</v>
      </c>
      <c r="D46" s="197">
        <v>31378.320000000003</v>
      </c>
      <c r="E46" s="234">
        <v>2826</v>
      </c>
      <c r="F46" s="191">
        <v>3635.7</v>
      </c>
      <c r="G46" s="119">
        <v>7657.89</v>
      </c>
      <c r="H46" s="175">
        <v>3235.1</v>
      </c>
      <c r="I46" s="175">
        <v>1576.5</v>
      </c>
      <c r="J46" s="25">
        <v>2476.9</v>
      </c>
      <c r="K46" s="329">
        <v>2342.9</v>
      </c>
      <c r="L46" s="195">
        <f t="shared" si="4"/>
        <v>55129.310000000005</v>
      </c>
    </row>
    <row r="47" spans="1:12" s="193" customFormat="1" ht="36.75" customHeight="1" x14ac:dyDescent="0.25">
      <c r="A47" s="471" t="s">
        <v>46</v>
      </c>
      <c r="B47" s="107" t="s">
        <v>47</v>
      </c>
      <c r="C47" s="194" t="s">
        <v>27</v>
      </c>
      <c r="D47" s="197">
        <v>17755.39</v>
      </c>
      <c r="E47" s="233">
        <v>0</v>
      </c>
      <c r="F47" s="175">
        <v>0</v>
      </c>
      <c r="G47" s="119">
        <v>1543.7</v>
      </c>
      <c r="H47" s="175">
        <v>0</v>
      </c>
      <c r="I47" s="175">
        <v>1287.7</v>
      </c>
      <c r="J47" s="25">
        <v>1315.8</v>
      </c>
      <c r="K47" s="329">
        <v>1230.7</v>
      </c>
      <c r="L47" s="195">
        <f t="shared" si="4"/>
        <v>23133.29</v>
      </c>
    </row>
    <row r="48" spans="1:12" s="193" customFormat="1" ht="36.75" customHeight="1" x14ac:dyDescent="0.25">
      <c r="A48" s="472"/>
      <c r="B48" s="107" t="s">
        <v>220</v>
      </c>
      <c r="C48" s="194" t="s">
        <v>27</v>
      </c>
      <c r="D48" s="197">
        <v>616.29999999999995</v>
      </c>
      <c r="E48" s="234">
        <v>0</v>
      </c>
      <c r="F48" s="191">
        <v>0</v>
      </c>
      <c r="G48" s="119">
        <v>0</v>
      </c>
      <c r="H48" s="175">
        <v>0</v>
      </c>
      <c r="I48" s="175">
        <v>0</v>
      </c>
      <c r="J48" s="25">
        <v>0</v>
      </c>
      <c r="K48" s="329">
        <v>0</v>
      </c>
      <c r="L48" s="195">
        <f t="shared" si="4"/>
        <v>616.29999999999995</v>
      </c>
    </row>
    <row r="49" spans="1:12" s="193" customFormat="1" ht="36.75" customHeight="1" x14ac:dyDescent="0.25">
      <c r="A49" s="473"/>
      <c r="B49" s="107" t="s">
        <v>255</v>
      </c>
      <c r="C49" s="194" t="s">
        <v>27</v>
      </c>
      <c r="D49" s="197">
        <v>2306.3000000000002</v>
      </c>
      <c r="E49" s="234">
        <v>160.4</v>
      </c>
      <c r="F49" s="191">
        <v>174.9</v>
      </c>
      <c r="G49" s="119">
        <v>0</v>
      </c>
      <c r="H49" s="175">
        <v>0</v>
      </c>
      <c r="I49" s="175">
        <v>0</v>
      </c>
      <c r="J49" s="25">
        <v>0</v>
      </c>
      <c r="K49" s="329">
        <v>0</v>
      </c>
      <c r="L49" s="195">
        <f t="shared" si="4"/>
        <v>2641.6000000000004</v>
      </c>
    </row>
    <row r="50" spans="1:12" s="193" customFormat="1" ht="46.5" customHeight="1" x14ac:dyDescent="0.25">
      <c r="A50" s="471" t="s">
        <v>48</v>
      </c>
      <c r="B50" s="107" t="s">
        <v>49</v>
      </c>
      <c r="C50" s="194" t="s">
        <v>27</v>
      </c>
      <c r="D50" s="197">
        <v>11644.96</v>
      </c>
      <c r="E50" s="233">
        <v>1109.4000000000001</v>
      </c>
      <c r="F50" s="175">
        <v>550.9</v>
      </c>
      <c r="G50" s="25">
        <v>1222.2</v>
      </c>
      <c r="H50" s="175">
        <v>1000.5</v>
      </c>
      <c r="I50" s="175">
        <v>848.9</v>
      </c>
      <c r="J50" s="25">
        <v>726.3</v>
      </c>
      <c r="K50" s="329">
        <v>282.7</v>
      </c>
      <c r="L50" s="195">
        <f t="shared" si="4"/>
        <v>17385.86</v>
      </c>
    </row>
    <row r="51" spans="1:12" s="193" customFormat="1" ht="37.5" customHeight="1" x14ac:dyDescent="0.25">
      <c r="A51" s="473"/>
      <c r="B51" s="107" t="s">
        <v>81</v>
      </c>
      <c r="C51" s="194" t="s">
        <v>27</v>
      </c>
      <c r="D51" s="197">
        <v>2390.64</v>
      </c>
      <c r="E51" s="233">
        <v>0</v>
      </c>
      <c r="F51" s="175">
        <v>0</v>
      </c>
      <c r="G51" s="25">
        <v>0</v>
      </c>
      <c r="H51" s="175">
        <v>0</v>
      </c>
      <c r="I51" s="175">
        <v>0</v>
      </c>
      <c r="J51" s="25">
        <v>0</v>
      </c>
      <c r="K51" s="329">
        <v>0</v>
      </c>
      <c r="L51" s="195">
        <f t="shared" si="4"/>
        <v>2390.64</v>
      </c>
    </row>
    <row r="52" spans="1:12" s="193" customFormat="1" ht="36.75" customHeight="1" x14ac:dyDescent="0.25">
      <c r="A52" s="471" t="s">
        <v>50</v>
      </c>
      <c r="B52" s="107" t="s">
        <v>51</v>
      </c>
      <c r="C52" s="194" t="s">
        <v>27</v>
      </c>
      <c r="D52" s="197">
        <v>28143.32</v>
      </c>
      <c r="E52" s="233">
        <v>623.9</v>
      </c>
      <c r="F52" s="175">
        <v>1166.7</v>
      </c>
      <c r="G52" s="25">
        <v>1691.7</v>
      </c>
      <c r="H52" s="175">
        <v>1885.2</v>
      </c>
      <c r="I52" s="175">
        <v>1739.4</v>
      </c>
      <c r="J52" s="25">
        <v>1129.8</v>
      </c>
      <c r="K52" s="329">
        <v>840.4</v>
      </c>
      <c r="L52" s="195">
        <f t="shared" si="4"/>
        <v>37220.420000000006</v>
      </c>
    </row>
    <row r="53" spans="1:12" s="193" customFormat="1" ht="31.5" customHeight="1" x14ac:dyDescent="0.25">
      <c r="A53" s="473"/>
      <c r="B53" s="107" t="s">
        <v>252</v>
      </c>
      <c r="C53" s="194" t="s">
        <v>27</v>
      </c>
      <c r="D53" s="197">
        <v>7177.1</v>
      </c>
      <c r="E53" s="233">
        <v>888.5</v>
      </c>
      <c r="F53" s="175">
        <v>1796.3</v>
      </c>
      <c r="G53" s="25">
        <v>907</v>
      </c>
      <c r="H53" s="175">
        <v>986.3</v>
      </c>
      <c r="I53" s="175">
        <v>459.1</v>
      </c>
      <c r="J53" s="25">
        <v>230.2</v>
      </c>
      <c r="K53" s="329">
        <v>0</v>
      </c>
      <c r="L53" s="195">
        <f t="shared" si="4"/>
        <v>12444.5</v>
      </c>
    </row>
    <row r="54" spans="1:12" s="193" customFormat="1" ht="36.75" customHeight="1" x14ac:dyDescent="0.25">
      <c r="A54" s="106" t="s">
        <v>67</v>
      </c>
      <c r="B54" s="107" t="s">
        <v>68</v>
      </c>
      <c r="C54" s="194" t="s">
        <v>27</v>
      </c>
      <c r="D54" s="197">
        <v>7992.44</v>
      </c>
      <c r="E54" s="233">
        <v>0</v>
      </c>
      <c r="F54" s="175">
        <v>0</v>
      </c>
      <c r="G54" s="25">
        <v>0</v>
      </c>
      <c r="H54" s="175">
        <v>0</v>
      </c>
      <c r="I54" s="175">
        <v>0</v>
      </c>
      <c r="J54" s="25">
        <v>0</v>
      </c>
      <c r="K54" s="329">
        <v>0</v>
      </c>
      <c r="L54" s="195">
        <f t="shared" si="4"/>
        <v>7992.44</v>
      </c>
    </row>
    <row r="55" spans="1:12" s="193" customFormat="1" ht="36.75" customHeight="1" x14ac:dyDescent="0.25">
      <c r="A55" s="106" t="s">
        <v>593</v>
      </c>
      <c r="B55" s="107" t="s">
        <v>52</v>
      </c>
      <c r="C55" s="194" t="s">
        <v>27</v>
      </c>
      <c r="D55" s="231">
        <v>2628.3400000000006</v>
      </c>
      <c r="E55" s="235">
        <v>0</v>
      </c>
      <c r="F55" s="175">
        <v>0</v>
      </c>
      <c r="G55" s="25">
        <v>0</v>
      </c>
      <c r="H55" s="175">
        <v>0</v>
      </c>
      <c r="I55" s="175">
        <v>0</v>
      </c>
      <c r="J55" s="25">
        <v>0</v>
      </c>
      <c r="K55" s="329">
        <v>0</v>
      </c>
      <c r="L55" s="195">
        <f t="shared" si="4"/>
        <v>2628.3400000000006</v>
      </c>
    </row>
    <row r="56" spans="1:12" s="193" customFormat="1" ht="36.75" customHeight="1" x14ac:dyDescent="0.25">
      <c r="A56" s="471" t="s">
        <v>53</v>
      </c>
      <c r="B56" s="107" t="s">
        <v>54</v>
      </c>
      <c r="C56" s="194" t="s">
        <v>27</v>
      </c>
      <c r="D56" s="197">
        <v>19676.739999999998</v>
      </c>
      <c r="E56" s="234">
        <v>1292.4000000000001</v>
      </c>
      <c r="F56" s="191">
        <v>1539.9</v>
      </c>
      <c r="G56" s="25">
        <v>1592.7</v>
      </c>
      <c r="H56" s="175">
        <v>1271.2</v>
      </c>
      <c r="I56" s="175">
        <v>1116.8</v>
      </c>
      <c r="J56" s="25">
        <v>957.1</v>
      </c>
      <c r="K56" s="329">
        <v>783.8</v>
      </c>
      <c r="L56" s="195">
        <f t="shared" si="4"/>
        <v>28230.639999999999</v>
      </c>
    </row>
    <row r="57" spans="1:12" s="193" customFormat="1" ht="36.75" customHeight="1" x14ac:dyDescent="0.25">
      <c r="A57" s="472"/>
      <c r="B57" s="107" t="s">
        <v>140</v>
      </c>
      <c r="C57" s="194" t="s">
        <v>27</v>
      </c>
      <c r="D57" s="197">
        <v>38682.06</v>
      </c>
      <c r="E57" s="234">
        <v>3648.36</v>
      </c>
      <c r="F57" s="191">
        <v>3090.5</v>
      </c>
      <c r="G57" s="25">
        <v>6421.4</v>
      </c>
      <c r="H57" s="175">
        <v>2525.5</v>
      </c>
      <c r="I57" s="175">
        <v>2307.4</v>
      </c>
      <c r="J57" s="25">
        <v>1300.2</v>
      </c>
      <c r="K57" s="329">
        <v>1941.9</v>
      </c>
      <c r="L57" s="195">
        <f t="shared" si="4"/>
        <v>59917.32</v>
      </c>
    </row>
    <row r="58" spans="1:12" s="193" customFormat="1" ht="36.75" customHeight="1" x14ac:dyDescent="0.25">
      <c r="A58" s="473"/>
      <c r="B58" s="107" t="s">
        <v>210</v>
      </c>
      <c r="C58" s="194" t="s">
        <v>27</v>
      </c>
      <c r="D58" s="197">
        <v>6448.3399999999983</v>
      </c>
      <c r="E58" s="234">
        <v>439</v>
      </c>
      <c r="F58" s="191">
        <v>1242.2</v>
      </c>
      <c r="G58" s="25">
        <v>310</v>
      </c>
      <c r="H58" s="175">
        <v>243.9</v>
      </c>
      <c r="I58" s="175">
        <v>453.8</v>
      </c>
      <c r="J58" s="25">
        <v>206.6</v>
      </c>
      <c r="K58" s="329">
        <v>0</v>
      </c>
      <c r="L58" s="195">
        <f t="shared" si="4"/>
        <v>9343.8399999999965</v>
      </c>
    </row>
    <row r="59" spans="1:12" s="193" customFormat="1" ht="36.75" customHeight="1" x14ac:dyDescent="0.25">
      <c r="A59" s="106" t="s">
        <v>55</v>
      </c>
      <c r="B59" s="107" t="s">
        <v>56</v>
      </c>
      <c r="C59" s="194" t="s">
        <v>27</v>
      </c>
      <c r="D59" s="197">
        <v>5280.2</v>
      </c>
      <c r="E59" s="234">
        <v>326.2</v>
      </c>
      <c r="F59" s="191">
        <v>284</v>
      </c>
      <c r="G59" s="25">
        <v>0</v>
      </c>
      <c r="H59" s="175">
        <v>457.6</v>
      </c>
      <c r="I59" s="175">
        <v>167.2</v>
      </c>
      <c r="J59" s="25">
        <v>333</v>
      </c>
      <c r="K59" s="329">
        <v>0</v>
      </c>
      <c r="L59" s="195">
        <f t="shared" si="4"/>
        <v>6848.2</v>
      </c>
    </row>
    <row r="60" spans="1:12" s="193" customFormat="1" ht="36.75" customHeight="1" x14ac:dyDescent="0.25">
      <c r="A60" s="476" t="s">
        <v>57</v>
      </c>
      <c r="B60" s="107" t="s">
        <v>58</v>
      </c>
      <c r="C60" s="194" t="s">
        <v>27</v>
      </c>
      <c r="D60" s="197">
        <v>686.8</v>
      </c>
      <c r="E60" s="234">
        <v>0</v>
      </c>
      <c r="F60" s="191">
        <v>0</v>
      </c>
      <c r="G60" s="25">
        <v>0</v>
      </c>
      <c r="H60" s="175">
        <v>0</v>
      </c>
      <c r="I60" s="175">
        <v>0</v>
      </c>
      <c r="J60" s="25">
        <v>0</v>
      </c>
      <c r="K60" s="329">
        <v>0</v>
      </c>
      <c r="L60" s="195">
        <f t="shared" si="4"/>
        <v>686.8</v>
      </c>
    </row>
    <row r="61" spans="1:12" s="193" customFormat="1" ht="36.75" customHeight="1" x14ac:dyDescent="0.25">
      <c r="A61" s="477"/>
      <c r="B61" s="107" t="s">
        <v>179</v>
      </c>
      <c r="C61" s="194" t="s">
        <v>27</v>
      </c>
      <c r="D61" s="197">
        <v>165.8</v>
      </c>
      <c r="E61" s="234">
        <v>0</v>
      </c>
      <c r="F61" s="191">
        <v>0</v>
      </c>
      <c r="G61" s="25">
        <v>0</v>
      </c>
      <c r="H61" s="175">
        <v>0</v>
      </c>
      <c r="I61" s="175">
        <v>0</v>
      </c>
      <c r="J61" s="25">
        <v>0</v>
      </c>
      <c r="K61" s="329">
        <v>0</v>
      </c>
      <c r="L61" s="195">
        <f t="shared" si="4"/>
        <v>165.8</v>
      </c>
    </row>
    <row r="62" spans="1:12" s="193" customFormat="1" ht="36.75" customHeight="1" x14ac:dyDescent="0.25">
      <c r="A62" s="477"/>
      <c r="B62" s="107" t="s">
        <v>605</v>
      </c>
      <c r="C62" s="194" t="s">
        <v>27</v>
      </c>
      <c r="D62" s="197">
        <v>2584.12</v>
      </c>
      <c r="E62" s="234">
        <v>0</v>
      </c>
      <c r="F62" s="191">
        <v>215.7</v>
      </c>
      <c r="G62" s="25">
        <v>0</v>
      </c>
      <c r="H62" s="175">
        <v>0</v>
      </c>
      <c r="I62" s="175">
        <v>0</v>
      </c>
      <c r="J62" s="25">
        <v>0</v>
      </c>
      <c r="K62" s="329">
        <v>0</v>
      </c>
      <c r="L62" s="195">
        <f t="shared" si="4"/>
        <v>2799.8199999999997</v>
      </c>
    </row>
    <row r="63" spans="1:12" s="193" customFormat="1" ht="36.75" customHeight="1" x14ac:dyDescent="0.25">
      <c r="A63" s="477"/>
      <c r="B63" s="107" t="s">
        <v>215</v>
      </c>
      <c r="C63" s="194" t="s">
        <v>27</v>
      </c>
      <c r="D63" s="197">
        <v>922.2</v>
      </c>
      <c r="E63" s="234">
        <v>0</v>
      </c>
      <c r="F63" s="191">
        <v>0</v>
      </c>
      <c r="G63" s="25">
        <v>0</v>
      </c>
      <c r="H63" s="175">
        <v>0</v>
      </c>
      <c r="I63" s="175">
        <v>0</v>
      </c>
      <c r="J63" s="25">
        <v>0</v>
      </c>
      <c r="K63" s="329">
        <v>0</v>
      </c>
      <c r="L63" s="195">
        <f t="shared" si="4"/>
        <v>922.2</v>
      </c>
    </row>
    <row r="64" spans="1:12" s="193" customFormat="1" ht="36.75" customHeight="1" x14ac:dyDescent="0.25">
      <c r="A64" s="478"/>
      <c r="B64" s="107" t="s">
        <v>248</v>
      </c>
      <c r="C64" s="194" t="s">
        <v>27</v>
      </c>
      <c r="D64" s="197">
        <v>389.2</v>
      </c>
      <c r="E64" s="234">
        <v>95.4</v>
      </c>
      <c r="F64" s="191">
        <v>0</v>
      </c>
      <c r="G64" s="25">
        <v>0</v>
      </c>
      <c r="H64" s="175">
        <v>0</v>
      </c>
      <c r="I64" s="175">
        <v>0</v>
      </c>
      <c r="J64" s="25">
        <v>0</v>
      </c>
      <c r="K64" s="329">
        <v>0</v>
      </c>
      <c r="L64" s="195">
        <f t="shared" ref="L64:L95" si="5">SUM(D64:K64)</f>
        <v>484.6</v>
      </c>
    </row>
    <row r="65" spans="1:12" s="193" customFormat="1" ht="36.75" customHeight="1" x14ac:dyDescent="0.25">
      <c r="A65" s="471" t="s">
        <v>59</v>
      </c>
      <c r="B65" s="107" t="s">
        <v>739</v>
      </c>
      <c r="C65" s="194" t="s">
        <v>27</v>
      </c>
      <c r="D65" s="197">
        <v>16180.259999999998</v>
      </c>
      <c r="E65" s="234">
        <v>852.4</v>
      </c>
      <c r="F65" s="191">
        <v>1269.8900000000001</v>
      </c>
      <c r="G65" s="25">
        <v>1664</v>
      </c>
      <c r="H65" s="175">
        <v>856.92</v>
      </c>
      <c r="I65" s="175">
        <v>1017.5</v>
      </c>
      <c r="J65" s="25">
        <v>795.8</v>
      </c>
      <c r="K65" s="329">
        <v>897.3</v>
      </c>
      <c r="L65" s="195">
        <f t="shared" si="5"/>
        <v>23534.069999999996</v>
      </c>
    </row>
    <row r="66" spans="1:12" s="193" customFormat="1" ht="36.75" customHeight="1" x14ac:dyDescent="0.25">
      <c r="A66" s="472"/>
      <c r="B66" s="107" t="s">
        <v>199</v>
      </c>
      <c r="C66" s="194" t="s">
        <v>27</v>
      </c>
      <c r="D66" s="197">
        <v>5594.94</v>
      </c>
      <c r="E66" s="234">
        <v>1777.7</v>
      </c>
      <c r="F66" s="191">
        <v>1152.7</v>
      </c>
      <c r="G66" s="25">
        <v>296.89999999999998</v>
      </c>
      <c r="H66" s="175">
        <v>768.4</v>
      </c>
      <c r="I66" s="175">
        <v>436</v>
      </c>
      <c r="J66" s="25">
        <v>89.1</v>
      </c>
      <c r="K66" s="329">
        <v>429.7</v>
      </c>
      <c r="L66" s="195">
        <f t="shared" si="5"/>
        <v>10545.44</v>
      </c>
    </row>
    <row r="67" spans="1:12" s="193" customFormat="1" ht="36.75" customHeight="1" x14ac:dyDescent="0.25">
      <c r="A67" s="473"/>
      <c r="B67" s="107" t="s">
        <v>243</v>
      </c>
      <c r="C67" s="194" t="s">
        <v>27</v>
      </c>
      <c r="D67" s="197">
        <v>11836.07</v>
      </c>
      <c r="E67" s="234">
        <v>1015.8</v>
      </c>
      <c r="F67" s="191">
        <v>2115.3000000000002</v>
      </c>
      <c r="G67" s="25">
        <v>2751.5</v>
      </c>
      <c r="H67" s="175">
        <v>1144.8</v>
      </c>
      <c r="I67" s="175">
        <v>814.5</v>
      </c>
      <c r="J67" s="25">
        <v>772.5</v>
      </c>
      <c r="K67" s="329">
        <v>1053.5999999999999</v>
      </c>
      <c r="L67" s="195">
        <f t="shared" si="5"/>
        <v>21504.069999999996</v>
      </c>
    </row>
    <row r="68" spans="1:12" s="193" customFormat="1" ht="36.75" customHeight="1" x14ac:dyDescent="0.25">
      <c r="A68" s="149" t="s">
        <v>60</v>
      </c>
      <c r="B68" s="107" t="s">
        <v>61</v>
      </c>
      <c r="C68" s="194" t="s">
        <v>27</v>
      </c>
      <c r="D68" s="197">
        <v>17783.53</v>
      </c>
      <c r="E68" s="234">
        <v>1023.16</v>
      </c>
      <c r="F68" s="191">
        <v>1157.5</v>
      </c>
      <c r="G68" s="25">
        <v>1084.3</v>
      </c>
      <c r="H68" s="175">
        <v>1066.5999999999999</v>
      </c>
      <c r="I68" s="175">
        <v>743.6</v>
      </c>
      <c r="J68" s="25">
        <v>1319.8</v>
      </c>
      <c r="K68" s="329">
        <v>921.4</v>
      </c>
      <c r="L68" s="195">
        <f t="shared" si="5"/>
        <v>25099.889999999996</v>
      </c>
    </row>
    <row r="69" spans="1:12" s="193" customFormat="1" ht="36.75" customHeight="1" x14ac:dyDescent="0.25">
      <c r="A69" s="149" t="s">
        <v>62</v>
      </c>
      <c r="B69" s="107" t="s">
        <v>63</v>
      </c>
      <c r="C69" s="194" t="s">
        <v>27</v>
      </c>
      <c r="D69" s="197">
        <v>17490.53</v>
      </c>
      <c r="E69" s="234">
        <v>1320.8</v>
      </c>
      <c r="F69" s="191">
        <v>1314.3</v>
      </c>
      <c r="G69" s="25">
        <v>1393.8</v>
      </c>
      <c r="H69" s="175">
        <v>605.20000000000005</v>
      </c>
      <c r="I69" s="175">
        <v>343.4</v>
      </c>
      <c r="J69" s="25">
        <v>1238.7</v>
      </c>
      <c r="K69" s="329">
        <v>829.8</v>
      </c>
      <c r="L69" s="195">
        <f t="shared" si="5"/>
        <v>24536.53</v>
      </c>
    </row>
    <row r="70" spans="1:12" s="193" customFormat="1" ht="33.75" customHeight="1" x14ac:dyDescent="0.25">
      <c r="A70" s="476" t="s">
        <v>64</v>
      </c>
      <c r="B70" s="107" t="s">
        <v>740</v>
      </c>
      <c r="C70" s="194" t="s">
        <v>27</v>
      </c>
      <c r="D70" s="197">
        <v>4024.4</v>
      </c>
      <c r="E70" s="234">
        <v>0</v>
      </c>
      <c r="F70" s="191">
        <v>0</v>
      </c>
      <c r="G70" s="25">
        <v>0</v>
      </c>
      <c r="H70" s="175">
        <v>0</v>
      </c>
      <c r="I70" s="175">
        <v>0</v>
      </c>
      <c r="J70" s="25">
        <v>0</v>
      </c>
      <c r="K70" s="329">
        <v>0</v>
      </c>
      <c r="L70" s="195">
        <f t="shared" si="5"/>
        <v>4024.4</v>
      </c>
    </row>
    <row r="71" spans="1:12" s="193" customFormat="1" ht="33.75" customHeight="1" x14ac:dyDescent="0.25">
      <c r="A71" s="478"/>
      <c r="B71" s="107" t="s">
        <v>235</v>
      </c>
      <c r="C71" s="194" t="s">
        <v>27</v>
      </c>
      <c r="D71" s="197">
        <v>4359.04</v>
      </c>
      <c r="E71" s="234">
        <v>937.3</v>
      </c>
      <c r="F71" s="191">
        <v>744.8</v>
      </c>
      <c r="G71" s="25">
        <v>470.4</v>
      </c>
      <c r="H71" s="175">
        <v>0</v>
      </c>
      <c r="I71" s="175">
        <v>0</v>
      </c>
      <c r="J71" s="25">
        <v>202.4</v>
      </c>
      <c r="K71" s="329">
        <v>0</v>
      </c>
      <c r="L71" s="195">
        <f t="shared" si="5"/>
        <v>6713.94</v>
      </c>
    </row>
    <row r="72" spans="1:12" s="193" customFormat="1" ht="36.75" customHeight="1" x14ac:dyDescent="0.25">
      <c r="A72" s="149" t="s">
        <v>65</v>
      </c>
      <c r="B72" s="107" t="s">
        <v>66</v>
      </c>
      <c r="C72" s="194" t="s">
        <v>27</v>
      </c>
      <c r="D72" s="197">
        <v>12655.47</v>
      </c>
      <c r="E72" s="234">
        <v>456.5</v>
      </c>
      <c r="F72" s="191">
        <v>686</v>
      </c>
      <c r="G72" s="25">
        <v>622.9</v>
      </c>
      <c r="H72" s="175">
        <v>1197.5999999999999</v>
      </c>
      <c r="I72" s="175">
        <v>814.5</v>
      </c>
      <c r="J72" s="25">
        <v>767.5</v>
      </c>
      <c r="K72" s="329">
        <v>1095.2</v>
      </c>
      <c r="L72" s="195">
        <f t="shared" si="5"/>
        <v>18295.670000000002</v>
      </c>
    </row>
    <row r="73" spans="1:12" s="193" customFormat="1" ht="36.75" customHeight="1" x14ac:dyDescent="0.25">
      <c r="A73" s="106" t="s">
        <v>595</v>
      </c>
      <c r="B73" s="107" t="s">
        <v>599</v>
      </c>
      <c r="C73" s="194" t="s">
        <v>27</v>
      </c>
      <c r="D73" s="231">
        <v>168.4</v>
      </c>
      <c r="E73" s="236">
        <v>0</v>
      </c>
      <c r="F73" s="191">
        <v>0</v>
      </c>
      <c r="G73" s="25">
        <v>0</v>
      </c>
      <c r="H73" s="175">
        <v>0</v>
      </c>
      <c r="I73" s="175">
        <v>0</v>
      </c>
      <c r="J73" s="25">
        <v>0</v>
      </c>
      <c r="K73" s="329">
        <v>0</v>
      </c>
      <c r="L73" s="195">
        <f t="shared" si="5"/>
        <v>168.4</v>
      </c>
    </row>
    <row r="74" spans="1:12" s="193" customFormat="1" ht="36.75" customHeight="1" x14ac:dyDescent="0.25">
      <c r="A74" s="149" t="s">
        <v>69</v>
      </c>
      <c r="B74" s="107" t="s">
        <v>70</v>
      </c>
      <c r="C74" s="194" t="s">
        <v>27</v>
      </c>
      <c r="D74" s="197">
        <v>15124.62</v>
      </c>
      <c r="E74" s="234">
        <v>906.6</v>
      </c>
      <c r="F74" s="191">
        <v>621.4</v>
      </c>
      <c r="G74" s="25">
        <v>967.87</v>
      </c>
      <c r="H74" s="175">
        <v>991.2</v>
      </c>
      <c r="I74" s="175">
        <v>874.9</v>
      </c>
      <c r="J74" s="25">
        <v>601.4</v>
      </c>
      <c r="K74" s="329">
        <v>731.3</v>
      </c>
      <c r="L74" s="195">
        <f t="shared" si="5"/>
        <v>20819.290000000005</v>
      </c>
    </row>
    <row r="75" spans="1:12" s="193" customFormat="1" ht="36.75" customHeight="1" x14ac:dyDescent="0.25">
      <c r="A75" s="106" t="s">
        <v>73</v>
      </c>
      <c r="B75" s="107" t="s">
        <v>74</v>
      </c>
      <c r="C75" s="194" t="s">
        <v>27</v>
      </c>
      <c r="D75" s="197">
        <v>4904.6900000000005</v>
      </c>
      <c r="E75" s="234">
        <v>0</v>
      </c>
      <c r="F75" s="191">
        <v>0</v>
      </c>
      <c r="G75" s="25">
        <v>0</v>
      </c>
      <c r="H75" s="175">
        <v>0</v>
      </c>
      <c r="I75" s="175">
        <v>0</v>
      </c>
      <c r="J75" s="25">
        <v>0</v>
      </c>
      <c r="K75" s="329">
        <v>0</v>
      </c>
      <c r="L75" s="195">
        <f t="shared" si="5"/>
        <v>4904.6900000000005</v>
      </c>
    </row>
    <row r="76" spans="1:12" s="193" customFormat="1" ht="36" customHeight="1" x14ac:dyDescent="0.25">
      <c r="A76" s="106" t="s">
        <v>75</v>
      </c>
      <c r="B76" s="107" t="s">
        <v>76</v>
      </c>
      <c r="C76" s="194" t="s">
        <v>27</v>
      </c>
      <c r="D76" s="197">
        <v>2937.77</v>
      </c>
      <c r="E76" s="234">
        <v>0</v>
      </c>
      <c r="F76" s="191">
        <v>0</v>
      </c>
      <c r="G76" s="25">
        <v>0</v>
      </c>
      <c r="H76" s="175">
        <v>0</v>
      </c>
      <c r="I76" s="175">
        <v>0</v>
      </c>
      <c r="J76" s="25">
        <v>0</v>
      </c>
      <c r="K76" s="329">
        <v>0</v>
      </c>
      <c r="L76" s="195">
        <f t="shared" si="5"/>
        <v>2937.77</v>
      </c>
    </row>
    <row r="77" spans="1:12" s="193" customFormat="1" ht="36.75" customHeight="1" x14ac:dyDescent="0.25">
      <c r="A77" s="149" t="s">
        <v>77</v>
      </c>
      <c r="B77" s="107" t="s">
        <v>78</v>
      </c>
      <c r="C77" s="194" t="s">
        <v>27</v>
      </c>
      <c r="D77" s="197">
        <v>7879.8600000000015</v>
      </c>
      <c r="E77" s="234">
        <v>547.70000000000005</v>
      </c>
      <c r="F77" s="191">
        <v>707.4</v>
      </c>
      <c r="G77" s="25">
        <v>226.8</v>
      </c>
      <c r="H77" s="175">
        <v>479.8</v>
      </c>
      <c r="I77" s="175">
        <v>459.7</v>
      </c>
      <c r="J77" s="25">
        <v>340.5</v>
      </c>
      <c r="K77" s="329">
        <v>428.7</v>
      </c>
      <c r="L77" s="195">
        <f t="shared" si="5"/>
        <v>11070.460000000001</v>
      </c>
    </row>
    <row r="78" spans="1:12" s="193" customFormat="1" ht="36.75" customHeight="1" x14ac:dyDescent="0.25">
      <c r="A78" s="476" t="s">
        <v>84</v>
      </c>
      <c r="B78" s="107" t="s">
        <v>85</v>
      </c>
      <c r="C78" s="194" t="s">
        <v>27</v>
      </c>
      <c r="D78" s="197">
        <v>4797.37</v>
      </c>
      <c r="E78" s="234">
        <v>0</v>
      </c>
      <c r="F78" s="191">
        <v>0</v>
      </c>
      <c r="G78" s="25">
        <v>0</v>
      </c>
      <c r="H78" s="175">
        <v>0</v>
      </c>
      <c r="I78" s="175">
        <v>0</v>
      </c>
      <c r="J78" s="25">
        <v>0</v>
      </c>
      <c r="K78" s="329">
        <v>0</v>
      </c>
      <c r="L78" s="195">
        <f t="shared" si="5"/>
        <v>4797.37</v>
      </c>
    </row>
    <row r="79" spans="1:12" s="193" customFormat="1" ht="36.75" customHeight="1" x14ac:dyDescent="0.25">
      <c r="A79" s="478"/>
      <c r="B79" s="107" t="s">
        <v>184</v>
      </c>
      <c r="C79" s="194" t="s">
        <v>27</v>
      </c>
      <c r="D79" s="197">
        <v>4805.2199999999993</v>
      </c>
      <c r="E79" s="234">
        <v>851.5</v>
      </c>
      <c r="F79" s="191">
        <v>807</v>
      </c>
      <c r="G79" s="25">
        <v>340.5</v>
      </c>
      <c r="H79" s="175">
        <v>0</v>
      </c>
      <c r="I79" s="175">
        <v>0</v>
      </c>
      <c r="J79" s="25">
        <v>0</v>
      </c>
      <c r="K79" s="329">
        <v>0</v>
      </c>
      <c r="L79" s="195">
        <f t="shared" si="5"/>
        <v>6804.2199999999993</v>
      </c>
    </row>
    <row r="80" spans="1:12" s="193" customFormat="1" ht="36.75" customHeight="1" x14ac:dyDescent="0.25">
      <c r="A80" s="106" t="s">
        <v>86</v>
      </c>
      <c r="B80" s="107" t="s">
        <v>87</v>
      </c>
      <c r="C80" s="194" t="s">
        <v>27</v>
      </c>
      <c r="D80" s="197">
        <v>8468.0999999999985</v>
      </c>
      <c r="E80" s="234">
        <v>0</v>
      </c>
      <c r="F80" s="191">
        <v>0</v>
      </c>
      <c r="G80" s="25">
        <v>0</v>
      </c>
      <c r="H80" s="175">
        <v>0</v>
      </c>
      <c r="I80" s="175">
        <v>0</v>
      </c>
      <c r="J80" s="25">
        <v>0</v>
      </c>
      <c r="K80" s="329">
        <v>0</v>
      </c>
      <c r="L80" s="195">
        <f t="shared" si="5"/>
        <v>8468.0999999999985</v>
      </c>
    </row>
    <row r="81" spans="1:12" s="193" customFormat="1" ht="36.75" customHeight="1" x14ac:dyDescent="0.25">
      <c r="A81" s="106" t="s">
        <v>89</v>
      </c>
      <c r="B81" s="107" t="s">
        <v>90</v>
      </c>
      <c r="C81" s="194" t="s">
        <v>27</v>
      </c>
      <c r="D81" s="197">
        <v>3573.79</v>
      </c>
      <c r="E81" s="234">
        <v>0</v>
      </c>
      <c r="F81" s="191">
        <v>0</v>
      </c>
      <c r="G81" s="25">
        <v>811.6</v>
      </c>
      <c r="H81" s="175">
        <v>0</v>
      </c>
      <c r="I81" s="175">
        <v>0</v>
      </c>
      <c r="J81" s="25">
        <v>0</v>
      </c>
      <c r="K81" s="329">
        <v>0</v>
      </c>
      <c r="L81" s="195">
        <f t="shared" si="5"/>
        <v>4385.3900000000003</v>
      </c>
    </row>
    <row r="82" spans="1:12" s="193" customFormat="1" ht="37.5" customHeight="1" x14ac:dyDescent="0.25">
      <c r="A82" s="106" t="s">
        <v>91</v>
      </c>
      <c r="B82" s="107" t="s">
        <v>92</v>
      </c>
      <c r="C82" s="194" t="s">
        <v>27</v>
      </c>
      <c r="D82" s="197">
        <v>14074.9</v>
      </c>
      <c r="E82" s="234">
        <v>0</v>
      </c>
      <c r="F82" s="191">
        <v>0</v>
      </c>
      <c r="G82" s="25">
        <v>0</v>
      </c>
      <c r="H82" s="175">
        <v>0</v>
      </c>
      <c r="I82" s="175">
        <v>0</v>
      </c>
      <c r="J82" s="25">
        <v>0</v>
      </c>
      <c r="K82" s="329">
        <v>0</v>
      </c>
      <c r="L82" s="195">
        <f t="shared" si="5"/>
        <v>14074.9</v>
      </c>
    </row>
    <row r="83" spans="1:12" s="193" customFormat="1" ht="36.75" customHeight="1" x14ac:dyDescent="0.25">
      <c r="A83" s="149" t="s">
        <v>93</v>
      </c>
      <c r="B83" s="107" t="s">
        <v>94</v>
      </c>
      <c r="C83" s="194" t="s">
        <v>27</v>
      </c>
      <c r="D83" s="197">
        <v>14488.51</v>
      </c>
      <c r="E83" s="234">
        <v>538.29999999999995</v>
      </c>
      <c r="F83" s="191">
        <v>260</v>
      </c>
      <c r="G83" s="25">
        <v>1270</v>
      </c>
      <c r="H83" s="175">
        <v>459</v>
      </c>
      <c r="I83" s="175">
        <v>638.1</v>
      </c>
      <c r="J83" s="25">
        <v>1039.5999999999999</v>
      </c>
      <c r="K83" s="329">
        <v>469.4</v>
      </c>
      <c r="L83" s="195">
        <f t="shared" si="5"/>
        <v>19162.909999999996</v>
      </c>
    </row>
    <row r="84" spans="1:12" s="193" customFormat="1" ht="36.75" customHeight="1" x14ac:dyDescent="0.25">
      <c r="A84" s="471" t="s">
        <v>98</v>
      </c>
      <c r="B84" s="107" t="s">
        <v>96</v>
      </c>
      <c r="C84" s="194" t="s">
        <v>27</v>
      </c>
      <c r="D84" s="197">
        <v>12398.402</v>
      </c>
      <c r="E84" s="233">
        <v>0</v>
      </c>
      <c r="F84" s="175">
        <v>344.2</v>
      </c>
      <c r="G84" s="119">
        <v>0</v>
      </c>
      <c r="H84" s="175">
        <v>0</v>
      </c>
      <c r="I84" s="175">
        <v>0</v>
      </c>
      <c r="J84" s="25">
        <v>0</v>
      </c>
      <c r="K84" s="329">
        <v>0</v>
      </c>
      <c r="L84" s="195">
        <f t="shared" si="5"/>
        <v>12742.602000000001</v>
      </c>
    </row>
    <row r="85" spans="1:12" s="193" customFormat="1" ht="36.75" customHeight="1" x14ac:dyDescent="0.25">
      <c r="A85" s="473"/>
      <c r="B85" s="107" t="s">
        <v>99</v>
      </c>
      <c r="C85" s="194" t="s">
        <v>27</v>
      </c>
      <c r="D85" s="197">
        <v>23923.91</v>
      </c>
      <c r="E85" s="234">
        <v>1986.4</v>
      </c>
      <c r="F85" s="191">
        <v>3306.9</v>
      </c>
      <c r="G85" s="119">
        <v>2692.4</v>
      </c>
      <c r="H85" s="175">
        <v>3753.25</v>
      </c>
      <c r="I85" s="175">
        <v>2979.7</v>
      </c>
      <c r="J85" s="25">
        <v>0</v>
      </c>
      <c r="K85" s="329">
        <v>3981.7</v>
      </c>
      <c r="L85" s="195">
        <f t="shared" si="5"/>
        <v>42624.259999999995</v>
      </c>
    </row>
    <row r="86" spans="1:12" s="193" customFormat="1" ht="42.75" customHeight="1" x14ac:dyDescent="0.25">
      <c r="A86" s="471" t="s">
        <v>100</v>
      </c>
      <c r="B86" s="107" t="s">
        <v>101</v>
      </c>
      <c r="C86" s="194" t="s">
        <v>27</v>
      </c>
      <c r="D86" s="197">
        <v>16763.489999999998</v>
      </c>
      <c r="E86" s="233">
        <v>0</v>
      </c>
      <c r="F86" s="175">
        <v>386.3</v>
      </c>
      <c r="G86" s="25">
        <v>0</v>
      </c>
      <c r="H86" s="175">
        <v>0</v>
      </c>
      <c r="I86" s="175">
        <v>0</v>
      </c>
      <c r="J86" s="25">
        <v>0</v>
      </c>
      <c r="K86" s="329">
        <v>0</v>
      </c>
      <c r="L86" s="195">
        <f t="shared" si="5"/>
        <v>17149.789999999997</v>
      </c>
    </row>
    <row r="87" spans="1:12" s="193" customFormat="1" ht="42.75" customHeight="1" x14ac:dyDescent="0.25">
      <c r="A87" s="472"/>
      <c r="B87" s="107" t="s">
        <v>622</v>
      </c>
      <c r="C87" s="194" t="s">
        <v>27</v>
      </c>
      <c r="D87" s="197">
        <v>1905.6999999999998</v>
      </c>
      <c r="E87" s="234">
        <v>709.9</v>
      </c>
      <c r="F87" s="191">
        <v>411.9</v>
      </c>
      <c r="G87" s="119">
        <v>941.3</v>
      </c>
      <c r="H87" s="175">
        <v>134.4</v>
      </c>
      <c r="I87" s="175">
        <v>163.69999999999999</v>
      </c>
      <c r="J87" s="25">
        <v>235.4</v>
      </c>
      <c r="K87" s="329">
        <v>788.2</v>
      </c>
      <c r="L87" s="195">
        <f t="shared" si="5"/>
        <v>5290.4999999999991</v>
      </c>
    </row>
    <row r="88" spans="1:12" s="193" customFormat="1" ht="42.75" customHeight="1" x14ac:dyDescent="0.25">
      <c r="A88" s="472"/>
      <c r="B88" s="107" t="s">
        <v>191</v>
      </c>
      <c r="C88" s="194" t="s">
        <v>27</v>
      </c>
      <c r="D88" s="197">
        <v>11504.09</v>
      </c>
      <c r="E88" s="234">
        <v>2282.6999999999998</v>
      </c>
      <c r="F88" s="191">
        <v>1639.4</v>
      </c>
      <c r="G88" s="119">
        <v>1898.9</v>
      </c>
      <c r="H88" s="175">
        <v>767.1</v>
      </c>
      <c r="I88" s="175">
        <v>556.1</v>
      </c>
      <c r="J88" s="25">
        <v>677.7</v>
      </c>
      <c r="K88" s="329">
        <v>517.9</v>
      </c>
      <c r="L88" s="195">
        <f t="shared" si="5"/>
        <v>19843.89</v>
      </c>
    </row>
    <row r="89" spans="1:12" s="193" customFormat="1" ht="42.75" customHeight="1" x14ac:dyDescent="0.25">
      <c r="A89" s="472"/>
      <c r="B89" s="262" t="s">
        <v>728</v>
      </c>
      <c r="C89" s="194" t="s">
        <v>27</v>
      </c>
      <c r="D89" s="197">
        <v>0</v>
      </c>
      <c r="E89" s="234">
        <v>293.3</v>
      </c>
      <c r="F89" s="191">
        <v>360.9</v>
      </c>
      <c r="G89" s="119">
        <v>0</v>
      </c>
      <c r="H89" s="175">
        <v>0</v>
      </c>
      <c r="I89" s="175">
        <v>0</v>
      </c>
      <c r="J89" s="25">
        <v>0</v>
      </c>
      <c r="K89" s="329">
        <v>109.9</v>
      </c>
      <c r="L89" s="195">
        <f t="shared" si="5"/>
        <v>764.1</v>
      </c>
    </row>
    <row r="90" spans="1:12" s="193" customFormat="1" ht="37.5" customHeight="1" x14ac:dyDescent="0.25">
      <c r="A90" s="473"/>
      <c r="B90" s="107" t="s">
        <v>254</v>
      </c>
      <c r="C90" s="194" t="s">
        <v>27</v>
      </c>
      <c r="D90" s="197">
        <v>19587.14</v>
      </c>
      <c r="E90" s="234">
        <v>0</v>
      </c>
      <c r="F90" s="191">
        <v>0</v>
      </c>
      <c r="G90" s="119">
        <v>0</v>
      </c>
      <c r="H90" s="175">
        <v>0</v>
      </c>
      <c r="I90" s="175">
        <v>0</v>
      </c>
      <c r="J90" s="25">
        <v>0</v>
      </c>
      <c r="K90" s="329">
        <v>0</v>
      </c>
      <c r="L90" s="195">
        <f t="shared" si="5"/>
        <v>19587.14</v>
      </c>
    </row>
    <row r="91" spans="1:12" s="193" customFormat="1" ht="36.75" customHeight="1" x14ac:dyDescent="0.25">
      <c r="A91" s="471" t="s">
        <v>102</v>
      </c>
      <c r="B91" s="107" t="s">
        <v>103</v>
      </c>
      <c r="C91" s="194" t="s">
        <v>27</v>
      </c>
      <c r="D91" s="197">
        <v>15301.65</v>
      </c>
      <c r="E91" s="234">
        <v>566</v>
      </c>
      <c r="F91" s="191">
        <v>897</v>
      </c>
      <c r="G91" s="119">
        <v>126.4</v>
      </c>
      <c r="H91" s="175">
        <v>870.6</v>
      </c>
      <c r="I91" s="175">
        <v>400.6</v>
      </c>
      <c r="J91" s="25">
        <v>730.2</v>
      </c>
      <c r="K91" s="329">
        <v>134.5</v>
      </c>
      <c r="L91" s="195">
        <f t="shared" si="5"/>
        <v>19026.95</v>
      </c>
    </row>
    <row r="92" spans="1:12" s="193" customFormat="1" ht="36.75" customHeight="1" x14ac:dyDescent="0.25">
      <c r="A92" s="473"/>
      <c r="B92" s="107" t="s">
        <v>186</v>
      </c>
      <c r="C92" s="194" t="s">
        <v>27</v>
      </c>
      <c r="D92" s="197">
        <v>212.9</v>
      </c>
      <c r="E92" s="234">
        <v>0</v>
      </c>
      <c r="F92" s="191">
        <v>0</v>
      </c>
      <c r="G92" s="119">
        <v>0</v>
      </c>
      <c r="H92" s="175">
        <v>0</v>
      </c>
      <c r="I92" s="175">
        <v>0</v>
      </c>
      <c r="J92" s="25">
        <v>0</v>
      </c>
      <c r="K92" s="329">
        <v>0</v>
      </c>
      <c r="L92" s="195">
        <f t="shared" si="5"/>
        <v>212.9</v>
      </c>
    </row>
    <row r="93" spans="1:12" s="193" customFormat="1" ht="36.75" customHeight="1" x14ac:dyDescent="0.25">
      <c r="A93" s="196" t="s">
        <v>162</v>
      </c>
      <c r="B93" s="107" t="s">
        <v>163</v>
      </c>
      <c r="C93" s="194" t="s">
        <v>27</v>
      </c>
      <c r="D93" s="197">
        <v>2648.7</v>
      </c>
      <c r="E93" s="234">
        <v>0</v>
      </c>
      <c r="F93" s="191">
        <v>0</v>
      </c>
      <c r="G93" s="119">
        <v>0</v>
      </c>
      <c r="H93" s="175">
        <v>0</v>
      </c>
      <c r="I93" s="175">
        <v>0</v>
      </c>
      <c r="J93" s="25">
        <v>0</v>
      </c>
      <c r="K93" s="329">
        <v>0</v>
      </c>
      <c r="L93" s="195">
        <f t="shared" si="5"/>
        <v>2648.7</v>
      </c>
    </row>
    <row r="94" spans="1:12" s="193" customFormat="1" ht="36.75" customHeight="1" x14ac:dyDescent="0.25">
      <c r="A94" s="106" t="s">
        <v>104</v>
      </c>
      <c r="B94" s="107" t="s">
        <v>105</v>
      </c>
      <c r="C94" s="194" t="s">
        <v>27</v>
      </c>
      <c r="D94" s="197">
        <v>9239.4900000000016</v>
      </c>
      <c r="E94" s="234">
        <v>0</v>
      </c>
      <c r="F94" s="191">
        <v>0</v>
      </c>
      <c r="G94" s="119">
        <v>0</v>
      </c>
      <c r="H94" s="175">
        <v>0</v>
      </c>
      <c r="I94" s="175">
        <v>0</v>
      </c>
      <c r="J94" s="25">
        <v>0</v>
      </c>
      <c r="K94" s="329">
        <v>0</v>
      </c>
      <c r="L94" s="195">
        <f t="shared" si="5"/>
        <v>9239.4900000000016</v>
      </c>
    </row>
    <row r="95" spans="1:12" s="193" customFormat="1" ht="36.75" customHeight="1" x14ac:dyDescent="0.25">
      <c r="A95" s="196" t="s">
        <v>187</v>
      </c>
      <c r="B95" s="107" t="s">
        <v>188</v>
      </c>
      <c r="C95" s="194" t="s">
        <v>27</v>
      </c>
      <c r="D95" s="197">
        <v>1532.7</v>
      </c>
      <c r="E95" s="234">
        <v>592.9</v>
      </c>
      <c r="F95" s="191">
        <v>1110.2</v>
      </c>
      <c r="G95" s="119">
        <v>0</v>
      </c>
      <c r="H95" s="175">
        <v>0</v>
      </c>
      <c r="I95" s="175">
        <v>0</v>
      </c>
      <c r="J95" s="25">
        <v>0</v>
      </c>
      <c r="K95" s="329">
        <v>0</v>
      </c>
      <c r="L95" s="195">
        <f t="shared" si="5"/>
        <v>3235.8</v>
      </c>
    </row>
    <row r="96" spans="1:12" s="193" customFormat="1" ht="36.75" customHeight="1" x14ac:dyDescent="0.25">
      <c r="A96" s="149" t="s">
        <v>106</v>
      </c>
      <c r="B96" s="107" t="s">
        <v>107</v>
      </c>
      <c r="C96" s="194" t="s">
        <v>27</v>
      </c>
      <c r="D96" s="197">
        <v>15978.439999999999</v>
      </c>
      <c r="E96" s="234">
        <v>251</v>
      </c>
      <c r="F96" s="191">
        <v>1010.2</v>
      </c>
      <c r="G96" s="119">
        <v>1342.1</v>
      </c>
      <c r="H96" s="175">
        <v>0</v>
      </c>
      <c r="I96" s="175">
        <v>604.6</v>
      </c>
      <c r="J96" s="25">
        <v>606.29999999999995</v>
      </c>
      <c r="K96" s="329">
        <v>941.7</v>
      </c>
      <c r="L96" s="195">
        <f t="shared" ref="L96:L127" si="6">SUM(D96:K96)</f>
        <v>20734.339999999997</v>
      </c>
    </row>
    <row r="97" spans="1:12" s="193" customFormat="1" ht="36.75" customHeight="1" x14ac:dyDescent="0.25">
      <c r="A97" s="196" t="s">
        <v>173</v>
      </c>
      <c r="B97" s="107" t="s">
        <v>174</v>
      </c>
      <c r="C97" s="194" t="s">
        <v>27</v>
      </c>
      <c r="D97" s="197">
        <v>193.64</v>
      </c>
      <c r="E97" s="234">
        <v>0</v>
      </c>
      <c r="F97" s="191">
        <v>0</v>
      </c>
      <c r="G97" s="119">
        <v>0</v>
      </c>
      <c r="H97" s="175">
        <v>0</v>
      </c>
      <c r="I97" s="175">
        <v>0</v>
      </c>
      <c r="J97" s="25">
        <v>0</v>
      </c>
      <c r="K97" s="329">
        <v>0</v>
      </c>
      <c r="L97" s="195">
        <f t="shared" si="6"/>
        <v>193.64</v>
      </c>
    </row>
    <row r="98" spans="1:12" s="193" customFormat="1" ht="36.75" customHeight="1" x14ac:dyDescent="0.25">
      <c r="A98" s="149" t="s">
        <v>108</v>
      </c>
      <c r="B98" s="107" t="s">
        <v>109</v>
      </c>
      <c r="C98" s="194" t="s">
        <v>27</v>
      </c>
      <c r="D98" s="197">
        <v>17735.135999999999</v>
      </c>
      <c r="E98" s="234">
        <v>989.7</v>
      </c>
      <c r="F98" s="191">
        <v>1028.3</v>
      </c>
      <c r="G98" s="119">
        <v>1437.9</v>
      </c>
      <c r="H98" s="175">
        <v>1532.6</v>
      </c>
      <c r="I98" s="175">
        <v>1145</v>
      </c>
      <c r="J98" s="25">
        <v>1011.7</v>
      </c>
      <c r="K98" s="329">
        <v>1145.7</v>
      </c>
      <c r="L98" s="195">
        <f t="shared" si="6"/>
        <v>26026.036</v>
      </c>
    </row>
    <row r="99" spans="1:12" s="193" customFormat="1" ht="36.75" customHeight="1" x14ac:dyDescent="0.25">
      <c r="A99" s="471" t="s">
        <v>110</v>
      </c>
      <c r="B99" s="107" t="s">
        <v>111</v>
      </c>
      <c r="C99" s="194" t="s">
        <v>27</v>
      </c>
      <c r="D99" s="197">
        <v>25379.315999999999</v>
      </c>
      <c r="E99" s="234">
        <v>338.2</v>
      </c>
      <c r="F99" s="191">
        <v>0</v>
      </c>
      <c r="G99" s="119">
        <v>1755.4</v>
      </c>
      <c r="H99" s="175">
        <v>2120</v>
      </c>
      <c r="I99" s="175">
        <v>1182.8</v>
      </c>
      <c r="J99" s="25">
        <v>807.4</v>
      </c>
      <c r="K99" s="329">
        <v>1032.9000000000001</v>
      </c>
      <c r="L99" s="195">
        <f t="shared" si="6"/>
        <v>32616.016000000003</v>
      </c>
    </row>
    <row r="100" spans="1:12" s="193" customFormat="1" ht="36.75" customHeight="1" x14ac:dyDescent="0.25">
      <c r="A100" s="472"/>
      <c r="B100" s="107" t="s">
        <v>129</v>
      </c>
      <c r="C100" s="194" t="s">
        <v>27</v>
      </c>
      <c r="D100" s="197">
        <v>1882.9</v>
      </c>
      <c r="E100" s="234">
        <v>0</v>
      </c>
      <c r="F100" s="191">
        <v>0</v>
      </c>
      <c r="G100" s="119">
        <v>0</v>
      </c>
      <c r="H100" s="175">
        <v>0</v>
      </c>
      <c r="I100" s="175">
        <v>0</v>
      </c>
      <c r="J100" s="25">
        <v>0</v>
      </c>
      <c r="K100" s="329">
        <v>0</v>
      </c>
      <c r="L100" s="195">
        <f t="shared" si="6"/>
        <v>1882.9</v>
      </c>
    </row>
    <row r="101" spans="1:12" s="193" customFormat="1" ht="36.75" customHeight="1" x14ac:dyDescent="0.25">
      <c r="A101" s="472"/>
      <c r="B101" s="107" t="s">
        <v>154</v>
      </c>
      <c r="C101" s="194" t="s">
        <v>27</v>
      </c>
      <c r="D101" s="197">
        <v>4552.5200000000004</v>
      </c>
      <c r="E101" s="234">
        <v>118</v>
      </c>
      <c r="F101" s="191">
        <v>0</v>
      </c>
      <c r="G101" s="119">
        <v>0</v>
      </c>
      <c r="H101" s="175">
        <v>133.30000000000001</v>
      </c>
      <c r="I101" s="175">
        <v>0</v>
      </c>
      <c r="J101" s="25">
        <v>104.7</v>
      </c>
      <c r="K101" s="329">
        <v>0</v>
      </c>
      <c r="L101" s="195">
        <f t="shared" si="6"/>
        <v>4908.5200000000004</v>
      </c>
    </row>
    <row r="102" spans="1:12" s="193" customFormat="1" ht="36.75" customHeight="1" x14ac:dyDescent="0.25">
      <c r="A102" s="472"/>
      <c r="B102" s="107" t="s">
        <v>181</v>
      </c>
      <c r="C102" s="194" t="s">
        <v>27</v>
      </c>
      <c r="D102" s="197">
        <v>688.7</v>
      </c>
      <c r="E102" s="234">
        <v>0</v>
      </c>
      <c r="F102" s="191">
        <v>0</v>
      </c>
      <c r="G102" s="119">
        <v>0</v>
      </c>
      <c r="H102" s="175">
        <v>0</v>
      </c>
      <c r="I102" s="175">
        <v>0</v>
      </c>
      <c r="J102" s="25">
        <v>96.4</v>
      </c>
      <c r="K102" s="329">
        <v>0</v>
      </c>
      <c r="L102" s="195">
        <f t="shared" si="6"/>
        <v>785.1</v>
      </c>
    </row>
    <row r="103" spans="1:12" s="193" customFormat="1" ht="36.75" customHeight="1" x14ac:dyDescent="0.25">
      <c r="A103" s="473"/>
      <c r="B103" s="107" t="s">
        <v>205</v>
      </c>
      <c r="C103" s="194" t="s">
        <v>27</v>
      </c>
      <c r="D103" s="197">
        <v>504.5</v>
      </c>
      <c r="E103" s="234">
        <v>0</v>
      </c>
      <c r="F103" s="191">
        <v>0</v>
      </c>
      <c r="G103" s="119">
        <v>0</v>
      </c>
      <c r="H103" s="175">
        <v>0</v>
      </c>
      <c r="I103" s="175">
        <v>0</v>
      </c>
      <c r="J103" s="25">
        <v>0</v>
      </c>
      <c r="K103" s="329">
        <v>0</v>
      </c>
      <c r="L103" s="195">
        <f t="shared" si="6"/>
        <v>504.5</v>
      </c>
    </row>
    <row r="104" spans="1:12" s="193" customFormat="1" ht="41.25" customHeight="1" x14ac:dyDescent="0.25">
      <c r="A104" s="149" t="s">
        <v>112</v>
      </c>
      <c r="B104" s="107" t="s">
        <v>113</v>
      </c>
      <c r="C104" s="194" t="s">
        <v>27</v>
      </c>
      <c r="D104" s="197">
        <v>24594.67</v>
      </c>
      <c r="E104" s="233">
        <v>1814.3</v>
      </c>
      <c r="F104" s="175">
        <v>2205.5</v>
      </c>
      <c r="G104" s="25">
        <v>3691.2</v>
      </c>
      <c r="H104" s="175">
        <v>1730.9</v>
      </c>
      <c r="I104" s="175">
        <v>1966.3</v>
      </c>
      <c r="J104" s="25">
        <v>1021.4</v>
      </c>
      <c r="K104" s="329">
        <v>1628.43</v>
      </c>
      <c r="L104" s="195">
        <f t="shared" si="6"/>
        <v>38652.700000000004</v>
      </c>
    </row>
    <row r="105" spans="1:12" s="193" customFormat="1" ht="36.75" customHeight="1" x14ac:dyDescent="0.25">
      <c r="A105" s="106" t="s">
        <v>600</v>
      </c>
      <c r="B105" s="107" t="s">
        <v>114</v>
      </c>
      <c r="C105" s="194" t="s">
        <v>27</v>
      </c>
      <c r="D105" s="197">
        <v>2691.28</v>
      </c>
      <c r="E105" s="233">
        <v>0</v>
      </c>
      <c r="F105" s="175">
        <v>0</v>
      </c>
      <c r="G105" s="25">
        <v>0</v>
      </c>
      <c r="H105" s="175">
        <v>0</v>
      </c>
      <c r="I105" s="175">
        <v>0</v>
      </c>
      <c r="J105" s="25">
        <v>0</v>
      </c>
      <c r="K105" s="329">
        <v>0</v>
      </c>
      <c r="L105" s="195">
        <f t="shared" si="6"/>
        <v>2691.28</v>
      </c>
    </row>
    <row r="106" spans="1:12" s="193" customFormat="1" ht="42.75" customHeight="1" x14ac:dyDescent="0.25">
      <c r="A106" s="106" t="s">
        <v>626</v>
      </c>
      <c r="B106" s="107" t="s">
        <v>675</v>
      </c>
      <c r="C106" s="194" t="s">
        <v>27</v>
      </c>
      <c r="D106" s="197">
        <v>461.4</v>
      </c>
      <c r="E106" s="233">
        <v>0</v>
      </c>
      <c r="F106" s="175">
        <v>0</v>
      </c>
      <c r="G106" s="25">
        <v>0</v>
      </c>
      <c r="H106" s="175">
        <v>0</v>
      </c>
      <c r="I106" s="175">
        <v>0</v>
      </c>
      <c r="J106" s="25">
        <v>0</v>
      </c>
      <c r="K106" s="329">
        <v>0</v>
      </c>
      <c r="L106" s="195">
        <f t="shared" si="6"/>
        <v>461.4</v>
      </c>
    </row>
    <row r="107" spans="1:12" s="193" customFormat="1" ht="36.75" customHeight="1" x14ac:dyDescent="0.25">
      <c r="A107" s="149" t="s">
        <v>741</v>
      </c>
      <c r="B107" s="107" t="s">
        <v>116</v>
      </c>
      <c r="C107" s="194" t="s">
        <v>27</v>
      </c>
      <c r="D107" s="197">
        <v>14720.37</v>
      </c>
      <c r="E107" s="233">
        <v>626.79999999999995</v>
      </c>
      <c r="F107" s="175">
        <v>907.8</v>
      </c>
      <c r="G107" s="25">
        <v>1471.73</v>
      </c>
      <c r="H107" s="175">
        <v>757</v>
      </c>
      <c r="I107" s="175">
        <v>831</v>
      </c>
      <c r="J107" s="25">
        <v>774</v>
      </c>
      <c r="K107" s="329">
        <v>750.7</v>
      </c>
      <c r="L107" s="195">
        <f t="shared" si="6"/>
        <v>20839.400000000001</v>
      </c>
    </row>
    <row r="108" spans="1:12" s="193" customFormat="1" ht="39" customHeight="1" x14ac:dyDescent="0.25">
      <c r="A108" s="471" t="s">
        <v>117</v>
      </c>
      <c r="B108" s="107" t="s">
        <v>118</v>
      </c>
      <c r="C108" s="194" t="s">
        <v>27</v>
      </c>
      <c r="D108" s="197">
        <v>3940.6499999999996</v>
      </c>
      <c r="E108" s="234">
        <v>0</v>
      </c>
      <c r="F108" s="191">
        <v>0</v>
      </c>
      <c r="G108" s="25">
        <v>0</v>
      </c>
      <c r="H108" s="175">
        <v>0</v>
      </c>
      <c r="I108" s="175">
        <v>0</v>
      </c>
      <c r="J108" s="25">
        <v>0</v>
      </c>
      <c r="K108" s="329">
        <v>0</v>
      </c>
      <c r="L108" s="195">
        <f t="shared" si="6"/>
        <v>3940.6499999999996</v>
      </c>
    </row>
    <row r="109" spans="1:12" s="193" customFormat="1" ht="39" customHeight="1" x14ac:dyDescent="0.25">
      <c r="A109" s="473"/>
      <c r="B109" s="107" t="s">
        <v>141</v>
      </c>
      <c r="C109" s="194" t="s">
        <v>27</v>
      </c>
      <c r="D109" s="197">
        <v>13574.82</v>
      </c>
      <c r="E109" s="234">
        <v>1030.5999999999999</v>
      </c>
      <c r="F109" s="191">
        <v>807.8</v>
      </c>
      <c r="G109" s="119">
        <v>524.9</v>
      </c>
      <c r="H109" s="175">
        <v>206</v>
      </c>
      <c r="I109" s="175">
        <v>153.4</v>
      </c>
      <c r="J109" s="25">
        <v>0</v>
      </c>
      <c r="K109" s="329">
        <v>129.9</v>
      </c>
      <c r="L109" s="195">
        <f t="shared" si="6"/>
        <v>16427.419999999998</v>
      </c>
    </row>
    <row r="110" spans="1:12" s="193" customFormat="1" ht="37.5" customHeight="1" x14ac:dyDescent="0.25">
      <c r="A110" s="149" t="s">
        <v>119</v>
      </c>
      <c r="B110" s="107" t="s">
        <v>120</v>
      </c>
      <c r="C110" s="194" t="s">
        <v>27</v>
      </c>
      <c r="D110" s="197">
        <v>22401.41</v>
      </c>
      <c r="E110" s="234">
        <v>1272.9000000000001</v>
      </c>
      <c r="F110" s="191">
        <v>1243.8</v>
      </c>
      <c r="G110" s="119">
        <v>1342.6</v>
      </c>
      <c r="H110" s="175">
        <v>1194.3</v>
      </c>
      <c r="I110" s="175">
        <v>681</v>
      </c>
      <c r="J110" s="25">
        <v>1271.3</v>
      </c>
      <c r="K110" s="329">
        <v>889.6</v>
      </c>
      <c r="L110" s="195">
        <f t="shared" si="6"/>
        <v>30296.909999999996</v>
      </c>
    </row>
    <row r="111" spans="1:12" s="193" customFormat="1" ht="42.75" customHeight="1" x14ac:dyDescent="0.25">
      <c r="A111" s="149" t="s">
        <v>121</v>
      </c>
      <c r="B111" s="107" t="s">
        <v>122</v>
      </c>
      <c r="C111" s="194" t="s">
        <v>27</v>
      </c>
      <c r="D111" s="197">
        <v>13965.61</v>
      </c>
      <c r="E111" s="234">
        <v>1215.7</v>
      </c>
      <c r="F111" s="191">
        <v>1087.5</v>
      </c>
      <c r="G111" s="119">
        <v>879.1</v>
      </c>
      <c r="H111" s="175">
        <v>743.1</v>
      </c>
      <c r="I111" s="175">
        <v>939.4</v>
      </c>
      <c r="J111" s="25">
        <v>704.6</v>
      </c>
      <c r="K111" s="329">
        <v>1114.5</v>
      </c>
      <c r="L111" s="195">
        <f t="shared" si="6"/>
        <v>20649.509999999998</v>
      </c>
    </row>
    <row r="112" spans="1:12" s="193" customFormat="1" ht="36.75" customHeight="1" x14ac:dyDescent="0.25">
      <c r="A112" s="149" t="s">
        <v>123</v>
      </c>
      <c r="B112" s="107" t="s">
        <v>124</v>
      </c>
      <c r="C112" s="194" t="s">
        <v>27</v>
      </c>
      <c r="D112" s="197">
        <v>27925.919999999995</v>
      </c>
      <c r="E112" s="234">
        <v>4533.8</v>
      </c>
      <c r="F112" s="191">
        <v>2456.1</v>
      </c>
      <c r="G112" s="119">
        <v>4333.7</v>
      </c>
      <c r="H112" s="175">
        <v>2187.5</v>
      </c>
      <c r="I112" s="175">
        <v>2052.5</v>
      </c>
      <c r="J112" s="25">
        <v>3261.9</v>
      </c>
      <c r="K112" s="329">
        <v>2888.7</v>
      </c>
      <c r="L112" s="195">
        <f t="shared" si="6"/>
        <v>49640.119999999988</v>
      </c>
    </row>
    <row r="113" spans="1:12" s="298" customFormat="1" ht="36.75" customHeight="1" x14ac:dyDescent="0.25">
      <c r="A113" s="149" t="s">
        <v>125</v>
      </c>
      <c r="B113" s="292" t="s">
        <v>126</v>
      </c>
      <c r="C113" s="293" t="s">
        <v>27</v>
      </c>
      <c r="D113" s="294">
        <v>13621.020000000002</v>
      </c>
      <c r="E113" s="295">
        <v>976.1</v>
      </c>
      <c r="F113" s="296">
        <v>760.2</v>
      </c>
      <c r="G113" s="296">
        <v>899.9</v>
      </c>
      <c r="H113" s="297">
        <v>926.2</v>
      </c>
      <c r="I113" s="297">
        <v>930.9</v>
      </c>
      <c r="J113" s="297">
        <v>653.6</v>
      </c>
      <c r="K113" s="330">
        <v>714</v>
      </c>
      <c r="L113" s="195">
        <f t="shared" si="6"/>
        <v>19481.920000000002</v>
      </c>
    </row>
    <row r="114" spans="1:12" s="193" customFormat="1" ht="36.75" customHeight="1" x14ac:dyDescent="0.25">
      <c r="A114" s="476" t="s">
        <v>127</v>
      </c>
      <c r="B114" s="107" t="s">
        <v>746</v>
      </c>
      <c r="C114" s="194" t="s">
        <v>27</v>
      </c>
      <c r="D114" s="197">
        <v>0</v>
      </c>
      <c r="E114" s="234">
        <v>0</v>
      </c>
      <c r="F114" s="191">
        <v>353.3</v>
      </c>
      <c r="G114" s="119">
        <v>0</v>
      </c>
      <c r="H114" s="175">
        <v>0</v>
      </c>
      <c r="I114" s="175">
        <v>0</v>
      </c>
      <c r="J114" s="25">
        <v>0</v>
      </c>
      <c r="K114" s="329">
        <v>0</v>
      </c>
      <c r="L114" s="195">
        <f t="shared" si="6"/>
        <v>353.3</v>
      </c>
    </row>
    <row r="115" spans="1:12" s="193" customFormat="1" ht="36.75" customHeight="1" x14ac:dyDescent="0.25">
      <c r="A115" s="478"/>
      <c r="B115" s="107" t="s">
        <v>128</v>
      </c>
      <c r="C115" s="194" t="s">
        <v>27</v>
      </c>
      <c r="D115" s="197">
        <v>6164.57</v>
      </c>
      <c r="E115" s="234">
        <v>0</v>
      </c>
      <c r="F115" s="191">
        <v>0</v>
      </c>
      <c r="G115" s="119">
        <v>0</v>
      </c>
      <c r="H115" s="175">
        <v>0</v>
      </c>
      <c r="I115" s="175">
        <v>0</v>
      </c>
      <c r="J115" s="25">
        <v>0</v>
      </c>
      <c r="K115" s="329">
        <v>0</v>
      </c>
      <c r="L115" s="195">
        <f t="shared" si="6"/>
        <v>6164.57</v>
      </c>
    </row>
    <row r="116" spans="1:12" s="193" customFormat="1" ht="36.75" customHeight="1" x14ac:dyDescent="0.25">
      <c r="A116" s="345" t="s">
        <v>130</v>
      </c>
      <c r="B116" s="107" t="s">
        <v>131</v>
      </c>
      <c r="C116" s="194" t="s">
        <v>27</v>
      </c>
      <c r="D116" s="197">
        <v>14329.9</v>
      </c>
      <c r="E116" s="234">
        <v>594.70000000000005</v>
      </c>
      <c r="F116" s="191">
        <v>478.3</v>
      </c>
      <c r="G116" s="119">
        <v>1084.0999999999999</v>
      </c>
      <c r="H116" s="175">
        <v>769.7</v>
      </c>
      <c r="I116" s="175">
        <v>567</v>
      </c>
      <c r="J116" s="25">
        <v>665.6</v>
      </c>
      <c r="K116" s="329">
        <v>889.8</v>
      </c>
      <c r="L116" s="195">
        <f t="shared" si="6"/>
        <v>19379.099999999999</v>
      </c>
    </row>
    <row r="117" spans="1:12" s="193" customFormat="1" ht="42.75" customHeight="1" x14ac:dyDescent="0.25">
      <c r="A117" s="345" t="s">
        <v>132</v>
      </c>
      <c r="B117" s="107" t="s">
        <v>133</v>
      </c>
      <c r="C117" s="194" t="s">
        <v>27</v>
      </c>
      <c r="D117" s="197">
        <v>21814.520000000004</v>
      </c>
      <c r="E117" s="234">
        <v>2086.9</v>
      </c>
      <c r="F117" s="191">
        <v>1760.2</v>
      </c>
      <c r="G117" s="119">
        <v>2197.6</v>
      </c>
      <c r="H117" s="175">
        <v>1185.4000000000001</v>
      </c>
      <c r="I117" s="175">
        <v>1306.9000000000001</v>
      </c>
      <c r="J117" s="25">
        <v>1288.5</v>
      </c>
      <c r="K117" s="329">
        <v>1509.6</v>
      </c>
      <c r="L117" s="195">
        <f t="shared" si="6"/>
        <v>33149.62000000001</v>
      </c>
    </row>
    <row r="118" spans="1:12" s="193" customFormat="1" ht="36.75" customHeight="1" x14ac:dyDescent="0.25">
      <c r="A118" s="345" t="s">
        <v>134</v>
      </c>
      <c r="B118" s="107" t="s">
        <v>135</v>
      </c>
      <c r="C118" s="194" t="s">
        <v>27</v>
      </c>
      <c r="D118" s="197">
        <v>23832.275999999998</v>
      </c>
      <c r="E118" s="234">
        <v>1681</v>
      </c>
      <c r="F118" s="191">
        <v>2296.52</v>
      </c>
      <c r="G118" s="119">
        <v>2652.8</v>
      </c>
      <c r="H118" s="175">
        <v>1625.1</v>
      </c>
      <c r="I118" s="175">
        <v>1255.4000000000001</v>
      </c>
      <c r="J118" s="25">
        <v>895.1</v>
      </c>
      <c r="K118" s="329">
        <v>1350.4</v>
      </c>
      <c r="L118" s="195">
        <f t="shared" si="6"/>
        <v>35588.595999999998</v>
      </c>
    </row>
    <row r="119" spans="1:12" s="193" customFormat="1" ht="36.75" customHeight="1" x14ac:dyDescent="0.25">
      <c r="A119" s="513" t="s">
        <v>136</v>
      </c>
      <c r="B119" s="107" t="s">
        <v>137</v>
      </c>
      <c r="C119" s="194" t="s">
        <v>27</v>
      </c>
      <c r="D119" s="197">
        <v>18093.370000000003</v>
      </c>
      <c r="E119" s="234">
        <v>1161.4000000000001</v>
      </c>
      <c r="F119" s="191">
        <v>1518.2</v>
      </c>
      <c r="G119" s="119">
        <v>1591.1</v>
      </c>
      <c r="H119" s="175">
        <v>1383.5</v>
      </c>
      <c r="I119" s="175">
        <v>1157.5999999999999</v>
      </c>
      <c r="J119" s="25">
        <v>1380.8</v>
      </c>
      <c r="K119" s="329">
        <v>318.89999999999998</v>
      </c>
      <c r="L119" s="195">
        <f t="shared" si="6"/>
        <v>26604.870000000003</v>
      </c>
    </row>
    <row r="120" spans="1:12" s="193" customFormat="1" ht="36.75" customHeight="1" x14ac:dyDescent="0.25">
      <c r="A120" s="514"/>
      <c r="B120" s="107" t="s">
        <v>198</v>
      </c>
      <c r="C120" s="194" t="s">
        <v>27</v>
      </c>
      <c r="D120" s="197">
        <v>2454.1999999999998</v>
      </c>
      <c r="E120" s="234">
        <v>0</v>
      </c>
      <c r="F120" s="191">
        <v>0</v>
      </c>
      <c r="G120" s="119">
        <v>0</v>
      </c>
      <c r="H120" s="175">
        <v>0</v>
      </c>
      <c r="I120" s="175">
        <v>0</v>
      </c>
      <c r="J120" s="25">
        <v>0</v>
      </c>
      <c r="K120" s="329">
        <v>0</v>
      </c>
      <c r="L120" s="195">
        <f t="shared" si="6"/>
        <v>2454.1999999999998</v>
      </c>
    </row>
    <row r="121" spans="1:12" s="193" customFormat="1" ht="36.75" customHeight="1" x14ac:dyDescent="0.25">
      <c r="A121" s="514"/>
      <c r="B121" s="107" t="s">
        <v>602</v>
      </c>
      <c r="C121" s="194" t="s">
        <v>27</v>
      </c>
      <c r="D121" s="197">
        <v>2078.8999999999996</v>
      </c>
      <c r="E121" s="234">
        <v>440.1</v>
      </c>
      <c r="F121" s="191">
        <v>447.4</v>
      </c>
      <c r="G121" s="119">
        <v>219.4</v>
      </c>
      <c r="H121" s="175">
        <v>143.80000000000001</v>
      </c>
      <c r="I121" s="175">
        <v>0</v>
      </c>
      <c r="J121" s="25">
        <v>0</v>
      </c>
      <c r="K121" s="329">
        <v>193.5</v>
      </c>
      <c r="L121" s="195">
        <f t="shared" si="6"/>
        <v>3523.1</v>
      </c>
    </row>
    <row r="122" spans="1:12" s="193" customFormat="1" ht="36.75" customHeight="1" x14ac:dyDescent="0.25">
      <c r="A122" s="514"/>
      <c r="B122" s="107" t="s">
        <v>227</v>
      </c>
      <c r="C122" s="194" t="s">
        <v>27</v>
      </c>
      <c r="D122" s="197">
        <v>9276.619999999999</v>
      </c>
      <c r="E122" s="234">
        <v>638.9</v>
      </c>
      <c r="F122" s="191">
        <v>741.6</v>
      </c>
      <c r="G122" s="119">
        <v>711.6</v>
      </c>
      <c r="H122" s="175">
        <v>171.1</v>
      </c>
      <c r="I122" s="175">
        <v>158.1</v>
      </c>
      <c r="J122" s="25">
        <v>460.6</v>
      </c>
      <c r="K122" s="329">
        <v>622.79999999999995</v>
      </c>
      <c r="L122" s="195">
        <f t="shared" si="6"/>
        <v>12781.32</v>
      </c>
    </row>
    <row r="123" spans="1:12" s="193" customFormat="1" ht="41.25" customHeight="1" x14ac:dyDescent="0.25">
      <c r="A123" s="515"/>
      <c r="B123" s="262" t="s">
        <v>761</v>
      </c>
      <c r="C123" s="194" t="s">
        <v>27</v>
      </c>
      <c r="D123" s="197">
        <v>0</v>
      </c>
      <c r="E123" s="234">
        <v>0</v>
      </c>
      <c r="F123" s="191">
        <v>0</v>
      </c>
      <c r="G123" s="119">
        <v>0</v>
      </c>
      <c r="H123" s="175">
        <v>508.4</v>
      </c>
      <c r="I123" s="175">
        <v>1001.2</v>
      </c>
      <c r="J123" s="25">
        <v>0</v>
      </c>
      <c r="K123" s="329">
        <v>925.6</v>
      </c>
      <c r="L123" s="195">
        <f t="shared" si="6"/>
        <v>2435.1999999999998</v>
      </c>
    </row>
    <row r="124" spans="1:12" s="193" customFormat="1" ht="36.75" customHeight="1" x14ac:dyDescent="0.25">
      <c r="A124" s="345" t="s">
        <v>138</v>
      </c>
      <c r="B124" s="107" t="s">
        <v>139</v>
      </c>
      <c r="C124" s="194" t="s">
        <v>27</v>
      </c>
      <c r="D124" s="197">
        <v>13588.919999999998</v>
      </c>
      <c r="E124" s="234">
        <v>801.9</v>
      </c>
      <c r="F124" s="191">
        <v>198.4</v>
      </c>
      <c r="G124" s="119">
        <v>904</v>
      </c>
      <c r="H124" s="175">
        <v>786.4</v>
      </c>
      <c r="I124" s="175">
        <v>889.1</v>
      </c>
      <c r="J124" s="25">
        <v>676.7</v>
      </c>
      <c r="K124" s="329">
        <v>645.5</v>
      </c>
      <c r="L124" s="195">
        <f t="shared" si="6"/>
        <v>18490.919999999998</v>
      </c>
    </row>
    <row r="125" spans="1:12" s="193" customFormat="1" ht="36.75" customHeight="1" x14ac:dyDescent="0.25">
      <c r="A125" s="345" t="s">
        <v>142</v>
      </c>
      <c r="B125" s="107" t="s">
        <v>143</v>
      </c>
      <c r="C125" s="194" t="s">
        <v>27</v>
      </c>
      <c r="D125" s="197">
        <v>19089.84</v>
      </c>
      <c r="E125" s="233">
        <v>370.4</v>
      </c>
      <c r="F125" s="175">
        <v>1302.78</v>
      </c>
      <c r="G125" s="25">
        <v>2041.7</v>
      </c>
      <c r="H125" s="175">
        <v>1007.2</v>
      </c>
      <c r="I125" s="175">
        <v>1121.5</v>
      </c>
      <c r="J125" s="25">
        <v>733.6</v>
      </c>
      <c r="K125" s="329">
        <v>653.20000000000005</v>
      </c>
      <c r="L125" s="195">
        <f t="shared" si="6"/>
        <v>26320.22</v>
      </c>
    </row>
    <row r="126" spans="1:12" s="193" customFormat="1" ht="46.5" customHeight="1" x14ac:dyDescent="0.25">
      <c r="A126" s="196" t="s">
        <v>155</v>
      </c>
      <c r="B126" s="107" t="s">
        <v>601</v>
      </c>
      <c r="C126" s="194" t="s">
        <v>27</v>
      </c>
      <c r="D126" s="197">
        <v>239.5</v>
      </c>
      <c r="E126" s="233">
        <v>0</v>
      </c>
      <c r="F126" s="175">
        <v>0</v>
      </c>
      <c r="G126" s="25">
        <v>0</v>
      </c>
      <c r="H126" s="175">
        <v>0</v>
      </c>
      <c r="I126" s="175">
        <v>0</v>
      </c>
      <c r="J126" s="25">
        <v>0</v>
      </c>
      <c r="K126" s="329">
        <v>0</v>
      </c>
      <c r="L126" s="195">
        <f t="shared" si="6"/>
        <v>239.5</v>
      </c>
    </row>
    <row r="127" spans="1:12" s="193" customFormat="1" ht="36.75" customHeight="1" x14ac:dyDescent="0.25">
      <c r="A127" s="196" t="s">
        <v>144</v>
      </c>
      <c r="B127" s="107" t="s">
        <v>145</v>
      </c>
      <c r="C127" s="194" t="s">
        <v>27</v>
      </c>
      <c r="D127" s="197">
        <v>9203.9799999999977</v>
      </c>
      <c r="E127" s="233">
        <v>0</v>
      </c>
      <c r="F127" s="175">
        <v>306.8</v>
      </c>
      <c r="G127" s="25">
        <v>0</v>
      </c>
      <c r="H127" s="175">
        <v>932.6</v>
      </c>
      <c r="I127" s="175">
        <v>1075.7</v>
      </c>
      <c r="J127" s="25">
        <v>475.2</v>
      </c>
      <c r="K127" s="329">
        <v>0</v>
      </c>
      <c r="L127" s="195">
        <f t="shared" si="6"/>
        <v>11994.279999999999</v>
      </c>
    </row>
    <row r="128" spans="1:12" s="193" customFormat="1" ht="36.75" customHeight="1" x14ac:dyDescent="0.25">
      <c r="A128" s="196" t="s">
        <v>146</v>
      </c>
      <c r="B128" s="107" t="s">
        <v>147</v>
      </c>
      <c r="C128" s="194" t="s">
        <v>27</v>
      </c>
      <c r="D128" s="197">
        <v>6227.01</v>
      </c>
      <c r="E128" s="234">
        <v>0</v>
      </c>
      <c r="F128" s="191">
        <v>0</v>
      </c>
      <c r="G128" s="25">
        <v>336.1</v>
      </c>
      <c r="H128" s="175">
        <v>393.9</v>
      </c>
      <c r="I128" s="175">
        <v>0</v>
      </c>
      <c r="J128" s="25">
        <v>0</v>
      </c>
      <c r="K128" s="329">
        <v>0</v>
      </c>
      <c r="L128" s="195">
        <f t="shared" ref="L128:L159" si="7">SUM(D128:K128)</f>
        <v>6957.01</v>
      </c>
    </row>
    <row r="129" spans="1:12" s="193" customFormat="1" ht="36.75" customHeight="1" x14ac:dyDescent="0.25">
      <c r="A129" s="345" t="s">
        <v>148</v>
      </c>
      <c r="B129" s="107" t="s">
        <v>149</v>
      </c>
      <c r="C129" s="194" t="s">
        <v>27</v>
      </c>
      <c r="D129" s="197">
        <v>18867.469999999998</v>
      </c>
      <c r="E129" s="234">
        <v>916.1</v>
      </c>
      <c r="F129" s="191">
        <v>1956.5</v>
      </c>
      <c r="G129" s="25">
        <v>2199.6999999999998</v>
      </c>
      <c r="H129" s="175">
        <v>1576.2</v>
      </c>
      <c r="I129" s="175">
        <v>1649.2</v>
      </c>
      <c r="J129" s="25">
        <v>1088.5</v>
      </c>
      <c r="K129" s="329">
        <v>1388.8</v>
      </c>
      <c r="L129" s="195">
        <f t="shared" si="7"/>
        <v>29642.469999999998</v>
      </c>
    </row>
    <row r="130" spans="1:12" s="193" customFormat="1" ht="36.75" customHeight="1" x14ac:dyDescent="0.25">
      <c r="A130" s="196" t="s">
        <v>150</v>
      </c>
      <c r="B130" s="107" t="s">
        <v>151</v>
      </c>
      <c r="C130" s="194" t="s">
        <v>27</v>
      </c>
      <c r="D130" s="197">
        <v>3846.98</v>
      </c>
      <c r="E130" s="234">
        <v>0</v>
      </c>
      <c r="F130" s="191">
        <v>0</v>
      </c>
      <c r="G130" s="25">
        <v>0</v>
      </c>
      <c r="H130" s="175">
        <v>0</v>
      </c>
      <c r="I130" s="175">
        <v>0</v>
      </c>
      <c r="J130" s="25">
        <v>0</v>
      </c>
      <c r="K130" s="329">
        <v>0</v>
      </c>
      <c r="L130" s="195">
        <f t="shared" si="7"/>
        <v>3846.98</v>
      </c>
    </row>
    <row r="131" spans="1:12" s="193" customFormat="1" ht="36.75" customHeight="1" x14ac:dyDescent="0.25">
      <c r="A131" s="513" t="s">
        <v>152</v>
      </c>
      <c r="B131" s="107" t="s">
        <v>153</v>
      </c>
      <c r="C131" s="194" t="s">
        <v>27</v>
      </c>
      <c r="D131" s="197">
        <v>1383.25</v>
      </c>
      <c r="E131" s="234">
        <v>284.39999999999998</v>
      </c>
      <c r="F131" s="191">
        <v>0</v>
      </c>
      <c r="G131" s="25">
        <v>0</v>
      </c>
      <c r="H131" s="175">
        <v>305.60000000000002</v>
      </c>
      <c r="I131" s="175">
        <v>0</v>
      </c>
      <c r="J131" s="25">
        <v>0</v>
      </c>
      <c r="K131" s="329">
        <v>0</v>
      </c>
      <c r="L131" s="195">
        <f t="shared" si="7"/>
        <v>1973.25</v>
      </c>
    </row>
    <row r="132" spans="1:12" s="193" customFormat="1" ht="36.75" customHeight="1" x14ac:dyDescent="0.25">
      <c r="A132" s="515"/>
      <c r="B132" s="107" t="s">
        <v>253</v>
      </c>
      <c r="C132" s="194" t="s">
        <v>27</v>
      </c>
      <c r="D132" s="197">
        <v>3231.8</v>
      </c>
      <c r="E132" s="234">
        <v>0</v>
      </c>
      <c r="F132" s="191">
        <v>0</v>
      </c>
      <c r="G132" s="25">
        <v>0</v>
      </c>
      <c r="H132" s="175">
        <v>0</v>
      </c>
      <c r="I132" s="175">
        <v>0</v>
      </c>
      <c r="J132" s="25">
        <v>0</v>
      </c>
      <c r="K132" s="329">
        <v>641.1</v>
      </c>
      <c r="L132" s="195">
        <f t="shared" si="7"/>
        <v>3872.9</v>
      </c>
    </row>
    <row r="133" spans="1:12" s="193" customFormat="1" ht="36.75" customHeight="1" x14ac:dyDescent="0.25">
      <c r="A133" s="346" t="s">
        <v>156</v>
      </c>
      <c r="B133" s="107" t="s">
        <v>157</v>
      </c>
      <c r="C133" s="194" t="s">
        <v>27</v>
      </c>
      <c r="D133" s="197">
        <v>7584.15</v>
      </c>
      <c r="E133" s="234">
        <v>276.2</v>
      </c>
      <c r="F133" s="191">
        <v>172.2</v>
      </c>
      <c r="G133" s="25">
        <v>346.8</v>
      </c>
      <c r="H133" s="175">
        <v>140.5</v>
      </c>
      <c r="I133" s="175">
        <v>0</v>
      </c>
      <c r="J133" s="25">
        <v>179.3</v>
      </c>
      <c r="K133" s="329">
        <v>167.7</v>
      </c>
      <c r="L133" s="195">
        <f t="shared" si="7"/>
        <v>8866.8499999999985</v>
      </c>
    </row>
    <row r="134" spans="1:12" s="193" customFormat="1" ht="36.75" customHeight="1" x14ac:dyDescent="0.25">
      <c r="A134" s="196" t="s">
        <v>221</v>
      </c>
      <c r="B134" s="107" t="s">
        <v>222</v>
      </c>
      <c r="C134" s="194" t="s">
        <v>27</v>
      </c>
      <c r="D134" s="197">
        <v>403.2</v>
      </c>
      <c r="E134" s="234">
        <v>0</v>
      </c>
      <c r="F134" s="191">
        <v>0</v>
      </c>
      <c r="G134" s="25">
        <v>0</v>
      </c>
      <c r="H134" s="175">
        <v>0</v>
      </c>
      <c r="I134" s="175">
        <v>0</v>
      </c>
      <c r="J134" s="25">
        <v>0</v>
      </c>
      <c r="K134" s="329">
        <v>0</v>
      </c>
      <c r="L134" s="195">
        <f t="shared" si="7"/>
        <v>403.2</v>
      </c>
    </row>
    <row r="135" spans="1:12" s="193" customFormat="1" ht="36.75" customHeight="1" x14ac:dyDescent="0.25">
      <c r="A135" s="196" t="s">
        <v>158</v>
      </c>
      <c r="B135" s="107" t="s">
        <v>159</v>
      </c>
      <c r="C135" s="194" t="s">
        <v>27</v>
      </c>
      <c r="D135" s="197">
        <v>247.1</v>
      </c>
      <c r="E135" s="234">
        <v>0</v>
      </c>
      <c r="F135" s="191">
        <v>0</v>
      </c>
      <c r="G135" s="25">
        <v>0</v>
      </c>
      <c r="H135" s="175">
        <v>0</v>
      </c>
      <c r="I135" s="175">
        <v>0</v>
      </c>
      <c r="J135" s="25">
        <v>0</v>
      </c>
      <c r="K135" s="329">
        <v>0</v>
      </c>
      <c r="L135" s="195">
        <f t="shared" si="7"/>
        <v>247.1</v>
      </c>
    </row>
    <row r="136" spans="1:12" s="193" customFormat="1" ht="36.75" customHeight="1" x14ac:dyDescent="0.25">
      <c r="A136" s="196" t="s">
        <v>160</v>
      </c>
      <c r="B136" s="107" t="s">
        <v>161</v>
      </c>
      <c r="C136" s="194" t="s">
        <v>27</v>
      </c>
      <c r="D136" s="197">
        <v>6812.7</v>
      </c>
      <c r="E136" s="234">
        <v>246.7</v>
      </c>
      <c r="F136" s="191">
        <v>334.9</v>
      </c>
      <c r="G136" s="25">
        <v>401.21</v>
      </c>
      <c r="H136" s="175">
        <v>71.5</v>
      </c>
      <c r="I136" s="175">
        <v>0</v>
      </c>
      <c r="J136" s="25">
        <v>0</v>
      </c>
      <c r="K136" s="329">
        <v>0</v>
      </c>
      <c r="L136" s="195">
        <f t="shared" si="7"/>
        <v>7867.0099999999993</v>
      </c>
    </row>
    <row r="137" spans="1:12" s="193" customFormat="1" ht="36.75" customHeight="1" x14ac:dyDescent="0.25">
      <c r="A137" s="196" t="s">
        <v>164</v>
      </c>
      <c r="B137" s="107" t="s">
        <v>165</v>
      </c>
      <c r="C137" s="194" t="s">
        <v>27</v>
      </c>
      <c r="D137" s="197">
        <v>2778.5999999999995</v>
      </c>
      <c r="E137" s="234">
        <v>0</v>
      </c>
      <c r="F137" s="191">
        <v>0</v>
      </c>
      <c r="G137" s="25">
        <v>0</v>
      </c>
      <c r="H137" s="175">
        <v>0</v>
      </c>
      <c r="I137" s="175">
        <v>0</v>
      </c>
      <c r="J137" s="25">
        <v>0</v>
      </c>
      <c r="K137" s="329">
        <v>0</v>
      </c>
      <c r="L137" s="195">
        <f t="shared" si="7"/>
        <v>2778.5999999999995</v>
      </c>
    </row>
    <row r="138" spans="1:12" s="193" customFormat="1" ht="36.75" customHeight="1" x14ac:dyDescent="0.25">
      <c r="A138" s="196" t="s">
        <v>168</v>
      </c>
      <c r="B138" s="107" t="s">
        <v>169</v>
      </c>
      <c r="C138" s="194" t="s">
        <v>27</v>
      </c>
      <c r="D138" s="197">
        <v>6435.2199999999993</v>
      </c>
      <c r="E138" s="234">
        <v>209.8</v>
      </c>
      <c r="F138" s="191">
        <v>592.79999999999995</v>
      </c>
      <c r="G138" s="25">
        <v>557.5</v>
      </c>
      <c r="H138" s="175">
        <v>0</v>
      </c>
      <c r="I138" s="175">
        <v>81.7</v>
      </c>
      <c r="J138" s="25">
        <v>0</v>
      </c>
      <c r="K138" s="329">
        <v>0</v>
      </c>
      <c r="L138" s="195">
        <f t="shared" si="7"/>
        <v>7877.0199999999995</v>
      </c>
    </row>
    <row r="139" spans="1:12" s="193" customFormat="1" ht="36.75" customHeight="1" x14ac:dyDescent="0.25">
      <c r="A139" s="345" t="s">
        <v>171</v>
      </c>
      <c r="B139" s="107" t="s">
        <v>172</v>
      </c>
      <c r="C139" s="194" t="s">
        <v>27</v>
      </c>
      <c r="D139" s="197">
        <v>115.5</v>
      </c>
      <c r="E139" s="234">
        <v>0</v>
      </c>
      <c r="F139" s="191">
        <v>1010.2</v>
      </c>
      <c r="G139" s="25">
        <v>0</v>
      </c>
      <c r="H139" s="175">
        <v>0</v>
      </c>
      <c r="I139" s="175">
        <v>197.8</v>
      </c>
      <c r="J139" s="25">
        <v>0</v>
      </c>
      <c r="K139" s="329">
        <v>143.1</v>
      </c>
      <c r="L139" s="195">
        <f t="shared" si="7"/>
        <v>1466.6</v>
      </c>
    </row>
    <row r="140" spans="1:12" s="193" customFormat="1" ht="36.75" customHeight="1" x14ac:dyDescent="0.25">
      <c r="A140" s="196" t="s">
        <v>175</v>
      </c>
      <c r="B140" s="107" t="s">
        <v>176</v>
      </c>
      <c r="C140" s="194" t="s">
        <v>27</v>
      </c>
      <c r="D140" s="197">
        <v>467.20000000000005</v>
      </c>
      <c r="E140" s="233">
        <v>0</v>
      </c>
      <c r="F140" s="175">
        <v>0</v>
      </c>
      <c r="G140" s="25">
        <v>0</v>
      </c>
      <c r="H140" s="175">
        <v>0</v>
      </c>
      <c r="I140" s="175">
        <v>0</v>
      </c>
      <c r="J140" s="25">
        <v>0</v>
      </c>
      <c r="K140" s="329">
        <v>0</v>
      </c>
      <c r="L140" s="195">
        <f t="shared" si="7"/>
        <v>467.20000000000005</v>
      </c>
    </row>
    <row r="141" spans="1:12" s="193" customFormat="1" ht="36.75" customHeight="1" x14ac:dyDescent="0.25">
      <c r="A141" s="300" t="s">
        <v>177</v>
      </c>
      <c r="B141" s="189" t="s">
        <v>178</v>
      </c>
      <c r="C141" s="190" t="s">
        <v>27</v>
      </c>
      <c r="D141" s="232">
        <v>1308.2</v>
      </c>
      <c r="E141" s="234">
        <v>0</v>
      </c>
      <c r="F141" s="175">
        <v>0</v>
      </c>
      <c r="G141" s="25">
        <v>0</v>
      </c>
      <c r="H141" s="175">
        <v>0</v>
      </c>
      <c r="I141" s="175">
        <v>0</v>
      </c>
      <c r="J141" s="25">
        <v>0</v>
      </c>
      <c r="K141" s="329">
        <v>0</v>
      </c>
      <c r="L141" s="195">
        <f t="shared" si="7"/>
        <v>1308.2</v>
      </c>
    </row>
    <row r="142" spans="1:12" s="193" customFormat="1" ht="36.75" customHeight="1" x14ac:dyDescent="0.25">
      <c r="A142" s="196" t="s">
        <v>180</v>
      </c>
      <c r="B142" s="107" t="s">
        <v>588</v>
      </c>
      <c r="C142" s="194" t="s">
        <v>27</v>
      </c>
      <c r="D142" s="197">
        <v>453.69999999999993</v>
      </c>
      <c r="E142" s="233">
        <v>0</v>
      </c>
      <c r="F142" s="175">
        <v>0</v>
      </c>
      <c r="G142" s="25">
        <v>0</v>
      </c>
      <c r="H142" s="175">
        <v>0</v>
      </c>
      <c r="I142" s="175">
        <v>0</v>
      </c>
      <c r="J142" s="25">
        <v>0</v>
      </c>
      <c r="K142" s="329">
        <v>0</v>
      </c>
      <c r="L142" s="195">
        <f t="shared" si="7"/>
        <v>453.69999999999993</v>
      </c>
    </row>
    <row r="143" spans="1:12" s="193" customFormat="1" ht="36.75" customHeight="1" x14ac:dyDescent="0.25">
      <c r="A143" s="513" t="s">
        <v>182</v>
      </c>
      <c r="B143" s="107" t="s">
        <v>183</v>
      </c>
      <c r="C143" s="194" t="s">
        <v>27</v>
      </c>
      <c r="D143" s="197">
        <v>8765.1299999999992</v>
      </c>
      <c r="E143" s="234">
        <v>832</v>
      </c>
      <c r="F143" s="191">
        <v>600.70000000000005</v>
      </c>
      <c r="G143" s="25">
        <v>557.59</v>
      </c>
      <c r="H143" s="175">
        <v>575.5</v>
      </c>
      <c r="I143" s="175">
        <v>587.79999999999995</v>
      </c>
      <c r="J143" s="25">
        <v>233.1</v>
      </c>
      <c r="K143" s="329">
        <v>388.1</v>
      </c>
      <c r="L143" s="195">
        <f t="shared" si="7"/>
        <v>12539.92</v>
      </c>
    </row>
    <row r="144" spans="1:12" s="193" customFormat="1" ht="36.75" customHeight="1" x14ac:dyDescent="0.25">
      <c r="A144" s="515"/>
      <c r="B144" s="107" t="s">
        <v>242</v>
      </c>
      <c r="C144" s="194" t="s">
        <v>27</v>
      </c>
      <c r="D144" s="197">
        <v>189.9</v>
      </c>
      <c r="E144" s="234">
        <v>0</v>
      </c>
      <c r="F144" s="191">
        <v>0</v>
      </c>
      <c r="G144" s="25">
        <v>0</v>
      </c>
      <c r="H144" s="175">
        <v>0</v>
      </c>
      <c r="I144" s="175">
        <v>0</v>
      </c>
      <c r="J144" s="25">
        <v>0</v>
      </c>
      <c r="K144" s="329">
        <v>0</v>
      </c>
      <c r="L144" s="195">
        <f t="shared" si="7"/>
        <v>189.9</v>
      </c>
    </row>
    <row r="145" spans="1:12" s="193" customFormat="1" ht="48.75" customHeight="1" x14ac:dyDescent="0.25">
      <c r="A145" s="345" t="s">
        <v>189</v>
      </c>
      <c r="B145" s="107" t="s">
        <v>190</v>
      </c>
      <c r="C145" s="194" t="s">
        <v>27</v>
      </c>
      <c r="D145" s="197">
        <v>21661.68</v>
      </c>
      <c r="E145" s="234">
        <v>2505.5</v>
      </c>
      <c r="F145" s="191">
        <v>4112.5</v>
      </c>
      <c r="G145" s="25">
        <v>6007.1</v>
      </c>
      <c r="H145" s="175">
        <v>1115.5</v>
      </c>
      <c r="I145" s="175">
        <v>361.3</v>
      </c>
      <c r="J145" s="25">
        <v>732.5</v>
      </c>
      <c r="K145" s="329">
        <v>760.6</v>
      </c>
      <c r="L145" s="195">
        <f t="shared" si="7"/>
        <v>37256.68</v>
      </c>
    </row>
    <row r="146" spans="1:12" s="193" customFormat="1" ht="36.75" customHeight="1" x14ac:dyDescent="0.25">
      <c r="A146" s="196" t="s">
        <v>192</v>
      </c>
      <c r="B146" s="107" t="s">
        <v>193</v>
      </c>
      <c r="C146" s="194" t="s">
        <v>27</v>
      </c>
      <c r="D146" s="197">
        <v>708.4</v>
      </c>
      <c r="E146" s="234">
        <v>0</v>
      </c>
      <c r="F146" s="191">
        <v>0</v>
      </c>
      <c r="G146" s="25">
        <v>0</v>
      </c>
      <c r="H146" s="175">
        <v>0</v>
      </c>
      <c r="I146" s="175">
        <v>0</v>
      </c>
      <c r="J146" s="25">
        <v>0</v>
      </c>
      <c r="K146" s="329">
        <v>0</v>
      </c>
      <c r="L146" s="195">
        <f t="shared" si="7"/>
        <v>708.4</v>
      </c>
    </row>
    <row r="147" spans="1:12" s="193" customFormat="1" ht="36.75" customHeight="1" x14ac:dyDescent="0.25">
      <c r="A147" s="196" t="s">
        <v>194</v>
      </c>
      <c r="B147" s="107" t="s">
        <v>195</v>
      </c>
      <c r="C147" s="194" t="s">
        <v>27</v>
      </c>
      <c r="D147" s="197">
        <v>2649.11</v>
      </c>
      <c r="E147" s="234">
        <v>0</v>
      </c>
      <c r="F147" s="191">
        <v>0</v>
      </c>
      <c r="G147" s="25">
        <v>0</v>
      </c>
      <c r="H147" s="175">
        <v>0</v>
      </c>
      <c r="I147" s="175">
        <v>0</v>
      </c>
      <c r="J147" s="25">
        <v>0</v>
      </c>
      <c r="K147" s="329">
        <v>0</v>
      </c>
      <c r="L147" s="195">
        <f t="shared" si="7"/>
        <v>2649.11</v>
      </c>
    </row>
    <row r="148" spans="1:12" s="193" customFormat="1" ht="36.75" customHeight="1" x14ac:dyDescent="0.25">
      <c r="A148" s="345" t="s">
        <v>196</v>
      </c>
      <c r="B148" s="107" t="s">
        <v>197</v>
      </c>
      <c r="C148" s="194" t="s">
        <v>27</v>
      </c>
      <c r="D148" s="197">
        <v>2189</v>
      </c>
      <c r="E148" s="234">
        <v>261.39999999999998</v>
      </c>
      <c r="F148" s="191">
        <v>330.9</v>
      </c>
      <c r="G148" s="25">
        <v>529</v>
      </c>
      <c r="H148" s="175">
        <v>441.6</v>
      </c>
      <c r="I148" s="175">
        <v>482.5</v>
      </c>
      <c r="J148" s="25">
        <v>566.6</v>
      </c>
      <c r="K148" s="329">
        <v>477.8</v>
      </c>
      <c r="L148" s="195">
        <f t="shared" si="7"/>
        <v>5278.8</v>
      </c>
    </row>
    <row r="149" spans="1:12" s="193" customFormat="1" ht="36.75" customHeight="1" x14ac:dyDescent="0.25">
      <c r="A149" s="196" t="s">
        <v>200</v>
      </c>
      <c r="B149" s="107" t="s">
        <v>201</v>
      </c>
      <c r="C149" s="194" t="s">
        <v>27</v>
      </c>
      <c r="D149" s="197">
        <v>1552.1999999999998</v>
      </c>
      <c r="E149" s="234">
        <v>218.2</v>
      </c>
      <c r="F149" s="191">
        <v>550.20000000000005</v>
      </c>
      <c r="G149" s="25">
        <v>0</v>
      </c>
      <c r="H149" s="175">
        <v>0</v>
      </c>
      <c r="I149" s="175">
        <v>0</v>
      </c>
      <c r="J149" s="25">
        <v>0</v>
      </c>
      <c r="K149" s="329">
        <v>0</v>
      </c>
      <c r="L149" s="195">
        <f t="shared" si="7"/>
        <v>2320.6</v>
      </c>
    </row>
    <row r="150" spans="1:12" s="193" customFormat="1" ht="36.75" customHeight="1" x14ac:dyDescent="0.25">
      <c r="A150" s="513" t="s">
        <v>603</v>
      </c>
      <c r="B150" s="107" t="s">
        <v>202</v>
      </c>
      <c r="C150" s="194" t="s">
        <v>27</v>
      </c>
      <c r="D150" s="197">
        <v>8347.93</v>
      </c>
      <c r="E150" s="234">
        <v>774.55</v>
      </c>
      <c r="F150" s="191">
        <v>796.4</v>
      </c>
      <c r="G150" s="25">
        <v>730.7</v>
      </c>
      <c r="H150" s="175">
        <v>911.4</v>
      </c>
      <c r="I150" s="175">
        <v>954.1</v>
      </c>
      <c r="J150" s="25">
        <v>427.3</v>
      </c>
      <c r="K150" s="329">
        <v>833.5</v>
      </c>
      <c r="L150" s="195">
        <f t="shared" si="7"/>
        <v>13775.88</v>
      </c>
    </row>
    <row r="151" spans="1:12" s="193" customFormat="1" ht="36.75" customHeight="1" x14ac:dyDescent="0.25">
      <c r="A151" s="515"/>
      <c r="B151" s="262" t="s">
        <v>729</v>
      </c>
      <c r="C151" s="194" t="s">
        <v>27</v>
      </c>
      <c r="D151" s="197">
        <v>0</v>
      </c>
      <c r="E151" s="234">
        <v>987.1</v>
      </c>
      <c r="F151" s="191">
        <v>264.8</v>
      </c>
      <c r="G151" s="25">
        <v>0</v>
      </c>
      <c r="H151" s="175">
        <v>0</v>
      </c>
      <c r="I151" s="175">
        <v>0</v>
      </c>
      <c r="J151" s="25">
        <v>0</v>
      </c>
      <c r="K151" s="329">
        <v>0</v>
      </c>
      <c r="L151" s="195">
        <f t="shared" si="7"/>
        <v>1251.9000000000001</v>
      </c>
    </row>
    <row r="152" spans="1:12" s="193" customFormat="1" ht="39" customHeight="1" x14ac:dyDescent="0.25">
      <c r="A152" s="196" t="s">
        <v>203</v>
      </c>
      <c r="B152" s="107" t="s">
        <v>204</v>
      </c>
      <c r="C152" s="194" t="s">
        <v>27</v>
      </c>
      <c r="D152" s="197">
        <v>5719.22</v>
      </c>
      <c r="E152" s="234">
        <v>297.8</v>
      </c>
      <c r="F152" s="191">
        <v>980.7</v>
      </c>
      <c r="G152" s="25">
        <v>1694.6</v>
      </c>
      <c r="H152" s="175">
        <v>190.9</v>
      </c>
      <c r="I152" s="175">
        <v>0</v>
      </c>
      <c r="J152" s="25">
        <v>0</v>
      </c>
      <c r="K152" s="329">
        <v>0</v>
      </c>
      <c r="L152" s="195">
        <f t="shared" si="7"/>
        <v>8883.2199999999993</v>
      </c>
    </row>
    <row r="153" spans="1:12" s="193" customFormat="1" ht="36.75" customHeight="1" x14ac:dyDescent="0.25">
      <c r="A153" s="196" t="s">
        <v>206</v>
      </c>
      <c r="B153" s="107" t="s">
        <v>207</v>
      </c>
      <c r="C153" s="194" t="s">
        <v>27</v>
      </c>
      <c r="D153" s="197">
        <v>3581.5999999999995</v>
      </c>
      <c r="E153" s="234">
        <v>477.2</v>
      </c>
      <c r="F153" s="191">
        <v>235.6</v>
      </c>
      <c r="G153" s="25">
        <v>285.10000000000002</v>
      </c>
      <c r="H153" s="175">
        <v>0</v>
      </c>
      <c r="I153" s="175">
        <v>0</v>
      </c>
      <c r="J153" s="25">
        <v>0</v>
      </c>
      <c r="K153" s="329">
        <v>0</v>
      </c>
      <c r="L153" s="195">
        <f t="shared" si="7"/>
        <v>4579.5</v>
      </c>
    </row>
    <row r="154" spans="1:12" s="193" customFormat="1" ht="36.75" customHeight="1" x14ac:dyDescent="0.25">
      <c r="A154" s="196" t="s">
        <v>208</v>
      </c>
      <c r="B154" s="107" t="s">
        <v>604</v>
      </c>
      <c r="C154" s="194" t="s">
        <v>27</v>
      </c>
      <c r="D154" s="197">
        <v>3437.45</v>
      </c>
      <c r="E154" s="234">
        <v>201.8</v>
      </c>
      <c r="F154" s="191">
        <v>197</v>
      </c>
      <c r="G154" s="25">
        <v>218</v>
      </c>
      <c r="H154" s="175">
        <v>0</v>
      </c>
      <c r="I154" s="175">
        <v>191.9</v>
      </c>
      <c r="J154" s="25">
        <v>0</v>
      </c>
      <c r="K154" s="329">
        <v>0</v>
      </c>
      <c r="L154" s="195">
        <f t="shared" si="7"/>
        <v>4246.1499999999996</v>
      </c>
    </row>
    <row r="155" spans="1:12" s="193" customFormat="1" ht="36.75" customHeight="1" x14ac:dyDescent="0.25">
      <c r="A155" s="196" t="s">
        <v>211</v>
      </c>
      <c r="B155" s="107" t="s">
        <v>212</v>
      </c>
      <c r="C155" s="194" t="s">
        <v>27</v>
      </c>
      <c r="D155" s="197">
        <v>149.1</v>
      </c>
      <c r="E155" s="234">
        <v>0</v>
      </c>
      <c r="F155" s="191">
        <v>0</v>
      </c>
      <c r="G155" s="25">
        <v>0</v>
      </c>
      <c r="H155" s="175">
        <v>0</v>
      </c>
      <c r="I155" s="175">
        <v>0</v>
      </c>
      <c r="J155" s="25">
        <v>0</v>
      </c>
      <c r="K155" s="329">
        <v>0</v>
      </c>
      <c r="L155" s="195">
        <f t="shared" si="7"/>
        <v>149.1</v>
      </c>
    </row>
    <row r="156" spans="1:12" s="193" customFormat="1" ht="36.75" customHeight="1" x14ac:dyDescent="0.25">
      <c r="A156" s="513" t="s">
        <v>765</v>
      </c>
      <c r="B156" s="107" t="s">
        <v>214</v>
      </c>
      <c r="C156" s="194" t="s">
        <v>27</v>
      </c>
      <c r="D156" s="197">
        <v>8973.34</v>
      </c>
      <c r="E156" s="234">
        <v>673.1</v>
      </c>
      <c r="F156" s="191">
        <v>2514.4</v>
      </c>
      <c r="G156" s="25">
        <v>2052.8000000000002</v>
      </c>
      <c r="H156" s="175">
        <v>1267.4000000000001</v>
      </c>
      <c r="I156" s="175">
        <v>1126.8</v>
      </c>
      <c r="J156" s="25">
        <v>923.9</v>
      </c>
      <c r="K156" s="329">
        <v>999.5</v>
      </c>
      <c r="L156" s="195">
        <f t="shared" si="7"/>
        <v>18531.240000000002</v>
      </c>
    </row>
    <row r="157" spans="1:12" s="193" customFormat="1" ht="36.75" customHeight="1" x14ac:dyDescent="0.25">
      <c r="A157" s="515"/>
      <c r="B157" s="107" t="s">
        <v>244</v>
      </c>
      <c r="C157" s="194" t="s">
        <v>27</v>
      </c>
      <c r="D157" s="197">
        <v>1899.3999999999999</v>
      </c>
      <c r="E157" s="234">
        <v>426.1</v>
      </c>
      <c r="F157" s="191">
        <v>547.4</v>
      </c>
      <c r="G157" s="25">
        <v>156.69999999999999</v>
      </c>
      <c r="H157" s="175">
        <v>0</v>
      </c>
      <c r="I157" s="175">
        <v>473.3</v>
      </c>
      <c r="J157" s="25">
        <v>540.5</v>
      </c>
      <c r="K157" s="329">
        <v>0</v>
      </c>
      <c r="L157" s="195">
        <f t="shared" si="7"/>
        <v>4043.4</v>
      </c>
    </row>
    <row r="158" spans="1:12" s="193" customFormat="1" ht="36.75" customHeight="1" x14ac:dyDescent="0.25">
      <c r="A158" s="196" t="s">
        <v>216</v>
      </c>
      <c r="B158" s="107" t="s">
        <v>217</v>
      </c>
      <c r="C158" s="194" t="s">
        <v>27</v>
      </c>
      <c r="D158" s="197">
        <v>6713.52</v>
      </c>
      <c r="E158" s="234">
        <v>751.6</v>
      </c>
      <c r="F158" s="191">
        <v>248.7</v>
      </c>
      <c r="G158" s="25">
        <v>352.9</v>
      </c>
      <c r="H158" s="175">
        <v>180</v>
      </c>
      <c r="I158" s="175">
        <v>0</v>
      </c>
      <c r="J158" s="25">
        <v>0</v>
      </c>
      <c r="K158" s="329">
        <v>0</v>
      </c>
      <c r="L158" s="195">
        <f t="shared" si="7"/>
        <v>8246.7200000000012</v>
      </c>
    </row>
    <row r="159" spans="1:12" s="193" customFormat="1" ht="36.75" customHeight="1" x14ac:dyDescent="0.25">
      <c r="A159" s="196" t="s">
        <v>218</v>
      </c>
      <c r="B159" s="107" t="s">
        <v>219</v>
      </c>
      <c r="C159" s="194" t="s">
        <v>27</v>
      </c>
      <c r="D159" s="197">
        <v>444.5</v>
      </c>
      <c r="E159" s="234">
        <v>470.9</v>
      </c>
      <c r="F159" s="191">
        <v>0</v>
      </c>
      <c r="G159" s="25">
        <v>0</v>
      </c>
      <c r="H159" s="175">
        <v>0</v>
      </c>
      <c r="I159" s="175">
        <v>0</v>
      </c>
      <c r="J159" s="25">
        <v>0</v>
      </c>
      <c r="K159" s="329">
        <v>0</v>
      </c>
      <c r="L159" s="195">
        <f t="shared" si="7"/>
        <v>915.4</v>
      </c>
    </row>
    <row r="160" spans="1:12" s="193" customFormat="1" ht="36.75" customHeight="1" x14ac:dyDescent="0.25">
      <c r="A160" s="513" t="s">
        <v>223</v>
      </c>
      <c r="B160" s="107" t="s">
        <v>224</v>
      </c>
      <c r="C160" s="194" t="s">
        <v>27</v>
      </c>
      <c r="D160" s="197">
        <v>2129</v>
      </c>
      <c r="E160" s="234">
        <v>0</v>
      </c>
      <c r="F160" s="191">
        <v>0</v>
      </c>
      <c r="G160" s="25">
        <v>0</v>
      </c>
      <c r="H160" s="175">
        <v>0</v>
      </c>
      <c r="I160" s="175">
        <v>0</v>
      </c>
      <c r="J160" s="25">
        <v>0</v>
      </c>
      <c r="K160" s="329">
        <v>0</v>
      </c>
      <c r="L160" s="195">
        <f t="shared" ref="L160" si="8">SUM(D160:K160)</f>
        <v>2129</v>
      </c>
    </row>
    <row r="161" spans="1:13" s="193" customFormat="1" ht="36.75" customHeight="1" x14ac:dyDescent="0.25">
      <c r="A161" s="515"/>
      <c r="B161" s="107" t="s">
        <v>240</v>
      </c>
      <c r="C161" s="194" t="s">
        <v>27</v>
      </c>
      <c r="D161" s="197">
        <v>876.09</v>
      </c>
      <c r="E161" s="234">
        <v>0</v>
      </c>
      <c r="F161" s="191">
        <v>0</v>
      </c>
      <c r="G161" s="25">
        <v>164.5</v>
      </c>
      <c r="H161" s="175">
        <v>1015.7</v>
      </c>
      <c r="I161" s="175">
        <v>1621.2</v>
      </c>
      <c r="J161" s="25">
        <v>685.8</v>
      </c>
      <c r="K161" s="329">
        <v>265.39999999999998</v>
      </c>
      <c r="L161" s="195">
        <f t="shared" ref="L161:L164" si="9">SUM(D161:K161)</f>
        <v>4628.6899999999996</v>
      </c>
    </row>
    <row r="162" spans="1:13" s="193" customFormat="1" ht="36.75" customHeight="1" x14ac:dyDescent="0.25">
      <c r="A162" s="345" t="s">
        <v>225</v>
      </c>
      <c r="B162" s="107" t="s">
        <v>226</v>
      </c>
      <c r="C162" s="194" t="s">
        <v>27</v>
      </c>
      <c r="D162" s="197">
        <v>3769.04</v>
      </c>
      <c r="E162" s="234">
        <v>497.4</v>
      </c>
      <c r="F162" s="191">
        <v>168.6</v>
      </c>
      <c r="G162" s="25">
        <v>885.3</v>
      </c>
      <c r="H162" s="175">
        <v>197.5</v>
      </c>
      <c r="I162" s="175">
        <v>453.8</v>
      </c>
      <c r="J162" s="25">
        <v>0</v>
      </c>
      <c r="K162" s="329">
        <v>282.39999999999998</v>
      </c>
      <c r="L162" s="195">
        <f t="shared" si="9"/>
        <v>6254.04</v>
      </c>
    </row>
    <row r="163" spans="1:13" s="193" customFormat="1" ht="36.75" customHeight="1" x14ac:dyDescent="0.25">
      <c r="A163" s="513" t="s">
        <v>228</v>
      </c>
      <c r="B163" s="107" t="s">
        <v>229</v>
      </c>
      <c r="C163" s="194" t="s">
        <v>27</v>
      </c>
      <c r="D163" s="197">
        <v>1150.83</v>
      </c>
      <c r="E163" s="233">
        <v>612.79999999999995</v>
      </c>
      <c r="F163" s="175">
        <v>401.1</v>
      </c>
      <c r="G163" s="25">
        <v>1714.4</v>
      </c>
      <c r="H163" s="175">
        <v>951.9</v>
      </c>
      <c r="I163" s="175">
        <v>867.5</v>
      </c>
      <c r="J163" s="25">
        <v>852.7</v>
      </c>
      <c r="K163" s="329">
        <v>760.3</v>
      </c>
      <c r="L163" s="195">
        <f t="shared" si="9"/>
        <v>7311.53</v>
      </c>
    </row>
    <row r="164" spans="1:13" s="193" customFormat="1" ht="36.75" customHeight="1" x14ac:dyDescent="0.25">
      <c r="A164" s="515"/>
      <c r="B164" s="107" t="s">
        <v>251</v>
      </c>
      <c r="C164" s="194" t="s">
        <v>27</v>
      </c>
      <c r="D164" s="197">
        <v>21283.11</v>
      </c>
      <c r="E164" s="234">
        <v>2338.6999999999998</v>
      </c>
      <c r="F164" s="191">
        <v>843.5</v>
      </c>
      <c r="G164" s="119">
        <v>882.2</v>
      </c>
      <c r="H164" s="191">
        <v>213.7</v>
      </c>
      <c r="I164" s="191">
        <v>0</v>
      </c>
      <c r="J164" s="119">
        <v>0</v>
      </c>
      <c r="K164" s="328">
        <v>0</v>
      </c>
      <c r="L164" s="195">
        <f t="shared" si="9"/>
        <v>25561.210000000003</v>
      </c>
    </row>
    <row r="165" spans="1:13" s="193" customFormat="1" ht="38.25" customHeight="1" x14ac:dyDescent="0.25">
      <c r="A165" s="196" t="s">
        <v>230</v>
      </c>
      <c r="B165" s="107" t="s">
        <v>231</v>
      </c>
      <c r="C165" s="194" t="s">
        <v>27</v>
      </c>
      <c r="D165" s="197">
        <v>5783.2</v>
      </c>
      <c r="E165" s="233">
        <v>702.7</v>
      </c>
      <c r="F165" s="175">
        <v>561.20000000000005</v>
      </c>
      <c r="G165" s="25">
        <v>703.8</v>
      </c>
      <c r="H165" s="175">
        <v>145.80000000000001</v>
      </c>
      <c r="I165" s="175">
        <v>0</v>
      </c>
      <c r="J165" s="25">
        <v>194</v>
      </c>
      <c r="K165" s="329">
        <v>0</v>
      </c>
      <c r="L165" s="195">
        <f t="shared" ref="L165:L176" si="10">SUM(D165:K165)</f>
        <v>8090.7</v>
      </c>
    </row>
    <row r="166" spans="1:13" s="193" customFormat="1" ht="36.75" customHeight="1" x14ac:dyDescent="0.25">
      <c r="A166" s="196" t="s">
        <v>232</v>
      </c>
      <c r="B166" s="107" t="s">
        <v>233</v>
      </c>
      <c r="C166" s="194" t="s">
        <v>27</v>
      </c>
      <c r="D166" s="197">
        <v>100.9</v>
      </c>
      <c r="E166" s="234">
        <v>0</v>
      </c>
      <c r="F166" s="191">
        <v>0</v>
      </c>
      <c r="G166" s="25">
        <v>0</v>
      </c>
      <c r="H166" s="175">
        <v>0</v>
      </c>
      <c r="I166" s="191">
        <v>0</v>
      </c>
      <c r="J166" s="25">
        <v>0</v>
      </c>
      <c r="K166" s="328">
        <v>0</v>
      </c>
      <c r="L166" s="195">
        <f t="shared" si="10"/>
        <v>100.9</v>
      </c>
    </row>
    <row r="167" spans="1:13" s="193" customFormat="1" ht="36.75" customHeight="1" x14ac:dyDescent="0.25">
      <c r="A167" s="196" t="s">
        <v>236</v>
      </c>
      <c r="B167" s="107" t="s">
        <v>237</v>
      </c>
      <c r="C167" s="194" t="s">
        <v>27</v>
      </c>
      <c r="D167" s="197">
        <v>396.7</v>
      </c>
      <c r="E167" s="233">
        <v>0</v>
      </c>
      <c r="F167" s="191">
        <v>0</v>
      </c>
      <c r="G167" s="25">
        <v>0</v>
      </c>
      <c r="H167" s="175">
        <v>0</v>
      </c>
      <c r="I167" s="191">
        <v>0</v>
      </c>
      <c r="J167" s="25">
        <v>0</v>
      </c>
      <c r="K167" s="328">
        <v>0</v>
      </c>
      <c r="L167" s="195">
        <f t="shared" si="10"/>
        <v>396.7</v>
      </c>
    </row>
    <row r="168" spans="1:13" s="298" customFormat="1" ht="36.75" customHeight="1" x14ac:dyDescent="0.25">
      <c r="A168" s="345" t="s">
        <v>238</v>
      </c>
      <c r="B168" s="292" t="s">
        <v>239</v>
      </c>
      <c r="C168" s="293" t="s">
        <v>27</v>
      </c>
      <c r="D168" s="294">
        <v>7427.5800000000008</v>
      </c>
      <c r="E168" s="295">
        <v>223.8</v>
      </c>
      <c r="F168" s="296">
        <v>488.6</v>
      </c>
      <c r="G168" s="297">
        <v>551.70000000000005</v>
      </c>
      <c r="H168" s="297">
        <v>612.6</v>
      </c>
      <c r="I168" s="297">
        <v>477.3</v>
      </c>
      <c r="J168" s="297">
        <v>631.70000000000005</v>
      </c>
      <c r="K168" s="330">
        <v>469.3</v>
      </c>
      <c r="L168" s="195">
        <f t="shared" si="10"/>
        <v>10882.580000000002</v>
      </c>
    </row>
    <row r="169" spans="1:13" s="193" customFormat="1" ht="36.75" customHeight="1" x14ac:dyDescent="0.25">
      <c r="A169" s="345" t="s">
        <v>241</v>
      </c>
      <c r="B169" s="107" t="s">
        <v>606</v>
      </c>
      <c r="C169" s="194" t="s">
        <v>27</v>
      </c>
      <c r="D169" s="197">
        <v>320.8</v>
      </c>
      <c r="E169" s="234">
        <v>0</v>
      </c>
      <c r="F169" s="191">
        <v>0</v>
      </c>
      <c r="G169" s="25">
        <v>0</v>
      </c>
      <c r="H169" s="175">
        <v>0</v>
      </c>
      <c r="I169" s="175">
        <v>0</v>
      </c>
      <c r="J169" s="25">
        <v>0</v>
      </c>
      <c r="K169" s="329">
        <v>0</v>
      </c>
      <c r="L169" s="195">
        <f t="shared" si="10"/>
        <v>320.8</v>
      </c>
    </row>
    <row r="170" spans="1:13" s="193" customFormat="1" ht="36.75" customHeight="1" x14ac:dyDescent="0.25">
      <c r="A170" s="345" t="s">
        <v>245</v>
      </c>
      <c r="B170" s="107" t="s">
        <v>246</v>
      </c>
      <c r="C170" s="194" t="s">
        <v>27</v>
      </c>
      <c r="D170" s="197">
        <v>476.5</v>
      </c>
      <c r="E170" s="234">
        <v>0</v>
      </c>
      <c r="F170" s="191">
        <v>586.6</v>
      </c>
      <c r="G170" s="25">
        <v>626.5</v>
      </c>
      <c r="H170" s="175">
        <v>261.10000000000002</v>
      </c>
      <c r="I170" s="175">
        <v>0</v>
      </c>
      <c r="J170" s="25">
        <v>0</v>
      </c>
      <c r="K170" s="329">
        <v>244.2</v>
      </c>
      <c r="L170" s="195">
        <f t="shared" si="10"/>
        <v>2194.8999999999996</v>
      </c>
    </row>
    <row r="171" spans="1:13" s="193" customFormat="1" ht="36.75" customHeight="1" x14ac:dyDescent="0.25">
      <c r="A171" s="196" t="s">
        <v>185</v>
      </c>
      <c r="B171" s="107" t="s">
        <v>247</v>
      </c>
      <c r="C171" s="194" t="s">
        <v>27</v>
      </c>
      <c r="D171" s="197">
        <v>592.91999999999996</v>
      </c>
      <c r="E171" s="234">
        <v>0</v>
      </c>
      <c r="F171" s="191">
        <v>0</v>
      </c>
      <c r="G171" s="25">
        <v>0</v>
      </c>
      <c r="H171" s="175">
        <v>0</v>
      </c>
      <c r="I171" s="175">
        <v>0</v>
      </c>
      <c r="J171" s="25">
        <v>0</v>
      </c>
      <c r="K171" s="329">
        <v>0</v>
      </c>
      <c r="L171" s="195">
        <f t="shared" si="10"/>
        <v>592.91999999999996</v>
      </c>
    </row>
    <row r="172" spans="1:13" s="193" customFormat="1" ht="36.75" customHeight="1" x14ac:dyDescent="0.25">
      <c r="A172" s="196" t="s">
        <v>127</v>
      </c>
      <c r="B172" s="107" t="s">
        <v>607</v>
      </c>
      <c r="C172" s="194" t="s">
        <v>27</v>
      </c>
      <c r="D172" s="197">
        <v>619.9</v>
      </c>
      <c r="E172" s="234">
        <v>525</v>
      </c>
      <c r="F172" s="191">
        <v>0</v>
      </c>
      <c r="G172" s="25">
        <v>0</v>
      </c>
      <c r="H172" s="175">
        <v>0</v>
      </c>
      <c r="I172" s="175">
        <v>0</v>
      </c>
      <c r="J172" s="25">
        <v>300.60000000000002</v>
      </c>
      <c r="K172" s="329">
        <v>0</v>
      </c>
      <c r="L172" s="195">
        <f t="shared" si="10"/>
        <v>1445.5</v>
      </c>
    </row>
    <row r="173" spans="1:13" s="193" customFormat="1" ht="36.75" customHeight="1" x14ac:dyDescent="0.25">
      <c r="A173" s="299" t="s">
        <v>249</v>
      </c>
      <c r="B173" s="107" t="s">
        <v>250</v>
      </c>
      <c r="C173" s="194" t="s">
        <v>27</v>
      </c>
      <c r="D173" s="197">
        <v>3015.1</v>
      </c>
      <c r="E173" s="234">
        <v>311.10000000000002</v>
      </c>
      <c r="F173" s="191">
        <v>498.9</v>
      </c>
      <c r="G173" s="25">
        <v>0</v>
      </c>
      <c r="H173" s="175">
        <v>0</v>
      </c>
      <c r="I173" s="175">
        <v>0</v>
      </c>
      <c r="J173" s="25">
        <v>0</v>
      </c>
      <c r="K173" s="329">
        <v>0</v>
      </c>
      <c r="L173" s="195">
        <f t="shared" si="10"/>
        <v>3825.1</v>
      </c>
    </row>
    <row r="174" spans="1:13" s="193" customFormat="1" ht="36.75" customHeight="1" x14ac:dyDescent="0.25">
      <c r="A174" s="302" t="s">
        <v>256</v>
      </c>
      <c r="B174" s="111" t="s">
        <v>257</v>
      </c>
      <c r="C174" s="194" t="s">
        <v>27</v>
      </c>
      <c r="D174" s="198">
        <v>904.17000000000007</v>
      </c>
      <c r="E174" s="225">
        <v>0</v>
      </c>
      <c r="F174" s="191">
        <v>0</v>
      </c>
      <c r="G174" s="25">
        <v>0</v>
      </c>
      <c r="H174" s="175">
        <v>0</v>
      </c>
      <c r="I174" s="175">
        <v>0</v>
      </c>
      <c r="J174" s="25">
        <v>0</v>
      </c>
      <c r="K174" s="329">
        <v>0</v>
      </c>
      <c r="L174" s="195">
        <f t="shared" si="10"/>
        <v>904.17000000000007</v>
      </c>
    </row>
    <row r="175" spans="1:13" s="4" customFormat="1" ht="30" customHeight="1" x14ac:dyDescent="0.25">
      <c r="A175" s="524" t="s">
        <v>258</v>
      </c>
      <c r="B175" s="525"/>
      <c r="C175" s="19" t="s">
        <v>27</v>
      </c>
      <c r="D175" s="100">
        <v>1138611.82</v>
      </c>
      <c r="E175" s="98">
        <f>SUM(E32:E174)</f>
        <v>69808.37</v>
      </c>
      <c r="F175" s="98">
        <f t="shared" ref="F175:H175" si="11">SUM(F32:F174)</f>
        <v>76748.689999999988</v>
      </c>
      <c r="G175" s="98">
        <f t="shared" si="11"/>
        <v>95822.790000000037</v>
      </c>
      <c r="H175" s="98">
        <f t="shared" si="11"/>
        <v>60751.569999999985</v>
      </c>
      <c r="I175" s="98">
        <f>SUM(I32:I174)</f>
        <v>52405.3</v>
      </c>
      <c r="J175" s="98">
        <f>SUM(J32:J174)</f>
        <v>47753.1</v>
      </c>
      <c r="K175" s="98">
        <f>SUM(K32:K174)</f>
        <v>49843.330000000009</v>
      </c>
      <c r="L175" s="23">
        <f>SUM(D175:K175)</f>
        <v>1591744.9700000002</v>
      </c>
    </row>
    <row r="176" spans="1:13" s="4" customFormat="1" ht="30" customHeight="1" thickBot="1" x14ac:dyDescent="0.3">
      <c r="A176" s="596" t="s">
        <v>259</v>
      </c>
      <c r="B176" s="597"/>
      <c r="C176" s="20" t="s">
        <v>27</v>
      </c>
      <c r="D176" s="24">
        <f t="shared" ref="D176:G176" si="12">COUNTIF(D32:D174,"&gt;0")</f>
        <v>138</v>
      </c>
      <c r="E176" s="24">
        <f t="shared" si="12"/>
        <v>78</v>
      </c>
      <c r="F176" s="24">
        <f t="shared" si="12"/>
        <v>77</v>
      </c>
      <c r="G176" s="24">
        <f t="shared" si="12"/>
        <v>70</v>
      </c>
      <c r="H176" s="24">
        <f>COUNTIF(H32:H174,"&gt;0")</f>
        <v>67</v>
      </c>
      <c r="I176" s="24">
        <f>COUNTIF(I32:I174,"&gt;0")</f>
        <v>60</v>
      </c>
      <c r="J176" s="24">
        <f>COUNTIF(J32:J174,"&gt;0")</f>
        <v>59</v>
      </c>
      <c r="K176" s="24">
        <f>COUNTIF(K32:K174,"&gt;0")</f>
        <v>59</v>
      </c>
      <c r="L176" s="71">
        <f t="shared" si="10"/>
        <v>608</v>
      </c>
      <c r="M176" s="260"/>
    </row>
    <row r="177" spans="1:18" s="4" customFormat="1" ht="24.95" customHeight="1" x14ac:dyDescent="0.25">
      <c r="A177" s="602" t="s">
        <v>590</v>
      </c>
      <c r="B177" s="603"/>
      <c r="C177" s="603"/>
      <c r="D177" s="603"/>
      <c r="E177" s="603"/>
      <c r="F177" s="603"/>
      <c r="G177" s="603"/>
      <c r="H177" s="603"/>
      <c r="I177" s="603"/>
      <c r="J177" s="603"/>
      <c r="K177" s="603"/>
      <c r="L177" s="604"/>
    </row>
    <row r="178" spans="1:18" s="5" customFormat="1" ht="35.1" customHeight="1" thickBot="1" x14ac:dyDescent="0.3">
      <c r="A178" s="281" t="s">
        <v>260</v>
      </c>
      <c r="B178" s="482" t="s">
        <v>261</v>
      </c>
      <c r="C178" s="483"/>
      <c r="D178" s="176" t="s">
        <v>717</v>
      </c>
      <c r="E178" s="226" t="s">
        <v>711</v>
      </c>
      <c r="F178" s="41" t="s">
        <v>712</v>
      </c>
      <c r="G178" s="41" t="s">
        <v>713</v>
      </c>
      <c r="H178" s="41" t="s">
        <v>714</v>
      </c>
      <c r="I178" s="41" t="s">
        <v>715</v>
      </c>
      <c r="J178" s="41" t="s">
        <v>716</v>
      </c>
      <c r="K178" s="331" t="s">
        <v>770</v>
      </c>
      <c r="L178" s="117" t="s">
        <v>28</v>
      </c>
    </row>
    <row r="179" spans="1:18" ht="36.75" customHeight="1" thickTop="1" x14ac:dyDescent="0.2">
      <c r="A179" s="612" t="s">
        <v>262</v>
      </c>
      <c r="B179" s="109" t="s">
        <v>263</v>
      </c>
      <c r="C179" s="74" t="s">
        <v>27</v>
      </c>
      <c r="D179" s="91">
        <v>964.5</v>
      </c>
      <c r="E179" s="241">
        <v>0</v>
      </c>
      <c r="F179" s="94">
        <v>0</v>
      </c>
      <c r="G179" s="94">
        <v>0</v>
      </c>
      <c r="H179" s="94">
        <v>0</v>
      </c>
      <c r="I179" s="94">
        <v>0</v>
      </c>
      <c r="J179" s="94">
        <v>0</v>
      </c>
      <c r="K179" s="332">
        <v>0</v>
      </c>
      <c r="L179" s="80">
        <f>SUM(D179:K179)</f>
        <v>964.5</v>
      </c>
    </row>
    <row r="180" spans="1:18" ht="36.75" customHeight="1" x14ac:dyDescent="0.2">
      <c r="A180" s="472"/>
      <c r="B180" s="110" t="s">
        <v>264</v>
      </c>
      <c r="C180" s="74" t="s">
        <v>27</v>
      </c>
      <c r="D180" s="91">
        <v>2264.7000000000003</v>
      </c>
      <c r="E180" s="240">
        <v>221.5</v>
      </c>
      <c r="F180" s="94">
        <v>0</v>
      </c>
      <c r="G180" s="82">
        <v>212.4</v>
      </c>
      <c r="H180" s="94">
        <v>0</v>
      </c>
      <c r="I180" s="94">
        <v>0</v>
      </c>
      <c r="J180" s="94">
        <v>0</v>
      </c>
      <c r="K180" s="332">
        <v>0</v>
      </c>
      <c r="L180" s="80">
        <f t="shared" ref="L180:L210" si="13">SUM(D180:K180)</f>
        <v>2698.6000000000004</v>
      </c>
    </row>
    <row r="181" spans="1:18" ht="36.75" customHeight="1" x14ac:dyDescent="0.2">
      <c r="A181" s="472"/>
      <c r="B181" s="108" t="s">
        <v>265</v>
      </c>
      <c r="C181" s="74" t="s">
        <v>27</v>
      </c>
      <c r="D181" s="91">
        <v>939.3</v>
      </c>
      <c r="E181" s="240">
        <v>0</v>
      </c>
      <c r="F181" s="94">
        <v>0</v>
      </c>
      <c r="G181" s="82">
        <v>0</v>
      </c>
      <c r="H181" s="94">
        <v>0</v>
      </c>
      <c r="I181" s="94">
        <v>0</v>
      </c>
      <c r="J181" s="94">
        <v>0</v>
      </c>
      <c r="K181" s="332">
        <v>0</v>
      </c>
      <c r="L181" s="80">
        <f t="shared" si="13"/>
        <v>939.3</v>
      </c>
    </row>
    <row r="182" spans="1:18" ht="36.75" customHeight="1" x14ac:dyDescent="0.2">
      <c r="A182" s="472"/>
      <c r="B182" s="108" t="s">
        <v>266</v>
      </c>
      <c r="C182" s="74" t="s">
        <v>27</v>
      </c>
      <c r="D182" s="91">
        <v>298.89999999999998</v>
      </c>
      <c r="E182" s="240">
        <v>0</v>
      </c>
      <c r="F182" s="94">
        <v>0</v>
      </c>
      <c r="G182" s="82">
        <v>0</v>
      </c>
      <c r="H182" s="94">
        <v>0</v>
      </c>
      <c r="I182" s="94">
        <v>0</v>
      </c>
      <c r="J182" s="94">
        <v>0</v>
      </c>
      <c r="K182" s="332">
        <v>0</v>
      </c>
      <c r="L182" s="80">
        <f t="shared" si="13"/>
        <v>298.89999999999998</v>
      </c>
    </row>
    <row r="183" spans="1:18" ht="36.75" customHeight="1" x14ac:dyDescent="0.2">
      <c r="A183" s="472"/>
      <c r="B183" s="261" t="s">
        <v>742</v>
      </c>
      <c r="C183" s="74" t="s">
        <v>27</v>
      </c>
      <c r="D183" s="91">
        <v>0</v>
      </c>
      <c r="E183" s="240">
        <v>311.5</v>
      </c>
      <c r="F183" s="94">
        <v>0</v>
      </c>
      <c r="G183" s="82">
        <v>0</v>
      </c>
      <c r="H183" s="94">
        <v>0</v>
      </c>
      <c r="I183" s="94">
        <v>0</v>
      </c>
      <c r="J183" s="94">
        <v>0</v>
      </c>
      <c r="K183" s="332">
        <v>0</v>
      </c>
      <c r="L183" s="80">
        <f t="shared" si="13"/>
        <v>311.5</v>
      </c>
    </row>
    <row r="184" spans="1:18" ht="36.75" customHeight="1" x14ac:dyDescent="0.2">
      <c r="A184" s="472"/>
      <c r="B184" s="261" t="s">
        <v>726</v>
      </c>
      <c r="C184" s="74" t="s">
        <v>27</v>
      </c>
      <c r="D184" s="91">
        <v>0</v>
      </c>
      <c r="E184" s="240">
        <v>532.25</v>
      </c>
      <c r="F184" s="94">
        <v>295.8</v>
      </c>
      <c r="G184" s="82">
        <v>0</v>
      </c>
      <c r="H184" s="82">
        <v>281.10000000000002</v>
      </c>
      <c r="I184" s="82">
        <v>225.8</v>
      </c>
      <c r="J184" s="94">
        <v>0</v>
      </c>
      <c r="K184" s="332">
        <v>0</v>
      </c>
      <c r="L184" s="80">
        <f t="shared" si="13"/>
        <v>1334.95</v>
      </c>
    </row>
    <row r="185" spans="1:18" ht="36.75" customHeight="1" x14ac:dyDescent="0.2">
      <c r="A185" s="472"/>
      <c r="B185" s="261" t="s">
        <v>747</v>
      </c>
      <c r="C185" s="74" t="s">
        <v>27</v>
      </c>
      <c r="D185" s="91">
        <v>0</v>
      </c>
      <c r="E185" s="240">
        <v>0</v>
      </c>
      <c r="F185" s="94">
        <v>120.2</v>
      </c>
      <c r="G185" s="82">
        <v>148</v>
      </c>
      <c r="H185" s="82">
        <v>0</v>
      </c>
      <c r="I185" s="82">
        <v>0</v>
      </c>
      <c r="J185" s="94">
        <v>0</v>
      </c>
      <c r="K185" s="332">
        <v>0</v>
      </c>
      <c r="L185" s="80">
        <f t="shared" si="13"/>
        <v>268.2</v>
      </c>
    </row>
    <row r="186" spans="1:18" ht="36.75" customHeight="1" x14ac:dyDescent="0.2">
      <c r="A186" s="472"/>
      <c r="B186" s="261" t="s">
        <v>246</v>
      </c>
      <c r="C186" s="74" t="s">
        <v>27</v>
      </c>
      <c r="D186" s="342">
        <v>0</v>
      </c>
      <c r="E186" s="240">
        <v>0</v>
      </c>
      <c r="F186" s="240">
        <v>0</v>
      </c>
      <c r="G186" s="240">
        <v>0</v>
      </c>
      <c r="H186" s="240">
        <v>0</v>
      </c>
      <c r="I186" s="240">
        <v>0</v>
      </c>
      <c r="J186" s="240">
        <v>0</v>
      </c>
      <c r="K186" s="340">
        <v>288.89999999999998</v>
      </c>
      <c r="L186" s="341">
        <f t="shared" si="13"/>
        <v>288.89999999999998</v>
      </c>
    </row>
    <row r="187" spans="1:18" ht="36.75" customHeight="1" x14ac:dyDescent="0.2">
      <c r="A187" s="473"/>
      <c r="B187" s="108" t="s">
        <v>267</v>
      </c>
      <c r="C187" s="74" t="s">
        <v>27</v>
      </c>
      <c r="D187" s="91">
        <v>1455.8999999999999</v>
      </c>
      <c r="E187" s="240">
        <v>0</v>
      </c>
      <c r="F187" s="94">
        <v>0</v>
      </c>
      <c r="G187" s="82">
        <v>0</v>
      </c>
      <c r="H187" s="82">
        <v>0</v>
      </c>
      <c r="I187" s="82">
        <v>0</v>
      </c>
      <c r="J187" s="94">
        <v>0</v>
      </c>
      <c r="K187" s="332">
        <v>0</v>
      </c>
      <c r="L187" s="80">
        <f t="shared" si="13"/>
        <v>1455.8999999999999</v>
      </c>
    </row>
    <row r="188" spans="1:18" ht="36.75" customHeight="1" x14ac:dyDescent="0.2">
      <c r="A188" s="347" t="s">
        <v>757</v>
      </c>
      <c r="B188" s="261" t="s">
        <v>758</v>
      </c>
      <c r="C188" s="74" t="s">
        <v>27</v>
      </c>
      <c r="D188" s="342">
        <v>0</v>
      </c>
      <c r="E188" s="227">
        <v>0</v>
      </c>
      <c r="F188" s="94">
        <v>0</v>
      </c>
      <c r="G188" s="82">
        <v>0</v>
      </c>
      <c r="H188" s="82">
        <v>1416.1</v>
      </c>
      <c r="I188" s="82">
        <v>1531.1</v>
      </c>
      <c r="J188" s="94">
        <v>1595.3</v>
      </c>
      <c r="K188" s="332">
        <v>1491.2</v>
      </c>
      <c r="L188" s="80">
        <f t="shared" si="13"/>
        <v>6033.7</v>
      </c>
    </row>
    <row r="189" spans="1:18" ht="36.75" customHeight="1" x14ac:dyDescent="0.2">
      <c r="A189" s="471" t="s">
        <v>268</v>
      </c>
      <c r="B189" s="108" t="s">
        <v>269</v>
      </c>
      <c r="C189" s="74" t="s">
        <v>27</v>
      </c>
      <c r="D189" s="92">
        <v>26189.57</v>
      </c>
      <c r="E189" s="118">
        <v>2132.3000000000002</v>
      </c>
      <c r="F189" s="94">
        <v>4718.8</v>
      </c>
      <c r="G189" s="82">
        <v>12552.7</v>
      </c>
      <c r="H189" s="82">
        <v>2563.5</v>
      </c>
      <c r="I189" s="82">
        <v>1347.01</v>
      </c>
      <c r="J189" s="82">
        <v>1637.2</v>
      </c>
      <c r="K189" s="333">
        <v>1840.4</v>
      </c>
      <c r="L189" s="80">
        <f t="shared" si="13"/>
        <v>52981.479999999996</v>
      </c>
    </row>
    <row r="190" spans="1:18" ht="36.75" customHeight="1" x14ac:dyDescent="0.2">
      <c r="A190" s="472"/>
      <c r="B190" s="108" t="s">
        <v>270</v>
      </c>
      <c r="C190" s="74" t="s">
        <v>27</v>
      </c>
      <c r="D190" s="92">
        <v>20810.77</v>
      </c>
      <c r="E190" s="118">
        <v>727.5</v>
      </c>
      <c r="F190" s="94">
        <v>1315.81</v>
      </c>
      <c r="G190" s="25">
        <v>2923</v>
      </c>
      <c r="H190" s="82">
        <v>952.1</v>
      </c>
      <c r="I190" s="82">
        <v>1135.5999999999999</v>
      </c>
      <c r="J190" s="82">
        <v>1754.7</v>
      </c>
      <c r="K190" s="333">
        <v>2365.5</v>
      </c>
      <c r="L190" s="80">
        <f t="shared" si="13"/>
        <v>31984.98</v>
      </c>
      <c r="R190" s="87"/>
    </row>
    <row r="191" spans="1:18" ht="36.75" customHeight="1" x14ac:dyDescent="0.2">
      <c r="A191" s="472"/>
      <c r="B191" s="108" t="s">
        <v>271</v>
      </c>
      <c r="C191" s="74" t="s">
        <v>27</v>
      </c>
      <c r="D191" s="92">
        <v>1128.9000000000001</v>
      </c>
      <c r="E191" s="118">
        <v>0</v>
      </c>
      <c r="F191" s="94">
        <v>0</v>
      </c>
      <c r="G191" s="25">
        <v>0</v>
      </c>
      <c r="H191" s="82">
        <v>0</v>
      </c>
      <c r="I191" s="82">
        <v>0</v>
      </c>
      <c r="J191" s="82">
        <v>0</v>
      </c>
      <c r="K191" s="333">
        <v>0</v>
      </c>
      <c r="L191" s="80">
        <f t="shared" si="13"/>
        <v>1128.9000000000001</v>
      </c>
    </row>
    <row r="192" spans="1:18" ht="36.75" customHeight="1" x14ac:dyDescent="0.2">
      <c r="A192" s="473"/>
      <c r="B192" s="108" t="s">
        <v>272</v>
      </c>
      <c r="C192" s="74" t="s">
        <v>27</v>
      </c>
      <c r="D192" s="92">
        <v>900.90000000000009</v>
      </c>
      <c r="E192" s="118">
        <v>0</v>
      </c>
      <c r="F192" s="94">
        <v>0</v>
      </c>
      <c r="G192" s="25">
        <v>256.5</v>
      </c>
      <c r="H192" s="82">
        <v>0</v>
      </c>
      <c r="I192" s="82">
        <v>0</v>
      </c>
      <c r="J192" s="82">
        <v>0</v>
      </c>
      <c r="K192" s="333">
        <v>0</v>
      </c>
      <c r="L192" s="80">
        <f t="shared" si="13"/>
        <v>1157.4000000000001</v>
      </c>
    </row>
    <row r="193" spans="1:12" ht="36.75" customHeight="1" x14ac:dyDescent="0.2">
      <c r="A193" s="106" t="s">
        <v>617</v>
      </c>
      <c r="B193" s="111" t="s">
        <v>618</v>
      </c>
      <c r="C193" s="74" t="s">
        <v>27</v>
      </c>
      <c r="D193" s="118">
        <v>551.69999999999993</v>
      </c>
      <c r="E193" s="118">
        <v>339.1</v>
      </c>
      <c r="F193" s="94">
        <v>176.5</v>
      </c>
      <c r="G193" s="119">
        <v>0</v>
      </c>
      <c r="H193" s="82">
        <v>0</v>
      </c>
      <c r="I193" s="82">
        <v>0</v>
      </c>
      <c r="J193" s="82">
        <v>0</v>
      </c>
      <c r="K193" s="333">
        <v>0</v>
      </c>
      <c r="L193" s="80">
        <f t="shared" si="13"/>
        <v>1067.3</v>
      </c>
    </row>
    <row r="194" spans="1:12" ht="36.75" customHeight="1" x14ac:dyDescent="0.2">
      <c r="A194" s="479" t="s">
        <v>273</v>
      </c>
      <c r="B194" s="107" t="s">
        <v>33</v>
      </c>
      <c r="C194" s="73" t="s">
        <v>27</v>
      </c>
      <c r="D194" s="82">
        <v>256.8</v>
      </c>
      <c r="E194" s="82">
        <v>0</v>
      </c>
      <c r="F194" s="82">
        <v>0</v>
      </c>
      <c r="G194" s="25">
        <v>0</v>
      </c>
      <c r="H194" s="82">
        <v>0</v>
      </c>
      <c r="I194" s="82">
        <v>0</v>
      </c>
      <c r="J194" s="82">
        <v>0</v>
      </c>
      <c r="K194" s="333">
        <v>0</v>
      </c>
      <c r="L194" s="80">
        <f t="shared" si="13"/>
        <v>256.8</v>
      </c>
    </row>
    <row r="195" spans="1:12" ht="36.75" customHeight="1" x14ac:dyDescent="0.2">
      <c r="A195" s="480"/>
      <c r="B195" s="107" t="s">
        <v>594</v>
      </c>
      <c r="C195" s="73" t="s">
        <v>27</v>
      </c>
      <c r="D195" s="93">
        <v>1563.74</v>
      </c>
      <c r="E195" s="227">
        <v>0</v>
      </c>
      <c r="F195" s="82">
        <v>0</v>
      </c>
      <c r="G195" s="119">
        <v>0</v>
      </c>
      <c r="H195" s="82">
        <v>0</v>
      </c>
      <c r="I195" s="82">
        <v>0</v>
      </c>
      <c r="J195" s="82">
        <v>0</v>
      </c>
      <c r="K195" s="333">
        <v>0</v>
      </c>
      <c r="L195" s="80">
        <f t="shared" si="13"/>
        <v>1563.74</v>
      </c>
    </row>
    <row r="196" spans="1:12" ht="36.75" customHeight="1" x14ac:dyDescent="0.2">
      <c r="A196" s="480"/>
      <c r="B196" s="151" t="s">
        <v>274</v>
      </c>
      <c r="C196" s="152" t="s">
        <v>27</v>
      </c>
      <c r="D196" s="115">
        <v>18363.820000000007</v>
      </c>
      <c r="E196" s="118">
        <v>1007.1</v>
      </c>
      <c r="F196" s="94">
        <v>1062.7</v>
      </c>
      <c r="G196" s="119">
        <v>1595.1</v>
      </c>
      <c r="H196" s="94">
        <v>991.4</v>
      </c>
      <c r="I196" s="94">
        <v>809.2</v>
      </c>
      <c r="J196" s="94">
        <v>478</v>
      </c>
      <c r="K196" s="332">
        <v>515.4</v>
      </c>
      <c r="L196" s="80">
        <f t="shared" si="13"/>
        <v>24822.720000000008</v>
      </c>
    </row>
    <row r="197" spans="1:12" ht="36.75" customHeight="1" x14ac:dyDescent="0.2">
      <c r="A197" s="480"/>
      <c r="B197" s="108" t="s">
        <v>608</v>
      </c>
      <c r="C197" s="74" t="s">
        <v>27</v>
      </c>
      <c r="D197" s="92">
        <v>15396.790000000003</v>
      </c>
      <c r="E197" s="118">
        <v>501.3</v>
      </c>
      <c r="F197" s="94">
        <v>1031.3</v>
      </c>
      <c r="G197" s="25">
        <v>1562</v>
      </c>
      <c r="H197" s="82">
        <v>1471.6</v>
      </c>
      <c r="I197" s="82">
        <v>1093.5999999999999</v>
      </c>
      <c r="J197" s="82">
        <v>315.5</v>
      </c>
      <c r="K197" s="333">
        <v>944</v>
      </c>
      <c r="L197" s="80">
        <f t="shared" si="13"/>
        <v>22316.09</v>
      </c>
    </row>
    <row r="198" spans="1:12" ht="36.75" customHeight="1" x14ac:dyDescent="0.2">
      <c r="A198" s="480"/>
      <c r="B198" s="108" t="s">
        <v>275</v>
      </c>
      <c r="C198" s="74" t="s">
        <v>27</v>
      </c>
      <c r="D198" s="92">
        <v>25137.72</v>
      </c>
      <c r="E198" s="118">
        <v>1926.8</v>
      </c>
      <c r="F198" s="94">
        <v>2454.9</v>
      </c>
      <c r="G198" s="25">
        <v>3043.1</v>
      </c>
      <c r="H198" s="82">
        <v>1524.6</v>
      </c>
      <c r="I198" s="82">
        <v>1507.3</v>
      </c>
      <c r="J198" s="82">
        <v>1923.6</v>
      </c>
      <c r="K198" s="333">
        <v>1701.3</v>
      </c>
      <c r="L198" s="80">
        <f t="shared" si="13"/>
        <v>39219.320000000007</v>
      </c>
    </row>
    <row r="199" spans="1:12" ht="36.75" customHeight="1" x14ac:dyDescent="0.2">
      <c r="A199" s="480"/>
      <c r="B199" s="108" t="s">
        <v>743</v>
      </c>
      <c r="C199" s="74" t="s">
        <v>27</v>
      </c>
      <c r="D199" s="92">
        <v>5549.7400000000007</v>
      </c>
      <c r="E199" s="228">
        <v>0</v>
      </c>
      <c r="F199" s="82">
        <v>0</v>
      </c>
      <c r="G199" s="25">
        <v>0</v>
      </c>
      <c r="H199" s="82">
        <v>0</v>
      </c>
      <c r="I199" s="82">
        <v>0</v>
      </c>
      <c r="J199" s="82">
        <v>0</v>
      </c>
      <c r="K199" s="333">
        <v>0</v>
      </c>
      <c r="L199" s="80">
        <f t="shared" si="13"/>
        <v>5549.7400000000007</v>
      </c>
    </row>
    <row r="200" spans="1:12" ht="36.75" customHeight="1" x14ac:dyDescent="0.2">
      <c r="A200" s="480"/>
      <c r="B200" s="108" t="s">
        <v>276</v>
      </c>
      <c r="C200" s="74" t="s">
        <v>27</v>
      </c>
      <c r="D200" s="92">
        <v>17631.780000000002</v>
      </c>
      <c r="E200" s="228">
        <v>976.4</v>
      </c>
      <c r="F200" s="82">
        <v>1062.0999999999999</v>
      </c>
      <c r="G200" s="25">
        <v>1546</v>
      </c>
      <c r="H200" s="82">
        <v>750.7</v>
      </c>
      <c r="I200" s="82">
        <v>832.4</v>
      </c>
      <c r="J200" s="82">
        <v>837.9</v>
      </c>
      <c r="K200" s="333">
        <v>396.4</v>
      </c>
      <c r="L200" s="80">
        <f t="shared" si="13"/>
        <v>24033.680000000008</v>
      </c>
    </row>
    <row r="201" spans="1:12" ht="36.75" customHeight="1" x14ac:dyDescent="0.2">
      <c r="A201" s="480"/>
      <c r="B201" s="108" t="s">
        <v>277</v>
      </c>
      <c r="C201" s="74" t="s">
        <v>27</v>
      </c>
      <c r="D201" s="92">
        <v>2647.84</v>
      </c>
      <c r="E201" s="118">
        <v>0</v>
      </c>
      <c r="F201" s="94">
        <v>0</v>
      </c>
      <c r="G201" s="25">
        <v>0</v>
      </c>
      <c r="H201" s="82">
        <v>0</v>
      </c>
      <c r="I201" s="82">
        <v>0</v>
      </c>
      <c r="J201" s="82">
        <v>0</v>
      </c>
      <c r="K201" s="333">
        <v>0</v>
      </c>
      <c r="L201" s="80">
        <f t="shared" si="13"/>
        <v>2647.84</v>
      </c>
    </row>
    <row r="202" spans="1:12" ht="36.75" customHeight="1" x14ac:dyDescent="0.2">
      <c r="A202" s="480"/>
      <c r="B202" s="108" t="s">
        <v>278</v>
      </c>
      <c r="C202" s="74" t="s">
        <v>27</v>
      </c>
      <c r="D202" s="92">
        <v>2458.0500000000002</v>
      </c>
      <c r="E202" s="118">
        <v>0</v>
      </c>
      <c r="F202" s="94">
        <v>0</v>
      </c>
      <c r="G202" s="25">
        <v>0</v>
      </c>
      <c r="H202" s="82">
        <v>0</v>
      </c>
      <c r="I202" s="82">
        <v>0</v>
      </c>
      <c r="J202" s="82">
        <v>0</v>
      </c>
      <c r="K202" s="333">
        <v>0</v>
      </c>
      <c r="L202" s="80">
        <f t="shared" si="13"/>
        <v>2458.0500000000002</v>
      </c>
    </row>
    <row r="203" spans="1:12" ht="36.75" customHeight="1" x14ac:dyDescent="0.2">
      <c r="A203" s="480"/>
      <c r="B203" s="108" t="s">
        <v>279</v>
      </c>
      <c r="C203" s="74" t="s">
        <v>27</v>
      </c>
      <c r="D203" s="92">
        <v>1632.9199999999998</v>
      </c>
      <c r="E203" s="118">
        <v>0</v>
      </c>
      <c r="F203" s="94">
        <v>0</v>
      </c>
      <c r="G203" s="25">
        <v>0</v>
      </c>
      <c r="H203" s="82">
        <v>0</v>
      </c>
      <c r="I203" s="82">
        <v>0</v>
      </c>
      <c r="J203" s="82">
        <v>0</v>
      </c>
      <c r="K203" s="333">
        <v>0</v>
      </c>
      <c r="L203" s="80">
        <f t="shared" si="13"/>
        <v>1632.9199999999998</v>
      </c>
    </row>
    <row r="204" spans="1:12" ht="36.75" customHeight="1" x14ac:dyDescent="0.2">
      <c r="A204" s="480"/>
      <c r="B204" s="108" t="s">
        <v>280</v>
      </c>
      <c r="C204" s="74" t="s">
        <v>27</v>
      </c>
      <c r="D204" s="92">
        <v>16895.389999999996</v>
      </c>
      <c r="E204" s="118">
        <v>631.1</v>
      </c>
      <c r="F204" s="94">
        <v>253.4</v>
      </c>
      <c r="G204" s="25">
        <v>1054</v>
      </c>
      <c r="H204" s="82">
        <v>1321.21</v>
      </c>
      <c r="I204" s="82">
        <v>426.8</v>
      </c>
      <c r="J204" s="82">
        <v>301.89999999999998</v>
      </c>
      <c r="K204" s="333">
        <v>623.9</v>
      </c>
      <c r="L204" s="80">
        <f t="shared" si="13"/>
        <v>21507.699999999997</v>
      </c>
    </row>
    <row r="205" spans="1:12" ht="36.75" customHeight="1" x14ac:dyDescent="0.2">
      <c r="A205" s="480"/>
      <c r="B205" s="108" t="s">
        <v>281</v>
      </c>
      <c r="C205" s="74" t="s">
        <v>27</v>
      </c>
      <c r="D205" s="92">
        <v>12184.84</v>
      </c>
      <c r="E205" s="118">
        <v>853.8</v>
      </c>
      <c r="F205" s="94">
        <v>565.26</v>
      </c>
      <c r="G205" s="25">
        <v>0</v>
      </c>
      <c r="H205" s="82">
        <v>296</v>
      </c>
      <c r="I205" s="82">
        <v>825.7</v>
      </c>
      <c r="J205" s="82">
        <v>257.10000000000002</v>
      </c>
      <c r="K205" s="333">
        <v>440.2</v>
      </c>
      <c r="L205" s="80">
        <f t="shared" si="13"/>
        <v>15422.900000000001</v>
      </c>
    </row>
    <row r="206" spans="1:12" ht="36.75" customHeight="1" x14ac:dyDescent="0.2">
      <c r="A206" s="481"/>
      <c r="B206" s="108" t="s">
        <v>282</v>
      </c>
      <c r="C206" s="74" t="s">
        <v>27</v>
      </c>
      <c r="D206" s="92">
        <v>24717.43</v>
      </c>
      <c r="E206" s="118">
        <v>2383.3000000000002</v>
      </c>
      <c r="F206" s="94">
        <v>4059.31</v>
      </c>
      <c r="G206" s="25">
        <v>2136.9</v>
      </c>
      <c r="H206" s="82">
        <v>2436.1</v>
      </c>
      <c r="I206" s="82">
        <v>1634.2</v>
      </c>
      <c r="J206" s="82">
        <v>771.1</v>
      </c>
      <c r="K206" s="333">
        <v>1047.7</v>
      </c>
      <c r="L206" s="80">
        <f t="shared" si="13"/>
        <v>39186.039999999994</v>
      </c>
    </row>
    <row r="207" spans="1:12" ht="36.75" customHeight="1" x14ac:dyDescent="0.2">
      <c r="A207" s="476" t="s">
        <v>273</v>
      </c>
      <c r="B207" s="108" t="s">
        <v>283</v>
      </c>
      <c r="C207" s="74" t="s">
        <v>27</v>
      </c>
      <c r="D207" s="92">
        <v>6179.1</v>
      </c>
      <c r="E207" s="228">
        <v>0</v>
      </c>
      <c r="F207" s="82">
        <v>0</v>
      </c>
      <c r="G207" s="25">
        <v>0</v>
      </c>
      <c r="H207" s="82">
        <v>206.5</v>
      </c>
      <c r="I207" s="82">
        <v>0</v>
      </c>
      <c r="J207" s="82">
        <v>0</v>
      </c>
      <c r="K207" s="333">
        <v>167.3</v>
      </c>
      <c r="L207" s="341">
        <f t="shared" si="13"/>
        <v>6552.9000000000005</v>
      </c>
    </row>
    <row r="208" spans="1:12" ht="36.75" customHeight="1" x14ac:dyDescent="0.2">
      <c r="A208" s="477"/>
      <c r="B208" s="108" t="s">
        <v>284</v>
      </c>
      <c r="C208" s="74" t="s">
        <v>27</v>
      </c>
      <c r="D208" s="92">
        <v>7503.55</v>
      </c>
      <c r="E208" s="118">
        <v>629.1</v>
      </c>
      <c r="F208" s="94">
        <v>607.29999999999995</v>
      </c>
      <c r="G208" s="25">
        <v>201</v>
      </c>
      <c r="H208" s="82">
        <v>416.8</v>
      </c>
      <c r="I208" s="82">
        <v>524.29999999999995</v>
      </c>
      <c r="J208" s="82">
        <v>827.1</v>
      </c>
      <c r="K208" s="333">
        <v>822.8</v>
      </c>
      <c r="L208" s="80">
        <f t="shared" si="13"/>
        <v>11531.949999999999</v>
      </c>
    </row>
    <row r="209" spans="1:12" ht="36.75" customHeight="1" x14ac:dyDescent="0.2">
      <c r="A209" s="477"/>
      <c r="B209" s="108" t="s">
        <v>285</v>
      </c>
      <c r="C209" s="74" t="s">
        <v>27</v>
      </c>
      <c r="D209" s="92">
        <v>1699.6</v>
      </c>
      <c r="E209" s="118">
        <v>0</v>
      </c>
      <c r="F209" s="94">
        <v>0</v>
      </c>
      <c r="G209" s="25">
        <v>0</v>
      </c>
      <c r="H209" s="82">
        <v>0</v>
      </c>
      <c r="I209" s="82">
        <v>0</v>
      </c>
      <c r="J209" s="82">
        <v>0</v>
      </c>
      <c r="K209" s="333">
        <v>0</v>
      </c>
      <c r="L209" s="80">
        <f t="shared" si="13"/>
        <v>1699.6</v>
      </c>
    </row>
    <row r="210" spans="1:12" ht="36.75" customHeight="1" x14ac:dyDescent="0.2">
      <c r="A210" s="477"/>
      <c r="B210" s="108" t="s">
        <v>609</v>
      </c>
      <c r="C210" s="74" t="s">
        <v>27</v>
      </c>
      <c r="D210" s="92">
        <v>2524</v>
      </c>
      <c r="E210" s="118">
        <v>878.6</v>
      </c>
      <c r="F210" s="94">
        <v>0</v>
      </c>
      <c r="G210" s="25">
        <v>0</v>
      </c>
      <c r="H210" s="82">
        <v>0</v>
      </c>
      <c r="I210" s="82">
        <v>0</v>
      </c>
      <c r="J210" s="82">
        <v>0</v>
      </c>
      <c r="K210" s="333">
        <v>0</v>
      </c>
      <c r="L210" s="80">
        <f t="shared" si="13"/>
        <v>3402.6</v>
      </c>
    </row>
    <row r="211" spans="1:12" ht="36.75" customHeight="1" x14ac:dyDescent="0.2">
      <c r="A211" s="477"/>
      <c r="B211" s="108" t="s">
        <v>286</v>
      </c>
      <c r="C211" s="74" t="s">
        <v>27</v>
      </c>
      <c r="D211" s="92">
        <v>4480.3000000000011</v>
      </c>
      <c r="E211" s="118">
        <v>0</v>
      </c>
      <c r="F211" s="94">
        <v>0</v>
      </c>
      <c r="G211" s="25">
        <v>0</v>
      </c>
      <c r="H211" s="82">
        <v>0</v>
      </c>
      <c r="I211" s="82">
        <v>0</v>
      </c>
      <c r="J211" s="82">
        <v>0</v>
      </c>
      <c r="K211" s="333">
        <v>0</v>
      </c>
      <c r="L211" s="80">
        <f t="shared" ref="L211:L242" si="14">SUM(D211:K211)</f>
        <v>4480.3000000000011</v>
      </c>
    </row>
    <row r="212" spans="1:12" ht="36.75" customHeight="1" x14ac:dyDescent="0.2">
      <c r="A212" s="477"/>
      <c r="B212" s="108" t="s">
        <v>287</v>
      </c>
      <c r="C212" s="74" t="s">
        <v>27</v>
      </c>
      <c r="D212" s="92">
        <v>250</v>
      </c>
      <c r="E212" s="118">
        <v>69.099999999999994</v>
      </c>
      <c r="F212" s="94">
        <v>0</v>
      </c>
      <c r="G212" s="25">
        <v>0</v>
      </c>
      <c r="H212" s="82">
        <v>0</v>
      </c>
      <c r="I212" s="82">
        <v>0</v>
      </c>
      <c r="J212" s="82">
        <v>0</v>
      </c>
      <c r="K212" s="333">
        <v>0</v>
      </c>
      <c r="L212" s="80">
        <f t="shared" si="14"/>
        <v>319.10000000000002</v>
      </c>
    </row>
    <row r="213" spans="1:12" ht="36.75" customHeight="1" x14ac:dyDescent="0.2">
      <c r="A213" s="477"/>
      <c r="B213" s="111" t="s">
        <v>288</v>
      </c>
      <c r="C213" s="74" t="s">
        <v>27</v>
      </c>
      <c r="D213" s="92">
        <v>566.70000000000005</v>
      </c>
      <c r="E213" s="118">
        <v>175.4</v>
      </c>
      <c r="F213" s="94">
        <v>410.4</v>
      </c>
      <c r="G213" s="25">
        <v>256.8</v>
      </c>
      <c r="H213" s="82">
        <v>395.8</v>
      </c>
      <c r="I213" s="82">
        <v>707.9</v>
      </c>
      <c r="J213" s="82">
        <v>763.6</v>
      </c>
      <c r="K213" s="333">
        <v>652.4</v>
      </c>
      <c r="L213" s="80">
        <f t="shared" si="14"/>
        <v>3929</v>
      </c>
    </row>
    <row r="214" spans="1:12" ht="36.75" customHeight="1" x14ac:dyDescent="0.2">
      <c r="A214" s="477"/>
      <c r="B214" s="108" t="s">
        <v>289</v>
      </c>
      <c r="C214" s="74" t="s">
        <v>27</v>
      </c>
      <c r="D214" s="92">
        <v>1517</v>
      </c>
      <c r="E214" s="118">
        <v>0</v>
      </c>
      <c r="F214" s="94">
        <v>0</v>
      </c>
      <c r="G214" s="25">
        <v>0</v>
      </c>
      <c r="H214" s="82">
        <v>0</v>
      </c>
      <c r="I214" s="82">
        <v>0</v>
      </c>
      <c r="J214" s="82">
        <v>0</v>
      </c>
      <c r="K214" s="333">
        <v>0</v>
      </c>
      <c r="L214" s="80">
        <f t="shared" si="14"/>
        <v>1517</v>
      </c>
    </row>
    <row r="215" spans="1:12" ht="36.75" customHeight="1" x14ac:dyDescent="0.2">
      <c r="A215" s="477"/>
      <c r="B215" s="108" t="s">
        <v>290</v>
      </c>
      <c r="C215" s="74" t="s">
        <v>27</v>
      </c>
      <c r="D215" s="92">
        <v>8397.92</v>
      </c>
      <c r="E215" s="118">
        <v>0</v>
      </c>
      <c r="F215" s="94">
        <v>1056.8</v>
      </c>
      <c r="G215" s="25">
        <v>815</v>
      </c>
      <c r="H215" s="82">
        <v>429</v>
      </c>
      <c r="I215" s="82">
        <v>218</v>
      </c>
      <c r="J215" s="82">
        <v>0</v>
      </c>
      <c r="K215" s="333">
        <v>505.7</v>
      </c>
      <c r="L215" s="80">
        <f t="shared" si="14"/>
        <v>11422.42</v>
      </c>
    </row>
    <row r="216" spans="1:12" ht="36.75" customHeight="1" x14ac:dyDescent="0.2">
      <c r="A216" s="477"/>
      <c r="B216" s="108" t="s">
        <v>291</v>
      </c>
      <c r="C216" s="74" t="s">
        <v>27</v>
      </c>
      <c r="D216" s="92">
        <v>5226.3999999999996</v>
      </c>
      <c r="E216" s="118">
        <v>1028.0999999999999</v>
      </c>
      <c r="F216" s="94">
        <v>1221.9000000000001</v>
      </c>
      <c r="G216" s="25">
        <v>130.4</v>
      </c>
      <c r="H216" s="82">
        <v>308.7</v>
      </c>
      <c r="I216" s="82">
        <v>0</v>
      </c>
      <c r="J216" s="82">
        <v>0</v>
      </c>
      <c r="K216" s="343">
        <v>0</v>
      </c>
      <c r="L216" s="339">
        <f t="shared" si="14"/>
        <v>7915.4999999999991</v>
      </c>
    </row>
    <row r="217" spans="1:12" ht="36.75" customHeight="1" x14ac:dyDescent="0.2">
      <c r="A217" s="477"/>
      <c r="B217" s="219" t="s">
        <v>701</v>
      </c>
      <c r="C217" s="74" t="s">
        <v>27</v>
      </c>
      <c r="D217" s="92">
        <v>287.10000000000002</v>
      </c>
      <c r="E217" s="118">
        <v>0</v>
      </c>
      <c r="F217" s="94">
        <v>0</v>
      </c>
      <c r="G217" s="25">
        <v>0</v>
      </c>
      <c r="H217" s="82">
        <v>0</v>
      </c>
      <c r="I217" s="82">
        <v>0</v>
      </c>
      <c r="J217" s="82">
        <v>0</v>
      </c>
      <c r="K217" s="343">
        <v>0</v>
      </c>
      <c r="L217" s="339">
        <f t="shared" si="14"/>
        <v>287.10000000000002</v>
      </c>
    </row>
    <row r="218" spans="1:12" ht="36.75" customHeight="1" x14ac:dyDescent="0.2">
      <c r="A218" s="477"/>
      <c r="B218" s="108" t="s">
        <v>292</v>
      </c>
      <c r="C218" s="74" t="s">
        <v>27</v>
      </c>
      <c r="D218" s="92">
        <v>591.29999999999995</v>
      </c>
      <c r="E218" s="118">
        <v>0</v>
      </c>
      <c r="F218" s="94">
        <v>0</v>
      </c>
      <c r="G218" s="25">
        <v>284.7</v>
      </c>
      <c r="H218" s="82">
        <v>0</v>
      </c>
      <c r="I218" s="82">
        <v>0</v>
      </c>
      <c r="J218" s="82">
        <v>0</v>
      </c>
      <c r="K218" s="343">
        <v>0</v>
      </c>
      <c r="L218" s="339">
        <f t="shared" si="14"/>
        <v>876</v>
      </c>
    </row>
    <row r="219" spans="1:12" ht="36.75" customHeight="1" x14ac:dyDescent="0.2">
      <c r="A219" s="477"/>
      <c r="B219" s="108" t="s">
        <v>293</v>
      </c>
      <c r="C219" s="74" t="s">
        <v>27</v>
      </c>
      <c r="D219" s="92">
        <v>1855.3</v>
      </c>
      <c r="E219" s="118">
        <v>259.3</v>
      </c>
      <c r="F219" s="94">
        <v>0</v>
      </c>
      <c r="G219" s="25">
        <v>0</v>
      </c>
      <c r="H219" s="82">
        <v>0</v>
      </c>
      <c r="I219" s="82">
        <v>0</v>
      </c>
      <c r="J219" s="82">
        <v>0</v>
      </c>
      <c r="K219" s="333">
        <v>0</v>
      </c>
      <c r="L219" s="80">
        <f t="shared" si="14"/>
        <v>2114.6</v>
      </c>
    </row>
    <row r="220" spans="1:12" ht="36.75" customHeight="1" x14ac:dyDescent="0.2">
      <c r="A220" s="477"/>
      <c r="B220" s="108" t="s">
        <v>294</v>
      </c>
      <c r="C220" s="74" t="s">
        <v>27</v>
      </c>
      <c r="D220" s="92">
        <v>164.6</v>
      </c>
      <c r="E220" s="118">
        <v>0</v>
      </c>
      <c r="F220" s="94">
        <v>0</v>
      </c>
      <c r="G220" s="25">
        <v>0</v>
      </c>
      <c r="H220" s="82">
        <v>0</v>
      </c>
      <c r="I220" s="82">
        <v>0</v>
      </c>
      <c r="J220" s="82">
        <v>0</v>
      </c>
      <c r="K220" s="333">
        <v>0</v>
      </c>
      <c r="L220" s="80">
        <f t="shared" si="14"/>
        <v>164.6</v>
      </c>
    </row>
    <row r="221" spans="1:12" ht="51" customHeight="1" x14ac:dyDescent="0.2">
      <c r="A221" s="477"/>
      <c r="B221" s="108" t="s">
        <v>295</v>
      </c>
      <c r="C221" s="74" t="s">
        <v>27</v>
      </c>
      <c r="D221" s="92">
        <v>1044.5</v>
      </c>
      <c r="E221" s="118">
        <v>273.60000000000002</v>
      </c>
      <c r="F221" s="94">
        <v>291.39999999999998</v>
      </c>
      <c r="G221" s="25">
        <v>0</v>
      </c>
      <c r="H221" s="82">
        <v>0</v>
      </c>
      <c r="I221" s="82">
        <v>0</v>
      </c>
      <c r="J221" s="82">
        <v>0</v>
      </c>
      <c r="K221" s="333">
        <v>0</v>
      </c>
      <c r="L221" s="80">
        <f t="shared" si="14"/>
        <v>1609.5</v>
      </c>
    </row>
    <row r="222" spans="1:12" ht="37.5" customHeight="1" x14ac:dyDescent="0.2">
      <c r="A222" s="477"/>
      <c r="B222" s="261" t="s">
        <v>727</v>
      </c>
      <c r="C222" s="74" t="s">
        <v>27</v>
      </c>
      <c r="D222" s="92">
        <v>0</v>
      </c>
      <c r="E222" s="118">
        <v>735.7</v>
      </c>
      <c r="F222" s="94">
        <v>267.89999999999998</v>
      </c>
      <c r="G222" s="25">
        <v>468</v>
      </c>
      <c r="H222" s="82">
        <v>0</v>
      </c>
      <c r="I222" s="82">
        <v>0</v>
      </c>
      <c r="J222" s="82">
        <v>0</v>
      </c>
      <c r="K222" s="333">
        <v>0</v>
      </c>
      <c r="L222" s="80">
        <f t="shared" si="14"/>
        <v>1471.6</v>
      </c>
    </row>
    <row r="223" spans="1:12" ht="36.75" customHeight="1" x14ac:dyDescent="0.2">
      <c r="A223" s="477"/>
      <c r="B223" s="108" t="s">
        <v>296</v>
      </c>
      <c r="C223" s="74" t="s">
        <v>27</v>
      </c>
      <c r="D223" s="92">
        <v>2992.65</v>
      </c>
      <c r="E223" s="118">
        <v>1060.3</v>
      </c>
      <c r="F223" s="94">
        <v>536.29999999999995</v>
      </c>
      <c r="G223" s="25">
        <v>442.6</v>
      </c>
      <c r="H223" s="82">
        <v>0</v>
      </c>
      <c r="I223" s="82">
        <v>0</v>
      </c>
      <c r="J223" s="82">
        <v>261.39999999999998</v>
      </c>
      <c r="K223" s="333">
        <v>0</v>
      </c>
      <c r="L223" s="80">
        <f t="shared" si="14"/>
        <v>5293.25</v>
      </c>
    </row>
    <row r="224" spans="1:12" ht="36.75" customHeight="1" x14ac:dyDescent="0.2">
      <c r="A224" s="477"/>
      <c r="B224" s="108" t="s">
        <v>297</v>
      </c>
      <c r="C224" s="74" t="s">
        <v>27</v>
      </c>
      <c r="D224" s="92">
        <v>9943.3199999999979</v>
      </c>
      <c r="E224" s="118">
        <v>450.1</v>
      </c>
      <c r="F224" s="94">
        <v>1125.9000000000001</v>
      </c>
      <c r="G224" s="25">
        <v>0</v>
      </c>
      <c r="H224" s="82">
        <v>0</v>
      </c>
      <c r="I224" s="82">
        <v>0</v>
      </c>
      <c r="J224" s="82">
        <v>0</v>
      </c>
      <c r="K224" s="333">
        <v>367</v>
      </c>
      <c r="L224" s="80">
        <f t="shared" si="14"/>
        <v>11886.319999999998</v>
      </c>
    </row>
    <row r="225" spans="1:12" ht="45" customHeight="1" x14ac:dyDescent="0.2">
      <c r="A225" s="477"/>
      <c r="B225" s="108" t="s">
        <v>298</v>
      </c>
      <c r="C225" s="74" t="s">
        <v>27</v>
      </c>
      <c r="D225" s="92">
        <v>5300.83</v>
      </c>
      <c r="E225" s="118">
        <v>1538.7</v>
      </c>
      <c r="F225" s="94">
        <v>1734.2</v>
      </c>
      <c r="G225" s="25">
        <v>531</v>
      </c>
      <c r="H225" s="82">
        <v>352</v>
      </c>
      <c r="I225" s="82">
        <v>433.38</v>
      </c>
      <c r="J225" s="82">
        <v>707.9</v>
      </c>
      <c r="K225" s="333">
        <v>0</v>
      </c>
      <c r="L225" s="80">
        <f t="shared" si="14"/>
        <v>10598.009999999998</v>
      </c>
    </row>
    <row r="226" spans="1:12" ht="36.75" customHeight="1" x14ac:dyDescent="0.2">
      <c r="A226" s="477"/>
      <c r="B226" s="108" t="s">
        <v>299</v>
      </c>
      <c r="C226" s="74" t="s">
        <v>27</v>
      </c>
      <c r="D226" s="92">
        <v>599.6</v>
      </c>
      <c r="E226" s="118">
        <v>410.6</v>
      </c>
      <c r="F226" s="94">
        <v>239.8</v>
      </c>
      <c r="G226" s="25">
        <v>0</v>
      </c>
      <c r="H226" s="82">
        <v>462.4</v>
      </c>
      <c r="I226" s="82">
        <v>543.4</v>
      </c>
      <c r="J226" s="82">
        <v>1023.1</v>
      </c>
      <c r="K226" s="333">
        <v>801.1</v>
      </c>
      <c r="L226" s="80">
        <f t="shared" si="14"/>
        <v>4080</v>
      </c>
    </row>
    <row r="227" spans="1:12" ht="36.75" customHeight="1" x14ac:dyDescent="0.2">
      <c r="A227" s="477"/>
      <c r="B227" s="108" t="s">
        <v>300</v>
      </c>
      <c r="C227" s="74" t="s">
        <v>27</v>
      </c>
      <c r="D227" s="92">
        <v>387.3</v>
      </c>
      <c r="E227" s="118">
        <v>0</v>
      </c>
      <c r="F227" s="94">
        <v>0</v>
      </c>
      <c r="G227" s="25">
        <v>0</v>
      </c>
      <c r="H227" s="82">
        <v>0</v>
      </c>
      <c r="I227" s="82">
        <v>0</v>
      </c>
      <c r="J227" s="82">
        <v>0</v>
      </c>
      <c r="K227" s="333">
        <v>0</v>
      </c>
      <c r="L227" s="80">
        <f t="shared" si="14"/>
        <v>387.3</v>
      </c>
    </row>
    <row r="228" spans="1:12" ht="36.75" customHeight="1" x14ac:dyDescent="0.2">
      <c r="A228" s="477"/>
      <c r="B228" s="182" t="s">
        <v>301</v>
      </c>
      <c r="C228" s="183" t="s">
        <v>27</v>
      </c>
      <c r="D228" s="150">
        <v>556.62</v>
      </c>
      <c r="E228" s="229">
        <v>1593.4</v>
      </c>
      <c r="F228" s="94">
        <v>0</v>
      </c>
      <c r="G228" s="25">
        <v>0</v>
      </c>
      <c r="H228" s="90">
        <v>0</v>
      </c>
      <c r="I228" s="82">
        <v>0</v>
      </c>
      <c r="J228" s="82">
        <v>0</v>
      </c>
      <c r="K228" s="333">
        <v>0</v>
      </c>
      <c r="L228" s="80">
        <f t="shared" si="14"/>
        <v>2150.02</v>
      </c>
    </row>
    <row r="229" spans="1:12" ht="36.75" customHeight="1" x14ac:dyDescent="0.2">
      <c r="A229" s="477"/>
      <c r="B229" s="108" t="s">
        <v>302</v>
      </c>
      <c r="C229" s="74" t="s">
        <v>27</v>
      </c>
      <c r="D229" s="92">
        <v>6689.6999999999989</v>
      </c>
      <c r="E229" s="228">
        <v>385.2</v>
      </c>
      <c r="F229" s="82">
        <v>1394.3</v>
      </c>
      <c r="G229" s="25">
        <v>541.1</v>
      </c>
      <c r="H229" s="82">
        <v>208.2</v>
      </c>
      <c r="I229" s="82">
        <v>0</v>
      </c>
      <c r="J229" s="82">
        <v>0</v>
      </c>
      <c r="K229" s="333">
        <v>262.39999999999998</v>
      </c>
      <c r="L229" s="80">
        <f t="shared" si="14"/>
        <v>9480.9</v>
      </c>
    </row>
    <row r="230" spans="1:12" ht="36.75" customHeight="1" x14ac:dyDescent="0.2">
      <c r="A230" s="477"/>
      <c r="B230" s="108" t="s">
        <v>748</v>
      </c>
      <c r="C230" s="74" t="s">
        <v>27</v>
      </c>
      <c r="D230" s="92">
        <v>0</v>
      </c>
      <c r="E230" s="118">
        <v>0</v>
      </c>
      <c r="F230" s="94">
        <v>937.5</v>
      </c>
      <c r="G230" s="25">
        <v>349.2</v>
      </c>
      <c r="H230" s="82">
        <v>0</v>
      </c>
      <c r="I230" s="82">
        <v>0</v>
      </c>
      <c r="J230" s="82">
        <v>0</v>
      </c>
      <c r="K230" s="333">
        <v>179.9</v>
      </c>
      <c r="L230" s="80">
        <f t="shared" si="14"/>
        <v>1466.6000000000001</v>
      </c>
    </row>
    <row r="231" spans="1:12" ht="36.75" customHeight="1" x14ac:dyDescent="0.2">
      <c r="A231" s="478"/>
      <c r="B231" s="108" t="s">
        <v>303</v>
      </c>
      <c r="C231" s="74" t="s">
        <v>27</v>
      </c>
      <c r="D231" s="92">
        <v>21297.73</v>
      </c>
      <c r="E231" s="118">
        <v>3479.44</v>
      </c>
      <c r="F231" s="94">
        <v>3716.5</v>
      </c>
      <c r="G231" s="25">
        <v>3854.4</v>
      </c>
      <c r="H231" s="82">
        <v>1594.8</v>
      </c>
      <c r="I231" s="82">
        <v>730.5</v>
      </c>
      <c r="J231" s="82">
        <v>1458.9</v>
      </c>
      <c r="K231" s="333">
        <v>1636.7</v>
      </c>
      <c r="L231" s="80">
        <f t="shared" si="14"/>
        <v>37768.97</v>
      </c>
    </row>
    <row r="232" spans="1:12" ht="36.75" customHeight="1" x14ac:dyDescent="0.2">
      <c r="A232" s="196" t="s">
        <v>304</v>
      </c>
      <c r="B232" s="108" t="s">
        <v>305</v>
      </c>
      <c r="C232" s="74" t="s">
        <v>27</v>
      </c>
      <c r="D232" s="92">
        <v>295.10000000000002</v>
      </c>
      <c r="E232" s="118">
        <v>0</v>
      </c>
      <c r="F232" s="94">
        <v>0</v>
      </c>
      <c r="G232" s="25">
        <v>0</v>
      </c>
      <c r="H232" s="82">
        <v>0</v>
      </c>
      <c r="I232" s="82">
        <v>0</v>
      </c>
      <c r="J232" s="82">
        <v>0</v>
      </c>
      <c r="K232" s="333">
        <v>0</v>
      </c>
      <c r="L232" s="80">
        <f t="shared" si="14"/>
        <v>295.10000000000002</v>
      </c>
    </row>
    <row r="233" spans="1:12" ht="36.75" customHeight="1" x14ac:dyDescent="0.2">
      <c r="A233" s="149" t="s">
        <v>306</v>
      </c>
      <c r="B233" s="108" t="s">
        <v>307</v>
      </c>
      <c r="C233" s="74" t="s">
        <v>27</v>
      </c>
      <c r="D233" s="92">
        <v>21858.74</v>
      </c>
      <c r="E233" s="228">
        <v>1883.9</v>
      </c>
      <c r="F233" s="82">
        <v>2873.4</v>
      </c>
      <c r="G233" s="25">
        <v>2587.0500000000002</v>
      </c>
      <c r="H233" s="82">
        <v>2470.3000000000002</v>
      </c>
      <c r="I233" s="82">
        <v>1511.7</v>
      </c>
      <c r="J233" s="82">
        <v>1726.3</v>
      </c>
      <c r="K233" s="333">
        <v>1414</v>
      </c>
      <c r="L233" s="80">
        <f t="shared" si="14"/>
        <v>36325.390000000007</v>
      </c>
    </row>
    <row r="234" spans="1:12" ht="36.75" customHeight="1" x14ac:dyDescent="0.2">
      <c r="A234" s="196" t="s">
        <v>308</v>
      </c>
      <c r="B234" s="108" t="s">
        <v>309</v>
      </c>
      <c r="C234" s="74" t="s">
        <v>27</v>
      </c>
      <c r="D234" s="92">
        <v>210.9</v>
      </c>
      <c r="E234" s="228">
        <v>0</v>
      </c>
      <c r="F234" s="82">
        <v>0</v>
      </c>
      <c r="G234" s="25">
        <v>0</v>
      </c>
      <c r="H234" s="82">
        <v>0</v>
      </c>
      <c r="I234" s="82">
        <v>0</v>
      </c>
      <c r="J234" s="82">
        <v>0</v>
      </c>
      <c r="K234" s="333">
        <v>0</v>
      </c>
      <c r="L234" s="80">
        <f t="shared" si="14"/>
        <v>210.9</v>
      </c>
    </row>
    <row r="235" spans="1:12" ht="36.75" customHeight="1" x14ac:dyDescent="0.2">
      <c r="A235" s="471" t="s">
        <v>310</v>
      </c>
      <c r="B235" s="108" t="s">
        <v>311</v>
      </c>
      <c r="C235" s="74" t="s">
        <v>27</v>
      </c>
      <c r="D235" s="92">
        <v>14377.330000000004</v>
      </c>
      <c r="E235" s="228">
        <v>0</v>
      </c>
      <c r="F235" s="82">
        <v>0</v>
      </c>
      <c r="G235" s="25">
        <v>0</v>
      </c>
      <c r="H235" s="82">
        <v>0</v>
      </c>
      <c r="I235" s="82">
        <v>0</v>
      </c>
      <c r="J235" s="82">
        <v>0</v>
      </c>
      <c r="K235" s="333">
        <v>0</v>
      </c>
      <c r="L235" s="80">
        <f t="shared" si="14"/>
        <v>14377.330000000004</v>
      </c>
    </row>
    <row r="236" spans="1:12" ht="36.75" customHeight="1" x14ac:dyDescent="0.2">
      <c r="A236" s="472"/>
      <c r="B236" s="108" t="s">
        <v>312</v>
      </c>
      <c r="C236" s="74" t="s">
        <v>27</v>
      </c>
      <c r="D236" s="92">
        <v>15282.660000000002</v>
      </c>
      <c r="E236" s="118">
        <v>682.1</v>
      </c>
      <c r="F236" s="94">
        <v>497.1</v>
      </c>
      <c r="G236" s="25">
        <v>622.6</v>
      </c>
      <c r="H236" s="82">
        <v>749.7</v>
      </c>
      <c r="I236" s="82">
        <v>288.60000000000002</v>
      </c>
      <c r="J236" s="82">
        <v>422.9</v>
      </c>
      <c r="K236" s="333">
        <v>937.5</v>
      </c>
      <c r="L236" s="80">
        <f t="shared" si="14"/>
        <v>19483.16</v>
      </c>
    </row>
    <row r="237" spans="1:12" ht="45" customHeight="1" x14ac:dyDescent="0.2">
      <c r="A237" s="472"/>
      <c r="B237" s="108" t="s">
        <v>313</v>
      </c>
      <c r="C237" s="74" t="s">
        <v>27</v>
      </c>
      <c r="D237" s="92">
        <v>26956.65</v>
      </c>
      <c r="E237" s="118">
        <v>2492.1999999999998</v>
      </c>
      <c r="F237" s="94">
        <v>2713</v>
      </c>
      <c r="G237" s="25">
        <v>3092.2</v>
      </c>
      <c r="H237" s="82">
        <v>1529.1</v>
      </c>
      <c r="I237" s="82">
        <v>2170.6</v>
      </c>
      <c r="J237" s="82">
        <v>1019.3</v>
      </c>
      <c r="K237" s="333">
        <v>1756.7</v>
      </c>
      <c r="L237" s="80">
        <f t="shared" si="14"/>
        <v>41729.75</v>
      </c>
    </row>
    <row r="238" spans="1:12" ht="36.75" customHeight="1" x14ac:dyDescent="0.2">
      <c r="A238" s="473"/>
      <c r="B238" s="112" t="s">
        <v>314</v>
      </c>
      <c r="C238" s="74" t="s">
        <v>27</v>
      </c>
      <c r="D238" s="92">
        <v>923.38</v>
      </c>
      <c r="E238" s="118">
        <v>0</v>
      </c>
      <c r="F238" s="94">
        <v>0</v>
      </c>
      <c r="G238" s="25">
        <v>0</v>
      </c>
      <c r="H238" s="82">
        <v>0</v>
      </c>
      <c r="I238" s="82">
        <v>0</v>
      </c>
      <c r="J238" s="82">
        <v>0</v>
      </c>
      <c r="K238" s="333">
        <v>0</v>
      </c>
      <c r="L238" s="80">
        <f t="shared" si="14"/>
        <v>923.38</v>
      </c>
    </row>
    <row r="239" spans="1:12" ht="36.75" customHeight="1" x14ac:dyDescent="0.2">
      <c r="A239" s="476" t="s">
        <v>315</v>
      </c>
      <c r="B239" s="108" t="s">
        <v>316</v>
      </c>
      <c r="C239" s="74" t="s">
        <v>27</v>
      </c>
      <c r="D239" s="92">
        <v>5481.0900000000011</v>
      </c>
      <c r="E239" s="228">
        <v>0</v>
      </c>
      <c r="F239" s="94">
        <v>0</v>
      </c>
      <c r="G239" s="25">
        <v>0</v>
      </c>
      <c r="H239" s="82">
        <v>0</v>
      </c>
      <c r="I239" s="82">
        <v>0</v>
      </c>
      <c r="J239" s="82">
        <v>0</v>
      </c>
      <c r="K239" s="333">
        <v>0</v>
      </c>
      <c r="L239" s="80">
        <f t="shared" si="14"/>
        <v>5481.0900000000011</v>
      </c>
    </row>
    <row r="240" spans="1:12" ht="36.75" customHeight="1" x14ac:dyDescent="0.2">
      <c r="A240" s="477"/>
      <c r="B240" s="108" t="s">
        <v>317</v>
      </c>
      <c r="C240" s="74" t="s">
        <v>27</v>
      </c>
      <c r="D240" s="92">
        <v>1361.8000000000002</v>
      </c>
      <c r="E240" s="118">
        <v>0</v>
      </c>
      <c r="F240" s="94">
        <v>0</v>
      </c>
      <c r="G240" s="25">
        <v>0</v>
      </c>
      <c r="H240" s="82">
        <v>0</v>
      </c>
      <c r="I240" s="82">
        <v>0</v>
      </c>
      <c r="J240" s="82">
        <v>0</v>
      </c>
      <c r="K240" s="333">
        <v>0</v>
      </c>
      <c r="L240" s="80">
        <f t="shared" si="14"/>
        <v>1361.8000000000002</v>
      </c>
    </row>
    <row r="241" spans="1:12" ht="36.75" customHeight="1" x14ac:dyDescent="0.2">
      <c r="A241" s="478"/>
      <c r="B241" s="108" t="s">
        <v>318</v>
      </c>
      <c r="C241" s="74" t="s">
        <v>27</v>
      </c>
      <c r="D241" s="92">
        <v>623.5</v>
      </c>
      <c r="E241" s="118">
        <v>0</v>
      </c>
      <c r="F241" s="94">
        <v>0</v>
      </c>
      <c r="G241" s="25">
        <v>0</v>
      </c>
      <c r="H241" s="82">
        <v>0</v>
      </c>
      <c r="I241" s="82">
        <v>0</v>
      </c>
      <c r="J241" s="82">
        <v>0</v>
      </c>
      <c r="K241" s="333">
        <v>0</v>
      </c>
      <c r="L241" s="80">
        <f t="shared" si="14"/>
        <v>623.5</v>
      </c>
    </row>
    <row r="242" spans="1:12" ht="32.25" customHeight="1" x14ac:dyDescent="0.2">
      <c r="A242" s="513" t="s">
        <v>319</v>
      </c>
      <c r="B242" s="108" t="s">
        <v>320</v>
      </c>
      <c r="C242" s="74" t="s">
        <v>27</v>
      </c>
      <c r="D242" s="92">
        <v>22505.100000000002</v>
      </c>
      <c r="E242" s="228">
        <v>869.5</v>
      </c>
      <c r="F242" s="82">
        <v>1439.4</v>
      </c>
      <c r="G242" s="25">
        <v>1274.0999999999999</v>
      </c>
      <c r="H242" s="82">
        <v>986.2</v>
      </c>
      <c r="I242" s="82">
        <v>952.5</v>
      </c>
      <c r="J242" s="82">
        <v>674.4</v>
      </c>
      <c r="K242" s="333">
        <v>1168.7</v>
      </c>
      <c r="L242" s="341">
        <f t="shared" si="14"/>
        <v>29869.900000000005</v>
      </c>
    </row>
    <row r="243" spans="1:12" ht="30" customHeight="1" x14ac:dyDescent="0.2">
      <c r="A243" s="514"/>
      <c r="B243" s="108" t="s">
        <v>321</v>
      </c>
      <c r="C243" s="74" t="s">
        <v>27</v>
      </c>
      <c r="D243" s="92">
        <v>484.8</v>
      </c>
      <c r="E243" s="118">
        <v>0</v>
      </c>
      <c r="F243" s="94">
        <v>0</v>
      </c>
      <c r="G243" s="25">
        <v>0</v>
      </c>
      <c r="H243" s="82">
        <v>0</v>
      </c>
      <c r="I243" s="82">
        <v>0</v>
      </c>
      <c r="J243" s="82">
        <v>0</v>
      </c>
      <c r="K243" s="333">
        <v>0</v>
      </c>
      <c r="L243" s="80">
        <f t="shared" ref="L243:L274" si="15">SUM(D243:K243)</f>
        <v>484.8</v>
      </c>
    </row>
    <row r="244" spans="1:12" ht="32.25" customHeight="1" x14ac:dyDescent="0.2">
      <c r="A244" s="514"/>
      <c r="B244" s="108" t="s">
        <v>322</v>
      </c>
      <c r="C244" s="74" t="s">
        <v>27</v>
      </c>
      <c r="D244" s="92">
        <v>6210.65</v>
      </c>
      <c r="E244" s="118">
        <v>299.10000000000002</v>
      </c>
      <c r="F244" s="94">
        <v>806.4</v>
      </c>
      <c r="G244" s="25">
        <v>673.1</v>
      </c>
      <c r="H244" s="82">
        <v>157.30000000000001</v>
      </c>
      <c r="I244" s="82">
        <v>0</v>
      </c>
      <c r="J244" s="82">
        <v>0</v>
      </c>
      <c r="K244" s="333">
        <v>0</v>
      </c>
      <c r="L244" s="80">
        <f t="shared" si="15"/>
        <v>8146.55</v>
      </c>
    </row>
    <row r="245" spans="1:12" ht="31.5" customHeight="1" x14ac:dyDescent="0.2">
      <c r="A245" s="514"/>
      <c r="B245" s="108" t="s">
        <v>323</v>
      </c>
      <c r="C245" s="74" t="s">
        <v>27</v>
      </c>
      <c r="D245" s="92">
        <v>1752.8000000000002</v>
      </c>
      <c r="E245" s="118">
        <v>0</v>
      </c>
      <c r="F245" s="94">
        <v>0</v>
      </c>
      <c r="G245" s="25">
        <v>0</v>
      </c>
      <c r="H245" s="82">
        <v>0</v>
      </c>
      <c r="I245" s="82">
        <v>0</v>
      </c>
      <c r="J245" s="82">
        <v>0</v>
      </c>
      <c r="K245" s="333">
        <v>0</v>
      </c>
      <c r="L245" s="80">
        <f t="shared" si="15"/>
        <v>1752.8000000000002</v>
      </c>
    </row>
    <row r="246" spans="1:12" ht="31.5" customHeight="1" x14ac:dyDescent="0.2">
      <c r="A246" s="514"/>
      <c r="B246" s="108" t="s">
        <v>246</v>
      </c>
      <c r="C246" s="74" t="s">
        <v>27</v>
      </c>
      <c r="D246" s="92">
        <v>3226.8</v>
      </c>
      <c r="E246" s="118">
        <v>1704.05</v>
      </c>
      <c r="F246" s="94">
        <v>586.6</v>
      </c>
      <c r="G246" s="25">
        <v>0</v>
      </c>
      <c r="H246" s="82">
        <v>0</v>
      </c>
      <c r="I246" s="82">
        <v>0</v>
      </c>
      <c r="J246" s="82">
        <v>0</v>
      </c>
      <c r="K246" s="333">
        <v>0</v>
      </c>
      <c r="L246" s="80">
        <f t="shared" si="15"/>
        <v>5517.4500000000007</v>
      </c>
    </row>
    <row r="247" spans="1:12" ht="39.75" customHeight="1" x14ac:dyDescent="0.2">
      <c r="A247" s="515"/>
      <c r="B247" s="108" t="s">
        <v>324</v>
      </c>
      <c r="C247" s="74" t="s">
        <v>27</v>
      </c>
      <c r="D247" s="92">
        <v>865.1</v>
      </c>
      <c r="E247" s="118">
        <v>208.9</v>
      </c>
      <c r="F247" s="94">
        <v>397.5</v>
      </c>
      <c r="G247" s="25">
        <v>0</v>
      </c>
      <c r="H247" s="82">
        <v>0</v>
      </c>
      <c r="I247" s="82">
        <v>0</v>
      </c>
      <c r="J247" s="82">
        <v>0</v>
      </c>
      <c r="K247" s="333">
        <v>0</v>
      </c>
      <c r="L247" s="80">
        <f t="shared" si="15"/>
        <v>1471.5</v>
      </c>
    </row>
    <row r="248" spans="1:12" ht="30.75" customHeight="1" x14ac:dyDescent="0.2">
      <c r="A248" s="196" t="s">
        <v>325</v>
      </c>
      <c r="B248" s="108" t="s">
        <v>610</v>
      </c>
      <c r="C248" s="74" t="s">
        <v>27</v>
      </c>
      <c r="D248" s="92">
        <v>1274.6999999999998</v>
      </c>
      <c r="E248" s="228">
        <v>410.3</v>
      </c>
      <c r="F248" s="82">
        <v>363.1</v>
      </c>
      <c r="G248" s="25">
        <v>373.5</v>
      </c>
      <c r="H248" s="82">
        <v>0</v>
      </c>
      <c r="I248" s="82">
        <v>0</v>
      </c>
      <c r="J248" s="82">
        <v>0</v>
      </c>
      <c r="K248" s="333">
        <v>0</v>
      </c>
      <c r="L248" s="341">
        <f t="shared" si="15"/>
        <v>2421.6</v>
      </c>
    </row>
    <row r="249" spans="1:12" ht="36.75" customHeight="1" x14ac:dyDescent="0.2">
      <c r="A249" s="149" t="s">
        <v>326</v>
      </c>
      <c r="B249" s="111" t="s">
        <v>327</v>
      </c>
      <c r="C249" s="74" t="s">
        <v>27</v>
      </c>
      <c r="D249" s="92">
        <v>18918.939999999999</v>
      </c>
      <c r="E249" s="118">
        <v>1367.2</v>
      </c>
      <c r="F249" s="94">
        <v>1274.0999999999999</v>
      </c>
      <c r="G249" s="25">
        <v>2116.9</v>
      </c>
      <c r="H249" s="82">
        <v>1422.4</v>
      </c>
      <c r="I249" s="82">
        <v>888.9</v>
      </c>
      <c r="J249" s="82">
        <v>834.2</v>
      </c>
      <c r="K249" s="333">
        <v>1143.8</v>
      </c>
      <c r="L249" s="80">
        <f t="shared" si="15"/>
        <v>27966.440000000002</v>
      </c>
    </row>
    <row r="250" spans="1:12" ht="36.75" customHeight="1" x14ac:dyDescent="0.2">
      <c r="A250" s="471" t="s">
        <v>328</v>
      </c>
      <c r="B250" s="111" t="s">
        <v>725</v>
      </c>
      <c r="C250" s="74" t="s">
        <v>27</v>
      </c>
      <c r="D250" s="92">
        <v>17713.899999999998</v>
      </c>
      <c r="E250" s="118">
        <v>1359.7</v>
      </c>
      <c r="F250" s="94">
        <v>1267.4000000000001</v>
      </c>
      <c r="G250" s="25">
        <v>1165.54</v>
      </c>
      <c r="H250" s="82">
        <v>1107.7</v>
      </c>
      <c r="I250" s="82">
        <v>697</v>
      </c>
      <c r="J250" s="82">
        <v>1269.4000000000001</v>
      </c>
      <c r="K250" s="333">
        <v>793.2</v>
      </c>
      <c r="L250" s="80">
        <f t="shared" si="15"/>
        <v>25373.840000000004</v>
      </c>
    </row>
    <row r="251" spans="1:12" ht="36.75" customHeight="1" x14ac:dyDescent="0.2">
      <c r="A251" s="473"/>
      <c r="B251" s="111" t="s">
        <v>329</v>
      </c>
      <c r="C251" s="74" t="s">
        <v>27</v>
      </c>
      <c r="D251" s="92">
        <v>11408.85</v>
      </c>
      <c r="E251" s="118">
        <v>361.8</v>
      </c>
      <c r="F251" s="94">
        <v>1949.4</v>
      </c>
      <c r="G251" s="25">
        <v>2141.3000000000002</v>
      </c>
      <c r="H251" s="82">
        <v>1625.8</v>
      </c>
      <c r="I251" s="82">
        <v>1320.4</v>
      </c>
      <c r="J251" s="82">
        <v>839.3</v>
      </c>
      <c r="K251" s="333">
        <v>1085.4000000000001</v>
      </c>
      <c r="L251" s="80">
        <f t="shared" si="15"/>
        <v>20732.25</v>
      </c>
    </row>
    <row r="252" spans="1:12" ht="36.75" customHeight="1" x14ac:dyDescent="0.2">
      <c r="A252" s="196" t="s">
        <v>330</v>
      </c>
      <c r="B252" s="111" t="s">
        <v>331</v>
      </c>
      <c r="C252" s="74" t="s">
        <v>27</v>
      </c>
      <c r="D252" s="92">
        <v>455.02</v>
      </c>
      <c r="E252" s="118">
        <v>0</v>
      </c>
      <c r="F252" s="94">
        <v>295.3</v>
      </c>
      <c r="G252" s="25">
        <v>0</v>
      </c>
      <c r="H252" s="82">
        <v>105.4</v>
      </c>
      <c r="I252" s="82">
        <v>0</v>
      </c>
      <c r="J252" s="82">
        <v>0</v>
      </c>
      <c r="K252" s="333">
        <v>0</v>
      </c>
      <c r="L252" s="80">
        <f t="shared" si="15"/>
        <v>855.71999999999991</v>
      </c>
    </row>
    <row r="253" spans="1:12" ht="36.75" customHeight="1" x14ac:dyDescent="0.2">
      <c r="A253" s="196" t="s">
        <v>332</v>
      </c>
      <c r="B253" s="111" t="s">
        <v>333</v>
      </c>
      <c r="C253" s="74" t="s">
        <v>27</v>
      </c>
      <c r="D253" s="92">
        <v>234.1</v>
      </c>
      <c r="E253" s="118">
        <v>0</v>
      </c>
      <c r="F253" s="94">
        <v>0</v>
      </c>
      <c r="G253" s="25">
        <v>0</v>
      </c>
      <c r="H253" s="82">
        <v>0</v>
      </c>
      <c r="I253" s="82">
        <v>0</v>
      </c>
      <c r="J253" s="82">
        <v>0</v>
      </c>
      <c r="K253" s="333">
        <v>0</v>
      </c>
      <c r="L253" s="80">
        <f t="shared" si="15"/>
        <v>234.1</v>
      </c>
    </row>
    <row r="254" spans="1:12" ht="36.75" customHeight="1" x14ac:dyDescent="0.2">
      <c r="A254" s="196" t="s">
        <v>334</v>
      </c>
      <c r="B254" s="111" t="s">
        <v>335</v>
      </c>
      <c r="C254" s="74" t="s">
        <v>27</v>
      </c>
      <c r="D254" s="92">
        <v>859.3</v>
      </c>
      <c r="E254" s="118">
        <v>460.2</v>
      </c>
      <c r="F254" s="94">
        <v>0</v>
      </c>
      <c r="G254" s="25">
        <v>0</v>
      </c>
      <c r="H254" s="82">
        <v>0</v>
      </c>
      <c r="I254" s="82">
        <v>0</v>
      </c>
      <c r="J254" s="82">
        <v>0</v>
      </c>
      <c r="K254" s="333">
        <v>0</v>
      </c>
      <c r="L254" s="80">
        <f t="shared" si="15"/>
        <v>1319.5</v>
      </c>
    </row>
    <row r="255" spans="1:12" ht="51.75" customHeight="1" x14ac:dyDescent="0.2">
      <c r="A255" s="348" t="s">
        <v>777</v>
      </c>
      <c r="B255" s="360" t="s">
        <v>790</v>
      </c>
      <c r="C255" s="74" t="s">
        <v>27</v>
      </c>
      <c r="D255" s="228">
        <v>0</v>
      </c>
      <c r="E255" s="218">
        <v>0</v>
      </c>
      <c r="F255" s="218">
        <v>0</v>
      </c>
      <c r="G255" s="218">
        <v>0</v>
      </c>
      <c r="H255" s="218">
        <v>0</v>
      </c>
      <c r="I255" s="218">
        <v>0</v>
      </c>
      <c r="J255" s="218">
        <v>0</v>
      </c>
      <c r="K255" s="333">
        <v>356.5</v>
      </c>
      <c r="L255" s="80">
        <f t="shared" si="15"/>
        <v>356.5</v>
      </c>
    </row>
    <row r="256" spans="1:12" ht="48" customHeight="1" x14ac:dyDescent="0.2">
      <c r="A256" s="471" t="s">
        <v>336</v>
      </c>
      <c r="B256" s="108" t="s">
        <v>337</v>
      </c>
      <c r="C256" s="74" t="s">
        <v>27</v>
      </c>
      <c r="D256" s="92">
        <v>19077.539999999997</v>
      </c>
      <c r="E256" s="118">
        <v>1080.9000000000001</v>
      </c>
      <c r="F256" s="94">
        <v>1309.5</v>
      </c>
      <c r="G256" s="25">
        <v>1517.8</v>
      </c>
      <c r="H256" s="82">
        <v>1345.9</v>
      </c>
      <c r="I256" s="82">
        <v>649.29999999999995</v>
      </c>
      <c r="J256" s="82">
        <v>832.3</v>
      </c>
      <c r="K256" s="333">
        <v>923.9</v>
      </c>
      <c r="L256" s="80">
        <f t="shared" si="15"/>
        <v>26737.14</v>
      </c>
    </row>
    <row r="257" spans="1:12" ht="36.75" customHeight="1" x14ac:dyDescent="0.2">
      <c r="A257" s="472"/>
      <c r="B257" s="108" t="s">
        <v>338</v>
      </c>
      <c r="C257" s="74" t="s">
        <v>27</v>
      </c>
      <c r="D257" s="92">
        <v>12741.160000000002</v>
      </c>
      <c r="E257" s="118">
        <v>0</v>
      </c>
      <c r="F257" s="94">
        <v>0</v>
      </c>
      <c r="G257" s="25">
        <v>254</v>
      </c>
      <c r="H257" s="82">
        <v>443.7</v>
      </c>
      <c r="I257" s="82">
        <v>1022.58</v>
      </c>
      <c r="J257" s="82">
        <v>756.7</v>
      </c>
      <c r="K257" s="333">
        <v>0</v>
      </c>
      <c r="L257" s="80">
        <f t="shared" si="15"/>
        <v>15218.140000000003</v>
      </c>
    </row>
    <row r="258" spans="1:12" ht="36.75" customHeight="1" x14ac:dyDescent="0.2">
      <c r="A258" s="472"/>
      <c r="B258" s="108" t="s">
        <v>339</v>
      </c>
      <c r="C258" s="74" t="s">
        <v>27</v>
      </c>
      <c r="D258" s="92">
        <v>16523.309999999998</v>
      </c>
      <c r="E258" s="118">
        <v>603.79999999999995</v>
      </c>
      <c r="F258" s="94">
        <v>686.6</v>
      </c>
      <c r="G258" s="25">
        <v>1428.2</v>
      </c>
      <c r="H258" s="82">
        <v>422.03</v>
      </c>
      <c r="I258" s="82">
        <v>912.4</v>
      </c>
      <c r="J258" s="82">
        <v>763.4</v>
      </c>
      <c r="K258" s="333">
        <v>0</v>
      </c>
      <c r="L258" s="80">
        <f t="shared" si="15"/>
        <v>21339.739999999998</v>
      </c>
    </row>
    <row r="259" spans="1:12" ht="36.75" customHeight="1" x14ac:dyDescent="0.2">
      <c r="A259" s="472"/>
      <c r="B259" s="108" t="s">
        <v>340</v>
      </c>
      <c r="C259" s="74" t="s">
        <v>27</v>
      </c>
      <c r="D259" s="92">
        <v>7210.0300000000007</v>
      </c>
      <c r="E259" s="118">
        <v>0</v>
      </c>
      <c r="F259" s="94">
        <v>0</v>
      </c>
      <c r="G259" s="25">
        <v>0</v>
      </c>
      <c r="H259" s="82">
        <v>0</v>
      </c>
      <c r="I259" s="82">
        <v>0</v>
      </c>
      <c r="J259" s="82">
        <v>0</v>
      </c>
      <c r="K259" s="333">
        <v>0</v>
      </c>
      <c r="L259" s="80">
        <f t="shared" si="15"/>
        <v>7210.0300000000007</v>
      </c>
    </row>
    <row r="260" spans="1:12" ht="36.75" customHeight="1" x14ac:dyDescent="0.2">
      <c r="A260" s="472"/>
      <c r="B260" s="108" t="s">
        <v>341</v>
      </c>
      <c r="C260" s="74" t="s">
        <v>27</v>
      </c>
      <c r="D260" s="92">
        <v>10817.319999999998</v>
      </c>
      <c r="E260" s="118">
        <v>2078.4</v>
      </c>
      <c r="F260" s="94">
        <v>1912.2</v>
      </c>
      <c r="G260" s="25">
        <v>616.1</v>
      </c>
      <c r="H260" s="82">
        <v>734</v>
      </c>
      <c r="I260" s="82">
        <v>275.60000000000002</v>
      </c>
      <c r="J260" s="82">
        <v>579</v>
      </c>
      <c r="K260" s="333">
        <v>324.60000000000002</v>
      </c>
      <c r="L260" s="80">
        <f t="shared" si="15"/>
        <v>17337.219999999998</v>
      </c>
    </row>
    <row r="261" spans="1:12" ht="36.75" customHeight="1" x14ac:dyDescent="0.2">
      <c r="A261" s="472"/>
      <c r="B261" s="108" t="s">
        <v>342</v>
      </c>
      <c r="C261" s="74" t="s">
        <v>27</v>
      </c>
      <c r="D261" s="92">
        <v>364.9</v>
      </c>
      <c r="E261" s="118">
        <v>0</v>
      </c>
      <c r="F261" s="94">
        <v>0</v>
      </c>
      <c r="G261" s="25">
        <v>190.3</v>
      </c>
      <c r="H261" s="82">
        <v>0</v>
      </c>
      <c r="I261" s="82">
        <v>286</v>
      </c>
      <c r="J261" s="82">
        <v>0</v>
      </c>
      <c r="K261" s="333">
        <v>229.5</v>
      </c>
      <c r="L261" s="80">
        <f t="shared" si="15"/>
        <v>1070.7</v>
      </c>
    </row>
    <row r="262" spans="1:12" ht="47.25" customHeight="1" x14ac:dyDescent="0.2">
      <c r="A262" s="473"/>
      <c r="B262" s="108" t="s">
        <v>343</v>
      </c>
      <c r="C262" s="74" t="s">
        <v>27</v>
      </c>
      <c r="D262" s="92">
        <v>8296.82</v>
      </c>
      <c r="E262" s="118">
        <v>0</v>
      </c>
      <c r="F262" s="94">
        <v>0</v>
      </c>
      <c r="G262" s="25">
        <v>0</v>
      </c>
      <c r="H262" s="82">
        <v>0</v>
      </c>
      <c r="I262" s="82">
        <v>0</v>
      </c>
      <c r="J262" s="82">
        <v>0</v>
      </c>
      <c r="K262" s="333">
        <v>0</v>
      </c>
      <c r="L262" s="80">
        <f t="shared" si="15"/>
        <v>8296.82</v>
      </c>
    </row>
    <row r="263" spans="1:12" ht="36.75" customHeight="1" x14ac:dyDescent="0.2">
      <c r="A263" s="471" t="s">
        <v>624</v>
      </c>
      <c r="B263" s="108" t="s">
        <v>345</v>
      </c>
      <c r="C263" s="217" t="s">
        <v>27</v>
      </c>
      <c r="D263" s="218">
        <v>9322.82</v>
      </c>
      <c r="E263" s="218">
        <v>0</v>
      </c>
      <c r="F263" s="94">
        <v>0</v>
      </c>
      <c r="G263" s="25">
        <v>0</v>
      </c>
      <c r="H263" s="82">
        <v>0</v>
      </c>
      <c r="I263" s="82">
        <v>0</v>
      </c>
      <c r="J263" s="82">
        <v>0</v>
      </c>
      <c r="K263" s="333">
        <v>0</v>
      </c>
      <c r="L263" s="80">
        <f t="shared" si="15"/>
        <v>9322.82</v>
      </c>
    </row>
    <row r="264" spans="1:12" ht="33" customHeight="1" x14ac:dyDescent="0.2">
      <c r="A264" s="472"/>
      <c r="B264" s="108" t="s">
        <v>346</v>
      </c>
      <c r="C264" s="74" t="s">
        <v>27</v>
      </c>
      <c r="D264" s="92">
        <v>2839</v>
      </c>
      <c r="E264" s="118">
        <v>0</v>
      </c>
      <c r="F264" s="94">
        <v>0</v>
      </c>
      <c r="G264" s="25">
        <v>0</v>
      </c>
      <c r="H264" s="82">
        <v>512.6</v>
      </c>
      <c r="I264" s="82">
        <v>588.20000000000005</v>
      </c>
      <c r="J264" s="82">
        <v>509.9</v>
      </c>
      <c r="K264" s="333">
        <v>512.1</v>
      </c>
      <c r="L264" s="80">
        <f t="shared" si="15"/>
        <v>4961.8</v>
      </c>
    </row>
    <row r="265" spans="1:12" ht="33.75" customHeight="1" x14ac:dyDescent="0.2">
      <c r="A265" s="472"/>
      <c r="B265" s="108" t="s">
        <v>611</v>
      </c>
      <c r="C265" s="74" t="s">
        <v>27</v>
      </c>
      <c r="D265" s="92">
        <v>26309.29</v>
      </c>
      <c r="E265" s="118">
        <v>2776.1</v>
      </c>
      <c r="F265" s="94">
        <v>3243.8</v>
      </c>
      <c r="G265" s="25">
        <v>11218.72</v>
      </c>
      <c r="H265" s="82">
        <v>2445.6999999999998</v>
      </c>
      <c r="I265" s="82">
        <v>2749.9</v>
      </c>
      <c r="J265" s="82">
        <v>1317.7</v>
      </c>
      <c r="K265" s="333">
        <v>2803.1</v>
      </c>
      <c r="L265" s="80">
        <f t="shared" si="15"/>
        <v>52864.30999999999</v>
      </c>
    </row>
    <row r="266" spans="1:12" ht="32.25" customHeight="1" x14ac:dyDescent="0.2">
      <c r="A266" s="472"/>
      <c r="B266" s="108" t="s">
        <v>347</v>
      </c>
      <c r="C266" s="74" t="s">
        <v>27</v>
      </c>
      <c r="D266" s="92">
        <v>4184</v>
      </c>
      <c r="E266" s="118">
        <v>384.7</v>
      </c>
      <c r="F266" s="94">
        <v>0</v>
      </c>
      <c r="G266" s="25">
        <v>0</v>
      </c>
      <c r="H266" s="82">
        <v>0</v>
      </c>
      <c r="I266" s="82">
        <v>0</v>
      </c>
      <c r="J266" s="82">
        <v>0</v>
      </c>
      <c r="K266" s="333">
        <v>0</v>
      </c>
      <c r="L266" s="80">
        <f t="shared" si="15"/>
        <v>4568.7</v>
      </c>
    </row>
    <row r="267" spans="1:12" ht="34.5" customHeight="1" x14ac:dyDescent="0.2">
      <c r="A267" s="472"/>
      <c r="B267" s="108" t="s">
        <v>348</v>
      </c>
      <c r="C267" s="74" t="s">
        <v>27</v>
      </c>
      <c r="D267" s="92">
        <v>7047.9</v>
      </c>
      <c r="E267" s="228">
        <v>0</v>
      </c>
      <c r="F267" s="94">
        <v>0</v>
      </c>
      <c r="G267" s="25">
        <v>0</v>
      </c>
      <c r="H267" s="82">
        <v>0</v>
      </c>
      <c r="I267" s="82">
        <v>0</v>
      </c>
      <c r="J267" s="82">
        <v>0</v>
      </c>
      <c r="K267" s="333">
        <v>0</v>
      </c>
      <c r="L267" s="80">
        <f t="shared" si="15"/>
        <v>7047.9</v>
      </c>
    </row>
    <row r="268" spans="1:12" ht="30" customHeight="1" x14ac:dyDescent="0.2">
      <c r="A268" s="472"/>
      <c r="B268" s="108" t="s">
        <v>349</v>
      </c>
      <c r="C268" s="74" t="s">
        <v>27</v>
      </c>
      <c r="D268" s="92">
        <v>18359.14</v>
      </c>
      <c r="E268" s="118">
        <v>1309</v>
      </c>
      <c r="F268" s="94">
        <v>1395.7</v>
      </c>
      <c r="G268" s="25">
        <v>2561.9</v>
      </c>
      <c r="H268" s="82">
        <v>1150.5</v>
      </c>
      <c r="I268" s="82">
        <v>623.20000000000005</v>
      </c>
      <c r="J268" s="82">
        <v>363.5</v>
      </c>
      <c r="K268" s="333">
        <v>785.1</v>
      </c>
      <c r="L268" s="80">
        <f t="shared" si="15"/>
        <v>26548.04</v>
      </c>
    </row>
    <row r="269" spans="1:12" ht="32.25" customHeight="1" x14ac:dyDescent="0.2">
      <c r="A269" s="472"/>
      <c r="B269" s="108" t="s">
        <v>350</v>
      </c>
      <c r="C269" s="74" t="s">
        <v>27</v>
      </c>
      <c r="D269" s="92">
        <v>11462.03</v>
      </c>
      <c r="E269" s="228">
        <v>0</v>
      </c>
      <c r="F269" s="82">
        <v>0</v>
      </c>
      <c r="G269" s="25">
        <v>0</v>
      </c>
      <c r="H269" s="82">
        <v>0</v>
      </c>
      <c r="I269" s="82">
        <v>0</v>
      </c>
      <c r="J269" s="82">
        <v>0</v>
      </c>
      <c r="K269" s="333">
        <v>0</v>
      </c>
      <c r="L269" s="80">
        <f t="shared" si="15"/>
        <v>11462.03</v>
      </c>
    </row>
    <row r="270" spans="1:12" ht="36" customHeight="1" x14ac:dyDescent="0.2">
      <c r="A270" s="472"/>
      <c r="B270" s="108" t="s">
        <v>351</v>
      </c>
      <c r="C270" s="74" t="s">
        <v>27</v>
      </c>
      <c r="D270" s="92">
        <v>15579.61</v>
      </c>
      <c r="E270" s="118">
        <v>1183.4000000000001</v>
      </c>
      <c r="F270" s="94">
        <v>840.97</v>
      </c>
      <c r="G270" s="25">
        <v>1066.2</v>
      </c>
      <c r="H270" s="82">
        <v>1010.9</v>
      </c>
      <c r="I270" s="82">
        <v>0</v>
      </c>
      <c r="J270" s="82">
        <v>0</v>
      </c>
      <c r="K270" s="333">
        <v>0</v>
      </c>
      <c r="L270" s="80">
        <f t="shared" si="15"/>
        <v>19681.080000000005</v>
      </c>
    </row>
    <row r="271" spans="1:12" ht="36.75" customHeight="1" x14ac:dyDescent="0.2">
      <c r="A271" s="472"/>
      <c r="B271" s="108" t="s">
        <v>352</v>
      </c>
      <c r="C271" s="74" t="s">
        <v>27</v>
      </c>
      <c r="D271" s="92">
        <v>7919.8200000000006</v>
      </c>
      <c r="E271" s="228">
        <v>513.29999999999995</v>
      </c>
      <c r="F271" s="82">
        <v>467.2</v>
      </c>
      <c r="G271" s="25">
        <v>0</v>
      </c>
      <c r="H271" s="82">
        <v>0</v>
      </c>
      <c r="I271" s="82">
        <v>0</v>
      </c>
      <c r="J271" s="82">
        <v>0</v>
      </c>
      <c r="K271" s="333">
        <v>0</v>
      </c>
      <c r="L271" s="80">
        <f t="shared" si="15"/>
        <v>8900.3200000000015</v>
      </c>
    </row>
    <row r="272" spans="1:12" ht="33" customHeight="1" x14ac:dyDescent="0.2">
      <c r="A272" s="472"/>
      <c r="B272" s="151" t="s">
        <v>353</v>
      </c>
      <c r="C272" s="152" t="s">
        <v>27</v>
      </c>
      <c r="D272" s="115">
        <v>4502.1200000000008</v>
      </c>
      <c r="E272" s="118">
        <v>120.3</v>
      </c>
      <c r="F272" s="94">
        <v>0</v>
      </c>
      <c r="G272" s="25">
        <v>0</v>
      </c>
      <c r="H272" s="94">
        <v>0</v>
      </c>
      <c r="I272" s="82">
        <v>0</v>
      </c>
      <c r="J272" s="82">
        <v>0</v>
      </c>
      <c r="K272" s="333">
        <v>0</v>
      </c>
      <c r="L272" s="80">
        <f t="shared" si="15"/>
        <v>4622.420000000001</v>
      </c>
    </row>
    <row r="273" spans="1:16" ht="34.5" customHeight="1" x14ac:dyDescent="0.2">
      <c r="A273" s="472"/>
      <c r="B273" s="108" t="s">
        <v>354</v>
      </c>
      <c r="C273" s="74" t="s">
        <v>27</v>
      </c>
      <c r="D273" s="92">
        <v>7988.0499999999993</v>
      </c>
      <c r="E273" s="118">
        <v>1131.8</v>
      </c>
      <c r="F273" s="94">
        <v>1756.07</v>
      </c>
      <c r="G273" s="25">
        <v>1058.8</v>
      </c>
      <c r="H273" s="82">
        <v>672.6</v>
      </c>
      <c r="I273" s="82">
        <v>58.3</v>
      </c>
      <c r="J273" s="82">
        <v>0</v>
      </c>
      <c r="K273" s="333">
        <v>0</v>
      </c>
      <c r="L273" s="80">
        <f t="shared" si="15"/>
        <v>12665.619999999997</v>
      </c>
    </row>
    <row r="274" spans="1:16" ht="35.25" customHeight="1" x14ac:dyDescent="0.2">
      <c r="A274" s="472"/>
      <c r="B274" s="108" t="s">
        <v>355</v>
      </c>
      <c r="C274" s="74" t="s">
        <v>27</v>
      </c>
      <c r="D274" s="92">
        <v>255.5</v>
      </c>
      <c r="E274" s="118">
        <v>129.30000000000001</v>
      </c>
      <c r="F274" s="94">
        <v>260.3</v>
      </c>
      <c r="G274" s="25">
        <v>0</v>
      </c>
      <c r="H274" s="82">
        <v>0</v>
      </c>
      <c r="I274" s="82">
        <v>0</v>
      </c>
      <c r="J274" s="82">
        <v>0</v>
      </c>
      <c r="K274" s="333">
        <v>0</v>
      </c>
      <c r="L274" s="80">
        <f t="shared" si="15"/>
        <v>645.1</v>
      </c>
    </row>
    <row r="275" spans="1:16" ht="30" customHeight="1" x14ac:dyDescent="0.2">
      <c r="A275" s="472"/>
      <c r="B275" s="108" t="s">
        <v>356</v>
      </c>
      <c r="C275" s="74" t="s">
        <v>27</v>
      </c>
      <c r="D275" s="92">
        <v>6533.32</v>
      </c>
      <c r="E275" s="228">
        <v>0</v>
      </c>
      <c r="F275" s="82">
        <v>0</v>
      </c>
      <c r="G275" s="25">
        <v>0</v>
      </c>
      <c r="H275" s="82">
        <v>0</v>
      </c>
      <c r="I275" s="82">
        <v>0</v>
      </c>
      <c r="J275" s="82">
        <v>0</v>
      </c>
      <c r="K275" s="333">
        <v>0</v>
      </c>
      <c r="L275" s="80">
        <f t="shared" ref="L275:L279" si="16">SUM(D275:K275)</f>
        <v>6533.32</v>
      </c>
    </row>
    <row r="276" spans="1:16" ht="34.5" customHeight="1" x14ac:dyDescent="0.2">
      <c r="A276" s="472"/>
      <c r="B276" s="108" t="s">
        <v>357</v>
      </c>
      <c r="C276" s="74" t="s">
        <v>27</v>
      </c>
      <c r="D276" s="92">
        <v>2186.42</v>
      </c>
      <c r="E276" s="228">
        <v>0</v>
      </c>
      <c r="F276" s="82">
        <v>0</v>
      </c>
      <c r="G276" s="25">
        <v>0</v>
      </c>
      <c r="H276" s="82">
        <v>0</v>
      </c>
      <c r="I276" s="82">
        <v>0</v>
      </c>
      <c r="J276" s="82">
        <v>0</v>
      </c>
      <c r="K276" s="333">
        <v>0</v>
      </c>
      <c r="L276" s="80">
        <f t="shared" si="16"/>
        <v>2186.42</v>
      </c>
    </row>
    <row r="277" spans="1:16" ht="33" customHeight="1" x14ac:dyDescent="0.2">
      <c r="A277" s="472"/>
      <c r="B277" s="108" t="s">
        <v>358</v>
      </c>
      <c r="C277" s="74" t="s">
        <v>27</v>
      </c>
      <c r="D277" s="92">
        <v>15698.699999999999</v>
      </c>
      <c r="E277" s="118">
        <v>2769.7</v>
      </c>
      <c r="F277" s="94">
        <v>521.1</v>
      </c>
      <c r="G277" s="25">
        <v>575</v>
      </c>
      <c r="H277" s="82">
        <v>268.8</v>
      </c>
      <c r="I277" s="82">
        <v>0</v>
      </c>
      <c r="J277" s="82">
        <v>0</v>
      </c>
      <c r="K277" s="333">
        <v>621.4</v>
      </c>
      <c r="L277" s="80">
        <f t="shared" si="16"/>
        <v>20454.699999999997</v>
      </c>
    </row>
    <row r="278" spans="1:16" ht="33.75" customHeight="1" x14ac:dyDescent="0.2">
      <c r="A278" s="472"/>
      <c r="B278" s="111" t="s">
        <v>619</v>
      </c>
      <c r="C278" s="74" t="s">
        <v>27</v>
      </c>
      <c r="D278" s="92">
        <v>6034.7</v>
      </c>
      <c r="E278" s="118">
        <v>0</v>
      </c>
      <c r="F278" s="94">
        <v>0</v>
      </c>
      <c r="G278" s="25">
        <v>0</v>
      </c>
      <c r="H278" s="82">
        <v>0</v>
      </c>
      <c r="I278" s="82">
        <v>0</v>
      </c>
      <c r="J278" s="82">
        <v>0</v>
      </c>
      <c r="K278" s="333">
        <v>0</v>
      </c>
      <c r="L278" s="80">
        <f t="shared" si="16"/>
        <v>6034.7</v>
      </c>
    </row>
    <row r="279" spans="1:16" ht="34.5" customHeight="1" x14ac:dyDescent="0.2">
      <c r="A279" s="473"/>
      <c r="B279" s="108" t="s">
        <v>359</v>
      </c>
      <c r="C279" s="74" t="s">
        <v>27</v>
      </c>
      <c r="D279" s="92">
        <v>1823.71</v>
      </c>
      <c r="E279" s="118">
        <v>0</v>
      </c>
      <c r="F279" s="94">
        <v>0</v>
      </c>
      <c r="G279" s="25">
        <v>0</v>
      </c>
      <c r="H279" s="82">
        <v>0</v>
      </c>
      <c r="I279" s="82">
        <v>0</v>
      </c>
      <c r="J279" s="82">
        <v>0</v>
      </c>
      <c r="K279" s="333">
        <v>0</v>
      </c>
      <c r="L279" s="80">
        <f t="shared" si="16"/>
        <v>1823.71</v>
      </c>
    </row>
    <row r="280" spans="1:16" ht="30" customHeight="1" x14ac:dyDescent="0.2">
      <c r="A280" s="524" t="s">
        <v>258</v>
      </c>
      <c r="B280" s="525"/>
      <c r="C280" s="19" t="s">
        <v>27</v>
      </c>
      <c r="D280" s="101">
        <v>686355.54</v>
      </c>
      <c r="E280" s="26">
        <f>SUM(E179:E279)</f>
        <v>51690.240000000013</v>
      </c>
      <c r="F280" s="26">
        <f>SUM(F179:F279)</f>
        <v>57512.420000000006</v>
      </c>
      <c r="G280" s="26">
        <f>SUM(G179:G279)</f>
        <v>69437.210000000006</v>
      </c>
      <c r="H280" s="26">
        <f t="shared" ref="H280:I280" si="17">SUM(H179:H279)</f>
        <v>37539.240000000005</v>
      </c>
      <c r="I280" s="26">
        <f t="shared" si="17"/>
        <v>29521.370000000006</v>
      </c>
      <c r="J280" s="26">
        <f>SUM(J179:J279)</f>
        <v>26822.600000000006</v>
      </c>
      <c r="K280" s="26">
        <f>SUM(K179:K279)</f>
        <v>31905.699999999997</v>
      </c>
      <c r="L280" s="23">
        <f>SUM(D280:K280)</f>
        <v>990784.32</v>
      </c>
    </row>
    <row r="281" spans="1:16" s="4" customFormat="1" ht="30" customHeight="1" thickBot="1" x14ac:dyDescent="0.3">
      <c r="A281" s="526" t="s">
        <v>259</v>
      </c>
      <c r="B281" s="527"/>
      <c r="C281" s="43" t="s">
        <v>27</v>
      </c>
      <c r="D281" s="27">
        <f t="shared" ref="D281:I281" si="18">COUNTIF(D179:D279,"&gt;0")</f>
        <v>93</v>
      </c>
      <c r="E281" s="27">
        <f t="shared" si="18"/>
        <v>52</v>
      </c>
      <c r="F281" s="27">
        <f t="shared" si="18"/>
        <v>47</v>
      </c>
      <c r="G281" s="27">
        <f t="shared" si="18"/>
        <v>41</v>
      </c>
      <c r="H281" s="27">
        <f t="shared" si="18"/>
        <v>39</v>
      </c>
      <c r="I281" s="27">
        <f t="shared" si="18"/>
        <v>33</v>
      </c>
      <c r="J281" s="27">
        <f>COUNTIF(J179:J279,"&gt;0")</f>
        <v>30</v>
      </c>
      <c r="K281" s="27">
        <f>COUNTIF(K179:K279,"&gt;0")</f>
        <v>35</v>
      </c>
      <c r="L281" s="28">
        <f>SUM(D281:K281)</f>
        <v>370</v>
      </c>
      <c r="P281" s="104"/>
    </row>
    <row r="282" spans="1:16" s="4" customFormat="1" ht="34.5" customHeight="1" thickTop="1" thickBot="1" x14ac:dyDescent="0.3">
      <c r="A282" s="484" t="s">
        <v>360</v>
      </c>
      <c r="B282" s="485"/>
      <c r="C282" s="10"/>
      <c r="D282" s="105" t="s">
        <v>717</v>
      </c>
      <c r="E282" s="105" t="s">
        <v>711</v>
      </c>
      <c r="F282" s="12" t="s">
        <v>712</v>
      </c>
      <c r="G282" s="12" t="s">
        <v>713</v>
      </c>
      <c r="H282" s="12" t="s">
        <v>714</v>
      </c>
      <c r="I282" s="12" t="s">
        <v>715</v>
      </c>
      <c r="J282" s="41" t="s">
        <v>716</v>
      </c>
      <c r="K282" s="327" t="s">
        <v>770</v>
      </c>
      <c r="L282" s="11" t="s">
        <v>28</v>
      </c>
      <c r="P282"/>
    </row>
    <row r="283" spans="1:16" s="4" customFormat="1" ht="30" customHeight="1" thickTop="1" thickBot="1" x14ac:dyDescent="0.3">
      <c r="A283" s="486"/>
      <c r="B283" s="487"/>
      <c r="C283" s="75" t="s">
        <v>27</v>
      </c>
      <c r="D283" s="68">
        <v>183876.66999999998</v>
      </c>
      <c r="E283" s="68">
        <v>15055.49</v>
      </c>
      <c r="F283" s="33">
        <v>20899.79</v>
      </c>
      <c r="G283" s="33">
        <v>37563.5</v>
      </c>
      <c r="H283" s="33">
        <v>28843</v>
      </c>
      <c r="I283" s="33">
        <v>25997.33</v>
      </c>
      <c r="J283" s="33">
        <v>29413.17</v>
      </c>
      <c r="K283" s="33">
        <v>25160.87</v>
      </c>
      <c r="L283" s="34">
        <f>SUM(D283:K283)</f>
        <v>366809.81999999995</v>
      </c>
    </row>
    <row r="284" spans="1:16" s="4" customFormat="1" ht="30" customHeight="1" thickTop="1" thickBot="1" x14ac:dyDescent="0.3">
      <c r="A284" s="474" t="s">
        <v>258</v>
      </c>
      <c r="B284" s="475"/>
      <c r="C284" s="14" t="s">
        <v>27</v>
      </c>
      <c r="D284" s="60">
        <v>183876.66999999998</v>
      </c>
      <c r="E284" s="29">
        <f t="shared" ref="E284:J284" si="19">E283</f>
        <v>15055.49</v>
      </c>
      <c r="F284" s="29">
        <f t="shared" si="19"/>
        <v>20899.79</v>
      </c>
      <c r="G284" s="29">
        <f>G283</f>
        <v>37563.5</v>
      </c>
      <c r="H284" s="29">
        <f t="shared" si="19"/>
        <v>28843</v>
      </c>
      <c r="I284" s="29">
        <f t="shared" si="19"/>
        <v>25997.33</v>
      </c>
      <c r="J284" s="29">
        <f t="shared" si="19"/>
        <v>29413.17</v>
      </c>
      <c r="K284" s="355">
        <v>25160.87</v>
      </c>
      <c r="L284" s="30">
        <f>SUM(D284:K284)</f>
        <v>366809.81999999995</v>
      </c>
    </row>
    <row r="285" spans="1:16" s="4" customFormat="1" ht="30" customHeight="1" thickTop="1" thickBot="1" x14ac:dyDescent="0.3">
      <c r="A285" s="474" t="s">
        <v>259</v>
      </c>
      <c r="B285" s="475"/>
      <c r="C285" s="14" t="s">
        <v>27</v>
      </c>
      <c r="D285" s="259">
        <v>4417</v>
      </c>
      <c r="E285" s="238">
        <v>570</v>
      </c>
      <c r="F285" s="31">
        <v>569</v>
      </c>
      <c r="G285" s="32">
        <v>857</v>
      </c>
      <c r="H285" s="32">
        <v>955</v>
      </c>
      <c r="I285" s="32">
        <v>805</v>
      </c>
      <c r="J285" s="32">
        <v>989</v>
      </c>
      <c r="K285" s="361">
        <v>1124</v>
      </c>
      <c r="L285" s="120">
        <f>SUM(D285:K285)</f>
        <v>10286</v>
      </c>
    </row>
    <row r="286" spans="1:16" s="4" customFormat="1" ht="30" customHeight="1" thickTop="1" thickBot="1" x14ac:dyDescent="0.3">
      <c r="A286" s="522" t="s">
        <v>361</v>
      </c>
      <c r="B286" s="523"/>
      <c r="C286" s="59" t="s">
        <v>27</v>
      </c>
      <c r="D286" s="35">
        <f>SUM(D284,D175,D280)</f>
        <v>2008844.03</v>
      </c>
      <c r="E286" s="35">
        <f>SUM(E284,E175,E280)</f>
        <v>136554.1</v>
      </c>
      <c r="F286" s="35">
        <f>SUM(F284,F175,F280)</f>
        <v>155160.9</v>
      </c>
      <c r="G286" s="35">
        <f t="shared" ref="G286:J286" si="20">SUM(G284,G175,G280)</f>
        <v>202823.50000000006</v>
      </c>
      <c r="H286" s="145">
        <f t="shared" si="20"/>
        <v>127133.80999999998</v>
      </c>
      <c r="I286" s="35">
        <f>SUM(I284,I175,I280)</f>
        <v>107924.00000000001</v>
      </c>
      <c r="J286" s="35">
        <f t="shared" si="20"/>
        <v>103988.87</v>
      </c>
      <c r="K286" s="35">
        <f>SUM(K284,K175,K280)</f>
        <v>106909.90000000001</v>
      </c>
      <c r="L286" s="36">
        <f>SUM(D286:K286)</f>
        <v>2949339.11</v>
      </c>
    </row>
    <row r="287" spans="1:16" s="4" customFormat="1" ht="23.1" customHeight="1" thickTop="1" thickBot="1" x14ac:dyDescent="0.3">
      <c r="A287" s="497" t="s">
        <v>615</v>
      </c>
      <c r="B287" s="498"/>
      <c r="C287" s="498"/>
      <c r="D287" s="498"/>
      <c r="E287" s="498"/>
      <c r="F287" s="498"/>
      <c r="G287" s="498"/>
      <c r="H287" s="498"/>
      <c r="I287" s="498"/>
      <c r="J287" s="498"/>
      <c r="K287" s="498"/>
      <c r="L287" s="499"/>
    </row>
    <row r="288" spans="1:16" s="4" customFormat="1" ht="24.75" customHeight="1" thickTop="1" thickBot="1" x14ac:dyDescent="0.3">
      <c r="A288" s="488" t="s">
        <v>591</v>
      </c>
      <c r="B288" s="489"/>
      <c r="C288" s="489"/>
      <c r="D288" s="489"/>
      <c r="E288" s="489"/>
      <c r="F288" s="489"/>
      <c r="G288" s="489"/>
      <c r="H288" s="489"/>
      <c r="I288" s="489"/>
      <c r="J288" s="489"/>
      <c r="K288" s="489"/>
      <c r="L288" s="490"/>
    </row>
    <row r="289" spans="1:12" s="4" customFormat="1" ht="23.1" customHeight="1" thickTop="1" x14ac:dyDescent="0.25">
      <c r="A289" s="500" t="s">
        <v>362</v>
      </c>
      <c r="B289" s="501"/>
      <c r="C289" s="501"/>
      <c r="D289" s="501"/>
      <c r="E289" s="501"/>
      <c r="F289" s="501"/>
      <c r="G289" s="501"/>
      <c r="H289" s="501"/>
      <c r="I289" s="501"/>
      <c r="J289" s="501"/>
      <c r="K289" s="501"/>
      <c r="L289" s="502"/>
    </row>
    <row r="290" spans="1:12" s="4" customFormat="1" ht="32.25" customHeight="1" thickBot="1" x14ac:dyDescent="0.3">
      <c r="A290" s="508" t="s">
        <v>363</v>
      </c>
      <c r="B290" s="509"/>
      <c r="C290" s="510"/>
      <c r="D290" s="105" t="s">
        <v>717</v>
      </c>
      <c r="E290" s="105" t="s">
        <v>711</v>
      </c>
      <c r="F290" s="12" t="s">
        <v>712</v>
      </c>
      <c r="G290" s="12" t="s">
        <v>713</v>
      </c>
      <c r="H290" s="12" t="s">
        <v>714</v>
      </c>
      <c r="I290" s="12" t="s">
        <v>715</v>
      </c>
      <c r="J290" s="41" t="s">
        <v>716</v>
      </c>
      <c r="K290" s="331" t="s">
        <v>770</v>
      </c>
      <c r="L290" s="117" t="s">
        <v>28</v>
      </c>
    </row>
    <row r="291" spans="1:12" s="4" customFormat="1" ht="23.1" customHeight="1" thickTop="1" x14ac:dyDescent="0.25">
      <c r="A291" s="282" t="s">
        <v>364</v>
      </c>
      <c r="B291" s="52"/>
      <c r="C291" s="76" t="s">
        <v>27</v>
      </c>
      <c r="D291" s="114">
        <v>1924.7999999999997</v>
      </c>
      <c r="E291" s="118">
        <v>399.6</v>
      </c>
      <c r="F291" s="113">
        <v>551.29999999999995</v>
      </c>
      <c r="G291" s="39">
        <v>539.5</v>
      </c>
      <c r="H291" s="39">
        <v>0</v>
      </c>
      <c r="I291" s="39">
        <v>119.7</v>
      </c>
      <c r="J291" s="39">
        <v>1345.8</v>
      </c>
      <c r="K291" s="334">
        <v>421.6</v>
      </c>
      <c r="L291" s="80">
        <f>SUM(D291:K291)</f>
        <v>5302.3</v>
      </c>
    </row>
    <row r="292" spans="1:12" s="4" customFormat="1" ht="23.1" customHeight="1" x14ac:dyDescent="0.25">
      <c r="A292" s="153" t="s">
        <v>365</v>
      </c>
      <c r="B292" s="62"/>
      <c r="C292" s="77" t="s">
        <v>27</v>
      </c>
      <c r="D292" s="115">
        <v>62.3</v>
      </c>
      <c r="E292" s="118">
        <v>0</v>
      </c>
      <c r="F292" s="113">
        <v>0</v>
      </c>
      <c r="G292" s="39">
        <v>0</v>
      </c>
      <c r="H292" s="39">
        <v>0</v>
      </c>
      <c r="I292" s="39">
        <v>0</v>
      </c>
      <c r="J292" s="39">
        <v>0</v>
      </c>
      <c r="K292" s="334">
        <v>0</v>
      </c>
      <c r="L292" s="80">
        <f t="shared" ref="L292:L322" si="21">SUM(D292:K292)</f>
        <v>62.3</v>
      </c>
    </row>
    <row r="293" spans="1:12" s="4" customFormat="1" ht="23.1" customHeight="1" x14ac:dyDescent="0.25">
      <c r="A293" s="63" t="s">
        <v>366</v>
      </c>
      <c r="B293" s="48"/>
      <c r="C293" s="77" t="s">
        <v>27</v>
      </c>
      <c r="D293" s="115">
        <v>7192.83</v>
      </c>
      <c r="E293" s="118">
        <v>0</v>
      </c>
      <c r="F293" s="113">
        <v>136.5</v>
      </c>
      <c r="G293" s="39">
        <v>2716.9</v>
      </c>
      <c r="H293" s="39">
        <v>7285.7</v>
      </c>
      <c r="I293" s="39">
        <v>18621.900000000001</v>
      </c>
      <c r="J293" s="39">
        <v>0</v>
      </c>
      <c r="K293" s="334">
        <v>0</v>
      </c>
      <c r="L293" s="80">
        <f t="shared" si="21"/>
        <v>35953.83</v>
      </c>
    </row>
    <row r="294" spans="1:12" s="4" customFormat="1" ht="23.1" customHeight="1" x14ac:dyDescent="0.25">
      <c r="A294" s="63" t="s">
        <v>759</v>
      </c>
      <c r="B294" s="48"/>
      <c r="C294" s="77" t="s">
        <v>27</v>
      </c>
      <c r="D294" s="115">
        <v>0</v>
      </c>
      <c r="E294" s="118">
        <v>0</v>
      </c>
      <c r="F294" s="113">
        <v>0</v>
      </c>
      <c r="G294" s="39">
        <v>0</v>
      </c>
      <c r="H294" s="39">
        <v>835</v>
      </c>
      <c r="I294" s="39">
        <v>53.2</v>
      </c>
      <c r="J294" s="39">
        <v>0</v>
      </c>
      <c r="K294" s="334">
        <v>0</v>
      </c>
      <c r="L294" s="80">
        <f t="shared" si="21"/>
        <v>888.2</v>
      </c>
    </row>
    <row r="295" spans="1:12" s="4" customFormat="1" ht="23.1" customHeight="1" x14ac:dyDescent="0.25">
      <c r="A295" s="63" t="s">
        <v>367</v>
      </c>
      <c r="B295" s="48"/>
      <c r="C295" s="77" t="s">
        <v>27</v>
      </c>
      <c r="D295" s="115">
        <v>15.6</v>
      </c>
      <c r="E295" s="118">
        <v>0</v>
      </c>
      <c r="F295" s="113">
        <v>0</v>
      </c>
      <c r="G295" s="39">
        <v>0</v>
      </c>
      <c r="H295" s="39">
        <v>0</v>
      </c>
      <c r="I295" s="39">
        <v>0</v>
      </c>
      <c r="J295" s="39">
        <v>0</v>
      </c>
      <c r="K295" s="334">
        <v>0</v>
      </c>
      <c r="L295" s="80">
        <f t="shared" si="21"/>
        <v>15.6</v>
      </c>
    </row>
    <row r="296" spans="1:12" s="4" customFormat="1" ht="23.1" customHeight="1" x14ac:dyDescent="0.25">
      <c r="A296" s="63" t="s">
        <v>368</v>
      </c>
      <c r="B296" s="48"/>
      <c r="C296" s="78" t="s">
        <v>27</v>
      </c>
      <c r="D296" s="115">
        <v>61606.649999999994</v>
      </c>
      <c r="E296" s="118">
        <v>4675.3</v>
      </c>
      <c r="F296" s="113">
        <v>4969.7</v>
      </c>
      <c r="G296" s="39">
        <v>16524.8</v>
      </c>
      <c r="H296" s="39">
        <v>1583.15</v>
      </c>
      <c r="I296" s="39">
        <v>271</v>
      </c>
      <c r="J296" s="39">
        <v>500.1</v>
      </c>
      <c r="K296" s="334">
        <v>66.7</v>
      </c>
      <c r="L296" s="80">
        <f t="shared" si="21"/>
        <v>90197.4</v>
      </c>
    </row>
    <row r="297" spans="1:12" s="4" customFormat="1" ht="23.1" customHeight="1" x14ac:dyDescent="0.25">
      <c r="A297" s="63" t="s">
        <v>369</v>
      </c>
      <c r="B297" s="48"/>
      <c r="C297" s="78" t="s">
        <v>27</v>
      </c>
      <c r="D297" s="115">
        <v>35934.280000000006</v>
      </c>
      <c r="E297" s="118">
        <v>0</v>
      </c>
      <c r="F297" s="113">
        <v>0</v>
      </c>
      <c r="G297" s="39">
        <v>799.5</v>
      </c>
      <c r="H297" s="39">
        <v>0</v>
      </c>
      <c r="I297" s="39">
        <v>0</v>
      </c>
      <c r="J297" s="39">
        <v>0</v>
      </c>
      <c r="K297" s="334">
        <v>0</v>
      </c>
      <c r="L297" s="80">
        <f t="shared" si="21"/>
        <v>36733.780000000006</v>
      </c>
    </row>
    <row r="298" spans="1:12" s="4" customFormat="1" ht="23.1" customHeight="1" x14ac:dyDescent="0.25">
      <c r="A298" s="63" t="s">
        <v>370</v>
      </c>
      <c r="B298" s="48"/>
      <c r="C298" s="78" t="s">
        <v>27</v>
      </c>
      <c r="D298" s="115">
        <v>5054.8999999999996</v>
      </c>
      <c r="E298" s="118">
        <v>0</v>
      </c>
      <c r="F298" s="113">
        <v>0</v>
      </c>
      <c r="G298" s="39">
        <v>1732.7</v>
      </c>
      <c r="H298" s="39">
        <v>0</v>
      </c>
      <c r="I298" s="39">
        <v>0</v>
      </c>
      <c r="J298" s="39">
        <v>0</v>
      </c>
      <c r="K298" s="334">
        <v>0</v>
      </c>
      <c r="L298" s="80">
        <f t="shared" si="21"/>
        <v>6787.5999999999995</v>
      </c>
    </row>
    <row r="299" spans="1:12" s="4" customFormat="1" ht="23.1" customHeight="1" x14ac:dyDescent="0.25">
      <c r="A299" s="63" t="s">
        <v>371</v>
      </c>
      <c r="B299" s="48"/>
      <c r="C299" s="78" t="s">
        <v>27</v>
      </c>
      <c r="D299" s="115">
        <v>4649.1000000000004</v>
      </c>
      <c r="E299" s="118">
        <v>1081.3</v>
      </c>
      <c r="F299" s="113">
        <v>5101.8999999999996</v>
      </c>
      <c r="G299" s="39">
        <v>394.7</v>
      </c>
      <c r="H299" s="39">
        <v>39.5</v>
      </c>
      <c r="I299" s="39">
        <v>560.4</v>
      </c>
      <c r="J299" s="39">
        <v>1579.8</v>
      </c>
      <c r="K299" s="334">
        <v>100.4</v>
      </c>
      <c r="L299" s="80">
        <f t="shared" si="21"/>
        <v>13507.099999999999</v>
      </c>
    </row>
    <row r="300" spans="1:12" s="4" customFormat="1" ht="23.1" customHeight="1" x14ac:dyDescent="0.25">
      <c r="A300" s="63" t="s">
        <v>372</v>
      </c>
      <c r="B300" s="48"/>
      <c r="C300" s="78" t="s">
        <v>27</v>
      </c>
      <c r="D300" s="115">
        <v>17581.07</v>
      </c>
      <c r="E300" s="118">
        <v>143.1</v>
      </c>
      <c r="F300" s="113">
        <v>5566</v>
      </c>
      <c r="G300" s="39">
        <v>3573.6</v>
      </c>
      <c r="H300" s="39">
        <v>0</v>
      </c>
      <c r="I300" s="39">
        <v>0</v>
      </c>
      <c r="J300" s="39">
        <v>15</v>
      </c>
      <c r="K300" s="334">
        <v>0</v>
      </c>
      <c r="L300" s="80">
        <f t="shared" si="21"/>
        <v>26878.769999999997</v>
      </c>
    </row>
    <row r="301" spans="1:12" s="4" customFormat="1" ht="23.1" customHeight="1" x14ac:dyDescent="0.25">
      <c r="A301" s="63" t="s">
        <v>373</v>
      </c>
      <c r="B301" s="48"/>
      <c r="C301" s="78" t="s">
        <v>27</v>
      </c>
      <c r="D301" s="115">
        <v>242</v>
      </c>
      <c r="E301" s="118">
        <v>0</v>
      </c>
      <c r="F301" s="113">
        <v>0</v>
      </c>
      <c r="G301" s="39">
        <v>0</v>
      </c>
      <c r="H301" s="39">
        <v>0</v>
      </c>
      <c r="I301" s="39">
        <v>0</v>
      </c>
      <c r="J301" s="39">
        <v>0</v>
      </c>
      <c r="K301" s="334">
        <v>0</v>
      </c>
      <c r="L301" s="80">
        <f t="shared" si="21"/>
        <v>242</v>
      </c>
    </row>
    <row r="302" spans="1:12" s="4" customFormat="1" ht="23.1" customHeight="1" x14ac:dyDescent="0.25">
      <c r="A302" s="83" t="s">
        <v>374</v>
      </c>
      <c r="B302" s="18"/>
      <c r="C302" s="78" t="s">
        <v>27</v>
      </c>
      <c r="D302" s="115">
        <v>800</v>
      </c>
      <c r="E302" s="118">
        <v>0</v>
      </c>
      <c r="F302" s="113">
        <v>0</v>
      </c>
      <c r="G302" s="39">
        <v>0</v>
      </c>
      <c r="H302" s="39">
        <v>0</v>
      </c>
      <c r="I302" s="39">
        <v>0</v>
      </c>
      <c r="J302" s="39">
        <v>0</v>
      </c>
      <c r="K302" s="334">
        <v>0</v>
      </c>
      <c r="L302" s="80">
        <f t="shared" si="21"/>
        <v>800</v>
      </c>
    </row>
    <row r="303" spans="1:12" s="4" customFormat="1" ht="23.1" customHeight="1" x14ac:dyDescent="0.25">
      <c r="A303" s="83" t="s">
        <v>375</v>
      </c>
      <c r="B303" s="48"/>
      <c r="C303" s="78" t="s">
        <v>27</v>
      </c>
      <c r="D303" s="115">
        <v>684.3</v>
      </c>
      <c r="E303" s="118">
        <v>0</v>
      </c>
      <c r="F303" s="113">
        <v>0</v>
      </c>
      <c r="G303" s="39">
        <v>0</v>
      </c>
      <c r="H303" s="39">
        <v>0</v>
      </c>
      <c r="I303" s="39">
        <v>0</v>
      </c>
      <c r="J303" s="39">
        <v>0</v>
      </c>
      <c r="K303" s="334">
        <v>0</v>
      </c>
      <c r="L303" s="80">
        <f t="shared" si="21"/>
        <v>684.3</v>
      </c>
    </row>
    <row r="304" spans="1:12" s="4" customFormat="1" ht="23.1" customHeight="1" x14ac:dyDescent="0.25">
      <c r="A304" s="83" t="s">
        <v>78</v>
      </c>
      <c r="B304" s="48"/>
      <c r="C304" s="78" t="s">
        <v>27</v>
      </c>
      <c r="D304" s="115">
        <v>30.1</v>
      </c>
      <c r="E304" s="118">
        <v>0</v>
      </c>
      <c r="F304" s="113">
        <v>0</v>
      </c>
      <c r="G304" s="39">
        <v>0</v>
      </c>
      <c r="H304" s="39">
        <v>0</v>
      </c>
      <c r="I304" s="39">
        <v>0</v>
      </c>
      <c r="J304" s="39">
        <v>0</v>
      </c>
      <c r="K304" s="334">
        <v>0</v>
      </c>
      <c r="L304" s="80">
        <f t="shared" si="21"/>
        <v>30.1</v>
      </c>
    </row>
    <row r="305" spans="1:12" s="4" customFormat="1" ht="23.1" customHeight="1" x14ac:dyDescent="0.25">
      <c r="A305" s="63" t="s">
        <v>376</v>
      </c>
      <c r="B305" s="48"/>
      <c r="C305" s="78" t="s">
        <v>27</v>
      </c>
      <c r="D305" s="115">
        <v>3841.2</v>
      </c>
      <c r="E305" s="118">
        <v>0</v>
      </c>
      <c r="F305" s="113">
        <v>0</v>
      </c>
      <c r="G305" s="39">
        <v>0</v>
      </c>
      <c r="H305" s="39">
        <v>0</v>
      </c>
      <c r="I305" s="39">
        <v>0</v>
      </c>
      <c r="J305" s="39">
        <v>0</v>
      </c>
      <c r="K305" s="334">
        <v>0</v>
      </c>
      <c r="L305" s="80">
        <f t="shared" si="21"/>
        <v>3841.2</v>
      </c>
    </row>
    <row r="306" spans="1:12" s="4" customFormat="1" ht="23.1" customHeight="1" x14ac:dyDescent="0.25">
      <c r="A306" s="63" t="s">
        <v>377</v>
      </c>
      <c r="B306" s="48"/>
      <c r="C306" s="78" t="s">
        <v>27</v>
      </c>
      <c r="D306" s="115">
        <v>90</v>
      </c>
      <c r="E306" s="118">
        <v>0</v>
      </c>
      <c r="F306" s="113">
        <v>0</v>
      </c>
      <c r="G306" s="39">
        <v>0</v>
      </c>
      <c r="H306" s="39">
        <v>0</v>
      </c>
      <c r="I306" s="39">
        <v>0</v>
      </c>
      <c r="J306" s="39">
        <v>0</v>
      </c>
      <c r="K306" s="334">
        <v>0</v>
      </c>
      <c r="L306" s="80">
        <f t="shared" si="21"/>
        <v>90</v>
      </c>
    </row>
    <row r="307" spans="1:12" s="4" customFormat="1" ht="23.1" customHeight="1" x14ac:dyDescent="0.25">
      <c r="A307" s="63" t="s">
        <v>378</v>
      </c>
      <c r="B307" s="48"/>
      <c r="C307" s="78" t="s">
        <v>27</v>
      </c>
      <c r="D307" s="115">
        <v>1478.6000000000001</v>
      </c>
      <c r="E307" s="118">
        <v>0</v>
      </c>
      <c r="F307" s="113">
        <v>0</v>
      </c>
      <c r="G307" s="39">
        <v>0</v>
      </c>
      <c r="H307" s="39">
        <v>0</v>
      </c>
      <c r="I307" s="39">
        <v>0</v>
      </c>
      <c r="J307" s="39">
        <v>0</v>
      </c>
      <c r="K307" s="334">
        <v>0</v>
      </c>
      <c r="L307" s="80">
        <f t="shared" si="21"/>
        <v>1478.6000000000001</v>
      </c>
    </row>
    <row r="308" spans="1:12" s="4" customFormat="1" ht="23.1" customHeight="1" x14ac:dyDescent="0.25">
      <c r="A308" s="63" t="s">
        <v>379</v>
      </c>
      <c r="B308" s="48"/>
      <c r="C308" s="78" t="s">
        <v>27</v>
      </c>
      <c r="D308" s="115">
        <v>53448.7</v>
      </c>
      <c r="E308" s="118">
        <v>0</v>
      </c>
      <c r="F308" s="113">
        <v>0</v>
      </c>
      <c r="G308" s="39">
        <v>23173.3</v>
      </c>
      <c r="H308" s="39">
        <v>1525.3</v>
      </c>
      <c r="I308" s="39">
        <v>0</v>
      </c>
      <c r="J308" s="39">
        <v>0</v>
      </c>
      <c r="K308" s="334">
        <v>0</v>
      </c>
      <c r="L308" s="80">
        <f t="shared" si="21"/>
        <v>78147.3</v>
      </c>
    </row>
    <row r="309" spans="1:12" s="4" customFormat="1" ht="23.1" customHeight="1" x14ac:dyDescent="0.25">
      <c r="A309" s="63" t="s">
        <v>380</v>
      </c>
      <c r="B309" s="48"/>
      <c r="C309" s="78" t="s">
        <v>27</v>
      </c>
      <c r="D309" s="115">
        <v>3186</v>
      </c>
      <c r="E309" s="118">
        <v>0</v>
      </c>
      <c r="F309" s="113">
        <v>0</v>
      </c>
      <c r="G309" s="39">
        <v>0</v>
      </c>
      <c r="H309" s="39">
        <v>0</v>
      </c>
      <c r="I309" s="39">
        <v>0</v>
      </c>
      <c r="J309" s="39">
        <v>0</v>
      </c>
      <c r="K309" s="334">
        <v>0</v>
      </c>
      <c r="L309" s="80">
        <f t="shared" si="21"/>
        <v>3186</v>
      </c>
    </row>
    <row r="310" spans="1:12" s="4" customFormat="1" ht="23.1" customHeight="1" x14ac:dyDescent="0.25">
      <c r="A310" s="63" t="s">
        <v>381</v>
      </c>
      <c r="B310" s="48"/>
      <c r="C310" s="78" t="s">
        <v>27</v>
      </c>
      <c r="D310" s="115">
        <v>6506.8600000000006</v>
      </c>
      <c r="E310" s="118">
        <v>0</v>
      </c>
      <c r="F310" s="113">
        <v>0</v>
      </c>
      <c r="G310" s="39">
        <v>0</v>
      </c>
      <c r="H310" s="39">
        <v>0</v>
      </c>
      <c r="I310" s="39">
        <v>0</v>
      </c>
      <c r="J310" s="39">
        <v>0</v>
      </c>
      <c r="K310" s="334">
        <v>0</v>
      </c>
      <c r="L310" s="80">
        <f t="shared" si="21"/>
        <v>6506.8600000000006</v>
      </c>
    </row>
    <row r="311" spans="1:12" s="4" customFormat="1" ht="23.1" customHeight="1" x14ac:dyDescent="0.25">
      <c r="A311" s="63" t="s">
        <v>382</v>
      </c>
      <c r="B311" s="48"/>
      <c r="C311" s="78" t="s">
        <v>27</v>
      </c>
      <c r="D311" s="115">
        <v>19547.760000000002</v>
      </c>
      <c r="E311" s="118">
        <v>0</v>
      </c>
      <c r="F311" s="113">
        <v>0</v>
      </c>
      <c r="G311" s="39">
        <v>1683</v>
      </c>
      <c r="H311" s="39">
        <v>0</v>
      </c>
      <c r="I311" s="39">
        <v>0</v>
      </c>
      <c r="J311" s="39">
        <v>0</v>
      </c>
      <c r="K311" s="334">
        <v>0</v>
      </c>
      <c r="L311" s="80">
        <f t="shared" si="21"/>
        <v>21230.760000000002</v>
      </c>
    </row>
    <row r="312" spans="1:12" s="4" customFormat="1" ht="23.1" customHeight="1" x14ac:dyDescent="0.25">
      <c r="A312" s="63" t="s">
        <v>383</v>
      </c>
      <c r="B312" s="48"/>
      <c r="C312" s="78" t="s">
        <v>27</v>
      </c>
      <c r="D312" s="115">
        <v>76840.75</v>
      </c>
      <c r="E312" s="118">
        <v>17032.2</v>
      </c>
      <c r="F312" s="113">
        <v>7020.6</v>
      </c>
      <c r="G312" s="39">
        <v>7699.99</v>
      </c>
      <c r="H312" s="128">
        <v>7823.8</v>
      </c>
      <c r="I312" s="39">
        <v>2315</v>
      </c>
      <c r="J312" s="39">
        <v>8187</v>
      </c>
      <c r="K312" s="334">
        <v>10437</v>
      </c>
      <c r="L312" s="80">
        <f t="shared" si="21"/>
        <v>137356.34000000003</v>
      </c>
    </row>
    <row r="313" spans="1:12" s="4" customFormat="1" ht="23.1" customHeight="1" x14ac:dyDescent="0.25">
      <c r="A313" s="63" t="s">
        <v>384</v>
      </c>
      <c r="B313" s="48"/>
      <c r="C313" s="78" t="s">
        <v>27</v>
      </c>
      <c r="D313" s="115">
        <v>7631.5000000000009</v>
      </c>
      <c r="E313" s="118">
        <v>0</v>
      </c>
      <c r="F313" s="113">
        <v>248.2</v>
      </c>
      <c r="G313" s="39">
        <v>0</v>
      </c>
      <c r="H313" s="39">
        <v>0</v>
      </c>
      <c r="I313" s="39">
        <v>17.8</v>
      </c>
      <c r="J313" s="39">
        <v>0</v>
      </c>
      <c r="K313" s="334">
        <v>0</v>
      </c>
      <c r="L313" s="80">
        <f t="shared" si="21"/>
        <v>7897.5000000000009</v>
      </c>
    </row>
    <row r="314" spans="1:12" s="4" customFormat="1" ht="23.1" customHeight="1" x14ac:dyDescent="0.25">
      <c r="A314" s="63" t="s">
        <v>385</v>
      </c>
      <c r="B314" s="48"/>
      <c r="C314" s="78" t="s">
        <v>27</v>
      </c>
      <c r="D314" s="115">
        <v>5784.6299999999992</v>
      </c>
      <c r="E314" s="118">
        <v>277.10000000000002</v>
      </c>
      <c r="F314" s="113">
        <v>0</v>
      </c>
      <c r="G314" s="39">
        <v>411</v>
      </c>
      <c r="H314" s="39">
        <v>214</v>
      </c>
      <c r="I314" s="39">
        <v>0</v>
      </c>
      <c r="J314" s="39">
        <v>183.4</v>
      </c>
      <c r="K314" s="334">
        <v>1741.5</v>
      </c>
      <c r="L314" s="80">
        <f t="shared" si="21"/>
        <v>8611.6299999999992</v>
      </c>
    </row>
    <row r="315" spans="1:12" s="4" customFormat="1" ht="23.1" customHeight="1" x14ac:dyDescent="0.25">
      <c r="A315" s="63" t="s">
        <v>386</v>
      </c>
      <c r="B315" s="48"/>
      <c r="C315" s="78" t="s">
        <v>27</v>
      </c>
      <c r="D315" s="115">
        <v>581.59999999999991</v>
      </c>
      <c r="E315" s="118">
        <v>0</v>
      </c>
      <c r="F315" s="113">
        <v>0</v>
      </c>
      <c r="G315" s="39">
        <v>0</v>
      </c>
      <c r="H315" s="39">
        <v>0</v>
      </c>
      <c r="I315" s="39">
        <v>75</v>
      </c>
      <c r="J315" s="39">
        <v>0</v>
      </c>
      <c r="K315" s="334">
        <v>4488.5</v>
      </c>
      <c r="L315" s="80">
        <f t="shared" si="21"/>
        <v>5145.1000000000004</v>
      </c>
    </row>
    <row r="316" spans="1:12" s="4" customFormat="1" ht="23.1" customHeight="1" x14ac:dyDescent="0.25">
      <c r="A316" s="83" t="s">
        <v>387</v>
      </c>
      <c r="B316" s="48"/>
      <c r="C316" s="78" t="s">
        <v>27</v>
      </c>
      <c r="D316" s="92">
        <v>148325.04999999999</v>
      </c>
      <c r="E316" s="228">
        <v>14659.9</v>
      </c>
      <c r="F316" s="155">
        <v>13545.1</v>
      </c>
      <c r="G316" s="156">
        <v>18681.5</v>
      </c>
      <c r="H316" s="156">
        <v>15162.1</v>
      </c>
      <c r="I316" s="156">
        <v>6545.41</v>
      </c>
      <c r="J316" s="156">
        <v>7262.7</v>
      </c>
      <c r="K316" s="335">
        <v>3187.2</v>
      </c>
      <c r="L316" s="80">
        <f t="shared" si="21"/>
        <v>227368.96000000002</v>
      </c>
    </row>
    <row r="317" spans="1:12" s="4" customFormat="1" ht="23.1" customHeight="1" x14ac:dyDescent="0.25">
      <c r="A317" s="63" t="s">
        <v>388</v>
      </c>
      <c r="B317" s="48"/>
      <c r="C317" s="78" t="s">
        <v>27</v>
      </c>
      <c r="D317" s="115">
        <v>1281.5</v>
      </c>
      <c r="E317" s="118">
        <v>0</v>
      </c>
      <c r="F317" s="113">
        <v>0</v>
      </c>
      <c r="G317" s="39">
        <v>0</v>
      </c>
      <c r="H317" s="39">
        <v>0</v>
      </c>
      <c r="I317" s="39">
        <v>0</v>
      </c>
      <c r="J317" s="39">
        <v>0</v>
      </c>
      <c r="K317" s="334">
        <v>0</v>
      </c>
      <c r="L317" s="80">
        <f t="shared" si="21"/>
        <v>1281.5</v>
      </c>
    </row>
    <row r="318" spans="1:12" s="4" customFormat="1" ht="21" customHeight="1" x14ac:dyDescent="0.25">
      <c r="A318" s="63" t="s">
        <v>389</v>
      </c>
      <c r="B318" s="48"/>
      <c r="C318" s="78" t="s">
        <v>27</v>
      </c>
      <c r="D318" s="115">
        <v>5924.33</v>
      </c>
      <c r="E318" s="118">
        <v>47.6</v>
      </c>
      <c r="F318" s="113">
        <v>0</v>
      </c>
      <c r="G318" s="39">
        <v>122.8</v>
      </c>
      <c r="H318" s="39">
        <v>0</v>
      </c>
      <c r="I318" s="39">
        <v>0</v>
      </c>
      <c r="J318" s="39">
        <v>2321</v>
      </c>
      <c r="K318" s="334">
        <v>0</v>
      </c>
      <c r="L318" s="80">
        <f t="shared" si="21"/>
        <v>8415.73</v>
      </c>
    </row>
    <row r="319" spans="1:12" s="4" customFormat="1" ht="21" customHeight="1" x14ac:dyDescent="0.25">
      <c r="A319" s="285" t="s">
        <v>766</v>
      </c>
      <c r="B319" s="48"/>
      <c r="C319" s="78" t="s">
        <v>27</v>
      </c>
      <c r="D319" s="115">
        <v>0</v>
      </c>
      <c r="E319" s="118">
        <v>0</v>
      </c>
      <c r="F319" s="113">
        <v>0</v>
      </c>
      <c r="G319" s="39">
        <v>0</v>
      </c>
      <c r="H319" s="39">
        <v>0</v>
      </c>
      <c r="I319" s="39">
        <v>0</v>
      </c>
      <c r="J319" s="39">
        <v>13.5</v>
      </c>
      <c r="K319" s="334">
        <v>0</v>
      </c>
      <c r="L319" s="80">
        <f t="shared" si="21"/>
        <v>13.5</v>
      </c>
    </row>
    <row r="320" spans="1:12" s="4" customFormat="1" ht="22.5" customHeight="1" x14ac:dyDescent="0.25">
      <c r="A320" s="63" t="s">
        <v>390</v>
      </c>
      <c r="B320" s="48"/>
      <c r="C320" s="78" t="s">
        <v>27</v>
      </c>
      <c r="D320" s="92">
        <v>3001.5</v>
      </c>
      <c r="E320" s="228">
        <v>0</v>
      </c>
      <c r="F320" s="155">
        <v>5278.9</v>
      </c>
      <c r="G320" s="156">
        <v>0</v>
      </c>
      <c r="H320" s="39">
        <v>0</v>
      </c>
      <c r="I320" s="156">
        <v>1451</v>
      </c>
      <c r="J320" s="156">
        <v>0</v>
      </c>
      <c r="K320" s="334">
        <v>0</v>
      </c>
      <c r="L320" s="80">
        <f t="shared" si="21"/>
        <v>9731.4</v>
      </c>
    </row>
    <row r="321" spans="1:12" s="4" customFormat="1" ht="23.1" customHeight="1" x14ac:dyDescent="0.25">
      <c r="A321" s="63" t="s">
        <v>391</v>
      </c>
      <c r="B321" s="48"/>
      <c r="C321" s="78" t="s">
        <v>27</v>
      </c>
      <c r="D321" s="115">
        <v>2541.4</v>
      </c>
      <c r="E321" s="228">
        <v>0</v>
      </c>
      <c r="F321" s="113">
        <v>0</v>
      </c>
      <c r="G321" s="39">
        <v>0</v>
      </c>
      <c r="H321" s="39">
        <v>0</v>
      </c>
      <c r="I321" s="39">
        <v>0</v>
      </c>
      <c r="J321" s="39">
        <v>0</v>
      </c>
      <c r="K321" s="334">
        <v>0</v>
      </c>
      <c r="L321" s="80">
        <f t="shared" si="21"/>
        <v>2541.4</v>
      </c>
    </row>
    <row r="322" spans="1:12" s="4" customFormat="1" ht="23.1" customHeight="1" x14ac:dyDescent="0.25">
      <c r="A322" s="63" t="s">
        <v>392</v>
      </c>
      <c r="B322" s="48"/>
      <c r="C322" s="78" t="s">
        <v>27</v>
      </c>
      <c r="D322" s="115">
        <v>1083.3</v>
      </c>
      <c r="E322" s="228">
        <v>0</v>
      </c>
      <c r="F322" s="113">
        <v>0</v>
      </c>
      <c r="G322" s="39">
        <v>0</v>
      </c>
      <c r="H322" s="39">
        <v>0</v>
      </c>
      <c r="I322" s="39">
        <v>0</v>
      </c>
      <c r="J322" s="39">
        <v>0</v>
      </c>
      <c r="K322" s="334">
        <v>0</v>
      </c>
      <c r="L322" s="80">
        <f t="shared" si="21"/>
        <v>1083.3</v>
      </c>
    </row>
    <row r="323" spans="1:12" s="4" customFormat="1" ht="23.1" customHeight="1" x14ac:dyDescent="0.25">
      <c r="A323" s="63" t="s">
        <v>393</v>
      </c>
      <c r="B323" s="48"/>
      <c r="C323" s="78" t="s">
        <v>27</v>
      </c>
      <c r="D323" s="115">
        <v>7008.5</v>
      </c>
      <c r="E323" s="228">
        <v>0</v>
      </c>
      <c r="F323" s="113">
        <v>263.2</v>
      </c>
      <c r="G323" s="39">
        <v>0</v>
      </c>
      <c r="H323" s="39">
        <v>0</v>
      </c>
      <c r="I323" s="39">
        <v>0</v>
      </c>
      <c r="J323" s="39">
        <v>130.6</v>
      </c>
      <c r="K323" s="334">
        <v>0</v>
      </c>
      <c r="L323" s="80">
        <f t="shared" ref="L323:L354" si="22">SUM(D323:K323)</f>
        <v>7402.3</v>
      </c>
    </row>
    <row r="324" spans="1:12" s="4" customFormat="1" ht="23.1" customHeight="1" x14ac:dyDescent="0.25">
      <c r="A324" s="177" t="s">
        <v>394</v>
      </c>
      <c r="B324" s="178"/>
      <c r="C324" s="179" t="s">
        <v>27</v>
      </c>
      <c r="D324" s="150">
        <v>42.3</v>
      </c>
      <c r="E324" s="228">
        <v>0</v>
      </c>
      <c r="F324" s="180">
        <v>0</v>
      </c>
      <c r="G324" s="181">
        <v>0</v>
      </c>
      <c r="H324" s="39">
        <v>0</v>
      </c>
      <c r="I324" s="39">
        <v>0</v>
      </c>
      <c r="J324" s="181">
        <v>0</v>
      </c>
      <c r="K324" s="334">
        <v>0</v>
      </c>
      <c r="L324" s="80">
        <f t="shared" si="22"/>
        <v>42.3</v>
      </c>
    </row>
    <row r="325" spans="1:12" s="4" customFormat="1" ht="23.1" customHeight="1" x14ac:dyDescent="0.25">
      <c r="A325" s="63" t="s">
        <v>395</v>
      </c>
      <c r="B325" s="48"/>
      <c r="C325" s="78" t="s">
        <v>27</v>
      </c>
      <c r="D325" s="92">
        <v>922.55</v>
      </c>
      <c r="E325" s="228">
        <v>0</v>
      </c>
      <c r="F325" s="180">
        <v>0</v>
      </c>
      <c r="G325" s="156">
        <v>0</v>
      </c>
      <c r="H325" s="39">
        <v>0</v>
      </c>
      <c r="I325" s="39">
        <v>0</v>
      </c>
      <c r="J325" s="156">
        <v>0</v>
      </c>
      <c r="K325" s="334">
        <v>0</v>
      </c>
      <c r="L325" s="80">
        <f t="shared" si="22"/>
        <v>922.55</v>
      </c>
    </row>
    <row r="326" spans="1:12" s="4" customFormat="1" ht="23.1" customHeight="1" x14ac:dyDescent="0.25">
      <c r="A326" s="63" t="s">
        <v>396</v>
      </c>
      <c r="B326" s="48"/>
      <c r="C326" s="78" t="s">
        <v>27</v>
      </c>
      <c r="D326" s="115">
        <v>217.8</v>
      </c>
      <c r="E326" s="228">
        <v>0</v>
      </c>
      <c r="F326" s="128">
        <v>0</v>
      </c>
      <c r="G326" s="39">
        <v>0</v>
      </c>
      <c r="H326" s="39">
        <v>0</v>
      </c>
      <c r="I326" s="39">
        <v>0</v>
      </c>
      <c r="J326" s="39">
        <v>0</v>
      </c>
      <c r="K326" s="334">
        <v>0</v>
      </c>
      <c r="L326" s="80">
        <f t="shared" si="22"/>
        <v>217.8</v>
      </c>
    </row>
    <row r="327" spans="1:12" s="4" customFormat="1" ht="23.1" customHeight="1" x14ac:dyDescent="0.25">
      <c r="A327" s="63" t="s">
        <v>397</v>
      </c>
      <c r="B327" s="48"/>
      <c r="C327" s="78" t="s">
        <v>27</v>
      </c>
      <c r="D327" s="115">
        <v>665.92</v>
      </c>
      <c r="E327" s="228">
        <v>0</v>
      </c>
      <c r="F327" s="113">
        <v>209</v>
      </c>
      <c r="G327" s="39">
        <v>0</v>
      </c>
      <c r="H327" s="39">
        <v>70.900000000000006</v>
      </c>
      <c r="I327" s="39">
        <v>908.9</v>
      </c>
      <c r="J327" s="39">
        <v>512</v>
      </c>
      <c r="K327" s="334">
        <v>151.5</v>
      </c>
      <c r="L327" s="80">
        <f t="shared" si="22"/>
        <v>2518.2199999999998</v>
      </c>
    </row>
    <row r="328" spans="1:12" s="4" customFormat="1" ht="23.1" customHeight="1" x14ac:dyDescent="0.25">
      <c r="A328" s="63" t="s">
        <v>398</v>
      </c>
      <c r="B328" s="48"/>
      <c r="C328" s="78" t="s">
        <v>27</v>
      </c>
      <c r="D328" s="115">
        <v>9583.0999999999985</v>
      </c>
      <c r="E328" s="228">
        <v>0</v>
      </c>
      <c r="F328" s="113">
        <v>0</v>
      </c>
      <c r="G328" s="39">
        <v>0</v>
      </c>
      <c r="H328" s="39">
        <v>0</v>
      </c>
      <c r="I328" s="39">
        <v>0</v>
      </c>
      <c r="J328" s="39">
        <v>0</v>
      </c>
      <c r="K328" s="334">
        <v>0</v>
      </c>
      <c r="L328" s="80">
        <f t="shared" si="22"/>
        <v>9583.0999999999985</v>
      </c>
    </row>
    <row r="329" spans="1:12" s="4" customFormat="1" ht="23.1" customHeight="1" x14ac:dyDescent="0.25">
      <c r="A329" s="63" t="s">
        <v>399</v>
      </c>
      <c r="B329" s="48"/>
      <c r="C329" s="78" t="s">
        <v>27</v>
      </c>
      <c r="D329" s="115">
        <v>3007</v>
      </c>
      <c r="E329" s="228">
        <v>0</v>
      </c>
      <c r="F329" s="113">
        <v>0</v>
      </c>
      <c r="G329" s="39">
        <v>0</v>
      </c>
      <c r="H329" s="39">
        <v>181.7</v>
      </c>
      <c r="I329" s="39">
        <v>0</v>
      </c>
      <c r="J329" s="39">
        <v>0</v>
      </c>
      <c r="K329" s="334">
        <v>0</v>
      </c>
      <c r="L329" s="80">
        <f t="shared" si="22"/>
        <v>3188.7</v>
      </c>
    </row>
    <row r="330" spans="1:12" s="4" customFormat="1" ht="23.1" customHeight="1" x14ac:dyDescent="0.25">
      <c r="A330" s="63" t="s">
        <v>400</v>
      </c>
      <c r="B330" s="48"/>
      <c r="C330" s="78" t="s">
        <v>27</v>
      </c>
      <c r="D330" s="115">
        <v>193</v>
      </c>
      <c r="E330" s="228">
        <v>0</v>
      </c>
      <c r="F330" s="113">
        <v>0</v>
      </c>
      <c r="G330" s="39">
        <v>0</v>
      </c>
      <c r="H330" s="39">
        <v>0</v>
      </c>
      <c r="I330" s="39">
        <v>0</v>
      </c>
      <c r="J330" s="39">
        <v>0</v>
      </c>
      <c r="K330" s="334">
        <v>0</v>
      </c>
      <c r="L330" s="80">
        <f t="shared" si="22"/>
        <v>193</v>
      </c>
    </row>
    <row r="331" spans="1:12" s="4" customFormat="1" ht="23.1" customHeight="1" x14ac:dyDescent="0.25">
      <c r="A331" s="63" t="s">
        <v>401</v>
      </c>
      <c r="B331" s="48"/>
      <c r="C331" s="78" t="s">
        <v>27</v>
      </c>
      <c r="D331" s="92">
        <v>2999.8</v>
      </c>
      <c r="E331" s="228">
        <v>0</v>
      </c>
      <c r="F331" s="113">
        <v>0</v>
      </c>
      <c r="G331" s="156">
        <v>0</v>
      </c>
      <c r="H331" s="39">
        <v>0</v>
      </c>
      <c r="I331" s="39">
        <v>0</v>
      </c>
      <c r="J331" s="156">
        <v>0</v>
      </c>
      <c r="K331" s="334">
        <v>0</v>
      </c>
      <c r="L331" s="80">
        <f t="shared" si="22"/>
        <v>2999.8</v>
      </c>
    </row>
    <row r="332" spans="1:12" s="4" customFormat="1" ht="23.1" customHeight="1" x14ac:dyDescent="0.25">
      <c r="A332" s="63" t="s">
        <v>402</v>
      </c>
      <c r="B332" s="48"/>
      <c r="C332" s="78" t="s">
        <v>27</v>
      </c>
      <c r="D332" s="115">
        <v>28873.9</v>
      </c>
      <c r="E332" s="228">
        <v>0</v>
      </c>
      <c r="F332" s="113">
        <v>0</v>
      </c>
      <c r="G332" s="39">
        <v>0</v>
      </c>
      <c r="H332" s="39">
        <v>1987.12</v>
      </c>
      <c r="I332" s="39">
        <v>0</v>
      </c>
      <c r="J332" s="39">
        <v>433</v>
      </c>
      <c r="K332" s="334">
        <v>0</v>
      </c>
      <c r="L332" s="80">
        <f t="shared" si="22"/>
        <v>31294.02</v>
      </c>
    </row>
    <row r="333" spans="1:12" s="4" customFormat="1" ht="23.1" customHeight="1" x14ac:dyDescent="0.25">
      <c r="A333" s="63" t="s">
        <v>403</v>
      </c>
      <c r="B333" s="48"/>
      <c r="C333" s="78" t="s">
        <v>27</v>
      </c>
      <c r="D333" s="92">
        <v>14124.85</v>
      </c>
      <c r="E333" s="228">
        <v>0</v>
      </c>
      <c r="F333" s="113">
        <v>0</v>
      </c>
      <c r="G333" s="156">
        <v>0</v>
      </c>
      <c r="H333" s="156">
        <v>0</v>
      </c>
      <c r="I333" s="39">
        <v>0</v>
      </c>
      <c r="J333" s="156">
        <v>0</v>
      </c>
      <c r="K333" s="334">
        <v>0</v>
      </c>
      <c r="L333" s="80">
        <f t="shared" si="22"/>
        <v>14124.85</v>
      </c>
    </row>
    <row r="334" spans="1:12" s="4" customFormat="1" ht="23.1" customHeight="1" x14ac:dyDescent="0.25">
      <c r="A334" s="63" t="s">
        <v>404</v>
      </c>
      <c r="B334" s="48"/>
      <c r="C334" s="78" t="s">
        <v>27</v>
      </c>
      <c r="D334" s="115">
        <v>3953.75</v>
      </c>
      <c r="E334" s="228">
        <v>0</v>
      </c>
      <c r="F334" s="113">
        <v>0</v>
      </c>
      <c r="G334" s="39">
        <v>0</v>
      </c>
      <c r="H334" s="156">
        <v>0</v>
      </c>
      <c r="I334" s="39">
        <v>0</v>
      </c>
      <c r="J334" s="39">
        <v>0</v>
      </c>
      <c r="K334" s="334">
        <v>0</v>
      </c>
      <c r="L334" s="80">
        <f t="shared" si="22"/>
        <v>3953.75</v>
      </c>
    </row>
    <row r="335" spans="1:12" s="4" customFormat="1" ht="23.1" customHeight="1" x14ac:dyDescent="0.25">
      <c r="A335" s="63" t="s">
        <v>405</v>
      </c>
      <c r="B335" s="48"/>
      <c r="C335" s="78" t="s">
        <v>27</v>
      </c>
      <c r="D335" s="115">
        <v>12.7</v>
      </c>
      <c r="E335" s="228">
        <v>0</v>
      </c>
      <c r="F335" s="113">
        <v>0</v>
      </c>
      <c r="G335" s="39">
        <v>0</v>
      </c>
      <c r="H335" s="156">
        <v>0</v>
      </c>
      <c r="I335" s="39">
        <v>0</v>
      </c>
      <c r="J335" s="39">
        <v>0</v>
      </c>
      <c r="K335" s="334">
        <v>0</v>
      </c>
      <c r="L335" s="80">
        <f t="shared" si="22"/>
        <v>12.7</v>
      </c>
    </row>
    <row r="336" spans="1:12" s="4" customFormat="1" ht="23.1" customHeight="1" x14ac:dyDescent="0.25">
      <c r="A336" s="63" t="s">
        <v>406</v>
      </c>
      <c r="B336" s="48"/>
      <c r="C336" s="78" t="s">
        <v>27</v>
      </c>
      <c r="D336" s="115">
        <v>94184</v>
      </c>
      <c r="E336" s="228">
        <v>0</v>
      </c>
      <c r="F336" s="113">
        <v>4863.67</v>
      </c>
      <c r="G336" s="39">
        <v>6556.3</v>
      </c>
      <c r="H336" s="39">
        <v>3693.9</v>
      </c>
      <c r="I336" s="39">
        <v>579.6</v>
      </c>
      <c r="J336" s="39">
        <v>291</v>
      </c>
      <c r="K336" s="334">
        <v>306.60000000000002</v>
      </c>
      <c r="L336" s="80">
        <f t="shared" si="22"/>
        <v>110475.07</v>
      </c>
    </row>
    <row r="337" spans="1:12" s="4" customFormat="1" ht="23.1" customHeight="1" x14ac:dyDescent="0.25">
      <c r="A337" s="63" t="s">
        <v>407</v>
      </c>
      <c r="B337" s="48"/>
      <c r="C337" s="78" t="s">
        <v>27</v>
      </c>
      <c r="D337" s="115">
        <v>245414.78</v>
      </c>
      <c r="E337" s="118">
        <v>11509.1</v>
      </c>
      <c r="F337" s="113">
        <v>13671.3</v>
      </c>
      <c r="G337" s="39">
        <v>22972.2</v>
      </c>
      <c r="H337" s="39">
        <v>10373.6</v>
      </c>
      <c r="I337" s="39">
        <v>9904.49</v>
      </c>
      <c r="J337" s="39">
        <v>13746.6</v>
      </c>
      <c r="K337" s="334">
        <v>17653.8</v>
      </c>
      <c r="L337" s="80">
        <f t="shared" si="22"/>
        <v>345245.86999999994</v>
      </c>
    </row>
    <row r="338" spans="1:12" s="4" customFormat="1" ht="23.1" customHeight="1" x14ac:dyDescent="0.25">
      <c r="A338" s="63" t="s">
        <v>408</v>
      </c>
      <c r="B338" s="48"/>
      <c r="C338" s="78" t="s">
        <v>27</v>
      </c>
      <c r="D338" s="115">
        <v>1696.1</v>
      </c>
      <c r="E338" s="118">
        <v>0</v>
      </c>
      <c r="F338" s="113">
        <v>0</v>
      </c>
      <c r="G338" s="39">
        <v>0</v>
      </c>
      <c r="H338" s="39">
        <v>0</v>
      </c>
      <c r="I338" s="39">
        <v>0</v>
      </c>
      <c r="J338" s="39">
        <v>0</v>
      </c>
      <c r="K338" s="334">
        <v>0</v>
      </c>
      <c r="L338" s="80">
        <f t="shared" si="22"/>
        <v>1696.1</v>
      </c>
    </row>
    <row r="339" spans="1:12" s="4" customFormat="1" ht="23.1" customHeight="1" x14ac:dyDescent="0.25">
      <c r="A339" s="63" t="s">
        <v>409</v>
      </c>
      <c r="B339" s="48"/>
      <c r="C339" s="78" t="s">
        <v>27</v>
      </c>
      <c r="D339" s="115">
        <v>5502.87</v>
      </c>
      <c r="E339" s="118">
        <v>0</v>
      </c>
      <c r="F339" s="113">
        <v>0</v>
      </c>
      <c r="G339" s="54">
        <v>0</v>
      </c>
      <c r="H339" s="39">
        <v>0</v>
      </c>
      <c r="I339" s="39">
        <v>0</v>
      </c>
      <c r="J339" s="54">
        <v>528.6</v>
      </c>
      <c r="K339" s="334">
        <v>0</v>
      </c>
      <c r="L339" s="80">
        <f t="shared" si="22"/>
        <v>6031.47</v>
      </c>
    </row>
    <row r="340" spans="1:12" s="4" customFormat="1" ht="23.1" customHeight="1" x14ac:dyDescent="0.25">
      <c r="A340" s="63" t="s">
        <v>410</v>
      </c>
      <c r="B340" s="48"/>
      <c r="C340" s="78" t="s">
        <v>27</v>
      </c>
      <c r="D340" s="115">
        <v>2847.8</v>
      </c>
      <c r="E340" s="118">
        <v>0</v>
      </c>
      <c r="F340" s="113">
        <v>0</v>
      </c>
      <c r="G340" s="54">
        <v>0</v>
      </c>
      <c r="H340" s="39">
        <v>0</v>
      </c>
      <c r="I340" s="39">
        <v>0</v>
      </c>
      <c r="J340" s="54">
        <v>0</v>
      </c>
      <c r="K340" s="334">
        <v>0</v>
      </c>
      <c r="L340" s="80">
        <f t="shared" si="22"/>
        <v>2847.8</v>
      </c>
    </row>
    <row r="341" spans="1:12" s="4" customFormat="1" ht="23.1" customHeight="1" x14ac:dyDescent="0.25">
      <c r="A341" s="63" t="s">
        <v>411</v>
      </c>
      <c r="B341" s="48"/>
      <c r="C341" s="78" t="s">
        <v>27</v>
      </c>
      <c r="D341" s="115">
        <v>2409</v>
      </c>
      <c r="E341" s="118">
        <v>0</v>
      </c>
      <c r="F341" s="113">
        <v>345.9</v>
      </c>
      <c r="G341" s="54">
        <v>0</v>
      </c>
      <c r="H341" s="39">
        <v>0</v>
      </c>
      <c r="I341" s="39">
        <v>0</v>
      </c>
      <c r="J341" s="54">
        <v>0</v>
      </c>
      <c r="K341" s="334">
        <v>0</v>
      </c>
      <c r="L341" s="80">
        <f t="shared" si="22"/>
        <v>2754.9</v>
      </c>
    </row>
    <row r="342" spans="1:12" s="4" customFormat="1" ht="23.1" customHeight="1" x14ac:dyDescent="0.25">
      <c r="A342" s="63" t="s">
        <v>412</v>
      </c>
      <c r="B342" s="48"/>
      <c r="C342" s="78" t="s">
        <v>27</v>
      </c>
      <c r="D342" s="115">
        <v>183.9</v>
      </c>
      <c r="E342" s="118">
        <v>0</v>
      </c>
      <c r="F342" s="113">
        <v>0</v>
      </c>
      <c r="G342" s="54">
        <v>0</v>
      </c>
      <c r="H342" s="39">
        <v>0</v>
      </c>
      <c r="I342" s="39">
        <v>0</v>
      </c>
      <c r="J342" s="54">
        <v>0</v>
      </c>
      <c r="K342" s="334">
        <v>0</v>
      </c>
      <c r="L342" s="80">
        <f t="shared" si="22"/>
        <v>183.9</v>
      </c>
    </row>
    <row r="343" spans="1:12" s="4" customFormat="1" ht="23.1" customHeight="1" x14ac:dyDescent="0.25">
      <c r="A343" s="63" t="s">
        <v>413</v>
      </c>
      <c r="B343" s="48"/>
      <c r="C343" s="78" t="s">
        <v>27</v>
      </c>
      <c r="D343" s="115">
        <v>370.4</v>
      </c>
      <c r="E343" s="118">
        <v>0</v>
      </c>
      <c r="F343" s="113">
        <v>0</v>
      </c>
      <c r="G343" s="39">
        <v>0</v>
      </c>
      <c r="H343" s="39">
        <v>0</v>
      </c>
      <c r="I343" s="39">
        <v>0</v>
      </c>
      <c r="J343" s="39">
        <v>0</v>
      </c>
      <c r="K343" s="334">
        <v>0</v>
      </c>
      <c r="L343" s="80">
        <f t="shared" si="22"/>
        <v>370.4</v>
      </c>
    </row>
    <row r="344" spans="1:12" s="4" customFormat="1" ht="23.1" customHeight="1" x14ac:dyDescent="0.25">
      <c r="A344" s="63" t="s">
        <v>414</v>
      </c>
      <c r="B344" s="48"/>
      <c r="C344" s="78" t="s">
        <v>27</v>
      </c>
      <c r="D344" s="115">
        <v>1785.2</v>
      </c>
      <c r="E344" s="118">
        <v>0</v>
      </c>
      <c r="F344" s="113">
        <v>0</v>
      </c>
      <c r="G344" s="39">
        <v>0</v>
      </c>
      <c r="H344" s="39">
        <v>0</v>
      </c>
      <c r="I344" s="39">
        <v>0</v>
      </c>
      <c r="J344" s="39">
        <v>0</v>
      </c>
      <c r="K344" s="334">
        <v>0</v>
      </c>
      <c r="L344" s="80">
        <f t="shared" si="22"/>
        <v>1785.2</v>
      </c>
    </row>
    <row r="345" spans="1:12" s="4" customFormat="1" ht="23.1" customHeight="1" x14ac:dyDescent="0.25">
      <c r="A345" s="63" t="s">
        <v>415</v>
      </c>
      <c r="B345" s="48"/>
      <c r="C345" s="78" t="s">
        <v>27</v>
      </c>
      <c r="D345" s="115">
        <v>1304.1999999999998</v>
      </c>
      <c r="E345" s="118">
        <v>0</v>
      </c>
      <c r="F345" s="113">
        <v>0</v>
      </c>
      <c r="G345" s="39">
        <v>0</v>
      </c>
      <c r="H345" s="39">
        <v>0</v>
      </c>
      <c r="I345" s="39">
        <v>0</v>
      </c>
      <c r="J345" s="39">
        <v>0</v>
      </c>
      <c r="K345" s="334">
        <v>0</v>
      </c>
      <c r="L345" s="80">
        <f t="shared" si="22"/>
        <v>1304.1999999999998</v>
      </c>
    </row>
    <row r="346" spans="1:12" s="4" customFormat="1" ht="23.1" customHeight="1" x14ac:dyDescent="0.25">
      <c r="A346" s="63" t="s">
        <v>416</v>
      </c>
      <c r="B346" s="48"/>
      <c r="C346" s="78" t="s">
        <v>27</v>
      </c>
      <c r="D346" s="115">
        <v>39492.32</v>
      </c>
      <c r="E346" s="118">
        <v>0</v>
      </c>
      <c r="F346" s="113">
        <v>25130.3</v>
      </c>
      <c r="G346" s="39">
        <v>20525</v>
      </c>
      <c r="H346" s="39">
        <v>11220.2</v>
      </c>
      <c r="I346" s="39">
        <v>8008.4</v>
      </c>
      <c r="J346" s="39">
        <v>6390.6</v>
      </c>
      <c r="K346" s="334">
        <v>7750.9</v>
      </c>
      <c r="L346" s="80">
        <f t="shared" si="22"/>
        <v>118517.71999999999</v>
      </c>
    </row>
    <row r="347" spans="1:12" s="4" customFormat="1" ht="23.1" customHeight="1" x14ac:dyDescent="0.25">
      <c r="A347" s="63" t="s">
        <v>417</v>
      </c>
      <c r="B347" s="48"/>
      <c r="C347" s="78" t="s">
        <v>27</v>
      </c>
      <c r="D347" s="115">
        <v>8296.2000000000007</v>
      </c>
      <c r="E347" s="118">
        <v>0</v>
      </c>
      <c r="F347" s="113">
        <v>0</v>
      </c>
      <c r="G347" s="39">
        <v>0</v>
      </c>
      <c r="H347" s="39">
        <v>0</v>
      </c>
      <c r="I347" s="39">
        <v>0</v>
      </c>
      <c r="J347" s="39">
        <v>0</v>
      </c>
      <c r="K347" s="334">
        <v>0</v>
      </c>
      <c r="L347" s="80">
        <f t="shared" si="22"/>
        <v>8296.2000000000007</v>
      </c>
    </row>
    <row r="348" spans="1:12" s="4" customFormat="1" ht="23.1" customHeight="1" x14ac:dyDescent="0.25">
      <c r="A348" s="63" t="s">
        <v>418</v>
      </c>
      <c r="B348" s="48"/>
      <c r="C348" s="78" t="s">
        <v>27</v>
      </c>
      <c r="D348" s="115">
        <v>126310.22</v>
      </c>
      <c r="E348" s="118">
        <v>31008.7</v>
      </c>
      <c r="F348" s="113">
        <v>16390.2</v>
      </c>
      <c r="G348" s="39">
        <v>332.3</v>
      </c>
      <c r="H348" s="39">
        <v>3871</v>
      </c>
      <c r="I348" s="39">
        <v>1007.3</v>
      </c>
      <c r="J348" s="39">
        <v>5356.2</v>
      </c>
      <c r="K348" s="334">
        <v>3759.6</v>
      </c>
      <c r="L348" s="80">
        <f t="shared" si="22"/>
        <v>188035.52000000002</v>
      </c>
    </row>
    <row r="349" spans="1:12" s="4" customFormat="1" ht="23.1" customHeight="1" x14ac:dyDescent="0.25">
      <c r="A349" s="63" t="s">
        <v>419</v>
      </c>
      <c r="B349" s="48"/>
      <c r="C349" s="78" t="s">
        <v>27</v>
      </c>
      <c r="D349" s="115">
        <v>23071.1</v>
      </c>
      <c r="E349" s="118">
        <v>0</v>
      </c>
      <c r="F349" s="113">
        <v>0</v>
      </c>
      <c r="G349" s="54">
        <v>5526.9</v>
      </c>
      <c r="H349" s="54">
        <v>0</v>
      </c>
      <c r="I349" s="54">
        <v>0</v>
      </c>
      <c r="J349" s="54">
        <v>735.1</v>
      </c>
      <c r="K349" s="334">
        <v>0</v>
      </c>
      <c r="L349" s="80">
        <f t="shared" si="22"/>
        <v>29333.1</v>
      </c>
    </row>
    <row r="350" spans="1:12" s="4" customFormat="1" ht="23.1" customHeight="1" x14ac:dyDescent="0.25">
      <c r="A350" s="63" t="s">
        <v>420</v>
      </c>
      <c r="B350" s="48"/>
      <c r="C350" s="78" t="s">
        <v>27</v>
      </c>
      <c r="D350" s="115">
        <v>12115.76</v>
      </c>
      <c r="E350" s="118">
        <v>3364.5</v>
      </c>
      <c r="F350" s="113">
        <v>2111.48</v>
      </c>
      <c r="G350" s="39">
        <v>1515.7</v>
      </c>
      <c r="H350" s="39">
        <v>339.17</v>
      </c>
      <c r="I350" s="39">
        <v>2362.1</v>
      </c>
      <c r="J350" s="39">
        <v>1873.3</v>
      </c>
      <c r="K350" s="334">
        <v>443.8</v>
      </c>
      <c r="L350" s="80">
        <f t="shared" si="22"/>
        <v>24125.809999999998</v>
      </c>
    </row>
    <row r="351" spans="1:12" s="4" customFormat="1" ht="23.1" customHeight="1" x14ac:dyDescent="0.25">
      <c r="A351" s="63" t="s">
        <v>421</v>
      </c>
      <c r="B351" s="48"/>
      <c r="C351" s="78" t="s">
        <v>27</v>
      </c>
      <c r="D351" s="92">
        <v>9464.8799999999992</v>
      </c>
      <c r="E351" s="228">
        <v>814.5</v>
      </c>
      <c r="F351" s="155">
        <v>659</v>
      </c>
      <c r="G351" s="156">
        <v>25.1</v>
      </c>
      <c r="H351" s="156">
        <v>881.3</v>
      </c>
      <c r="I351" s="156">
        <v>48.8</v>
      </c>
      <c r="J351" s="156">
        <v>0</v>
      </c>
      <c r="K351" s="335">
        <v>41.4</v>
      </c>
      <c r="L351" s="80">
        <f t="shared" si="22"/>
        <v>11934.979999999998</v>
      </c>
    </row>
    <row r="352" spans="1:12" s="4" customFormat="1" ht="23.1" customHeight="1" x14ac:dyDescent="0.25">
      <c r="A352" s="63" t="s">
        <v>422</v>
      </c>
      <c r="B352" s="48"/>
      <c r="C352" s="78" t="s">
        <v>27</v>
      </c>
      <c r="D352" s="92">
        <v>88</v>
      </c>
      <c r="E352" s="228">
        <v>0</v>
      </c>
      <c r="F352" s="155">
        <v>0</v>
      </c>
      <c r="G352" s="156">
        <v>0</v>
      </c>
      <c r="H352" s="156">
        <v>0</v>
      </c>
      <c r="I352" s="156">
        <v>0</v>
      </c>
      <c r="J352" s="156">
        <v>0</v>
      </c>
      <c r="K352" s="335">
        <v>0</v>
      </c>
      <c r="L352" s="341">
        <f t="shared" si="22"/>
        <v>88</v>
      </c>
    </row>
    <row r="353" spans="1:12" s="4" customFormat="1" ht="23.1" customHeight="1" x14ac:dyDescent="0.25">
      <c r="A353" s="63" t="s">
        <v>423</v>
      </c>
      <c r="B353" s="48"/>
      <c r="C353" s="78" t="s">
        <v>27</v>
      </c>
      <c r="D353" s="115">
        <v>1150.1999999999998</v>
      </c>
      <c r="E353" s="118">
        <v>0</v>
      </c>
      <c r="F353" s="113">
        <v>139.30000000000001</v>
      </c>
      <c r="G353" s="39">
        <v>798.3</v>
      </c>
      <c r="H353" s="39">
        <v>0</v>
      </c>
      <c r="I353" s="39">
        <v>0</v>
      </c>
      <c r="J353" s="39">
        <v>0</v>
      </c>
      <c r="K353" s="335">
        <v>0</v>
      </c>
      <c r="L353" s="80">
        <f t="shared" si="22"/>
        <v>2087.7999999999997</v>
      </c>
    </row>
    <row r="354" spans="1:12" s="4" customFormat="1" ht="23.1" customHeight="1" x14ac:dyDescent="0.25">
      <c r="A354" s="63" t="s">
        <v>625</v>
      </c>
      <c r="B354" s="48"/>
      <c r="C354" s="78" t="s">
        <v>27</v>
      </c>
      <c r="D354" s="115">
        <v>477.6</v>
      </c>
      <c r="E354" s="118">
        <v>37.9</v>
      </c>
      <c r="F354" s="113">
        <v>0</v>
      </c>
      <c r="G354" s="39">
        <v>0</v>
      </c>
      <c r="H354" s="39">
        <v>0</v>
      </c>
      <c r="I354" s="39">
        <v>0</v>
      </c>
      <c r="J354" s="39">
        <v>641</v>
      </c>
      <c r="K354" s="335">
        <v>0</v>
      </c>
      <c r="L354" s="80">
        <f t="shared" si="22"/>
        <v>1156.5</v>
      </c>
    </row>
    <row r="355" spans="1:12" s="4" customFormat="1" ht="22.5" customHeight="1" x14ac:dyDescent="0.25">
      <c r="A355" s="63" t="s">
        <v>424</v>
      </c>
      <c r="B355" s="48"/>
      <c r="C355" s="78" t="s">
        <v>27</v>
      </c>
      <c r="D355" s="115">
        <v>5998.1</v>
      </c>
      <c r="E355" s="118">
        <v>0</v>
      </c>
      <c r="F355" s="113">
        <v>0</v>
      </c>
      <c r="G355" s="39">
        <v>0</v>
      </c>
      <c r="H355" s="39">
        <v>0</v>
      </c>
      <c r="I355" s="39">
        <v>0</v>
      </c>
      <c r="J355" s="39">
        <v>0</v>
      </c>
      <c r="K355" s="335">
        <v>0</v>
      </c>
      <c r="L355" s="80">
        <f t="shared" ref="L355:L357" si="23">SUM(D355:K355)</f>
        <v>5998.1</v>
      </c>
    </row>
    <row r="356" spans="1:12" s="4" customFormat="1" ht="22.5" customHeight="1" x14ac:dyDescent="0.25">
      <c r="A356" s="63" t="s">
        <v>425</v>
      </c>
      <c r="B356" s="48"/>
      <c r="C356" s="78" t="s">
        <v>27</v>
      </c>
      <c r="D356" s="115">
        <v>15037.789999999999</v>
      </c>
      <c r="E356" s="118">
        <v>1898.5</v>
      </c>
      <c r="F356" s="113">
        <v>1722.88</v>
      </c>
      <c r="G356" s="39">
        <v>474.5</v>
      </c>
      <c r="H356" s="39">
        <v>554.1</v>
      </c>
      <c r="I356" s="39">
        <v>1242.9000000000001</v>
      </c>
      <c r="J356" s="39">
        <v>4453.5</v>
      </c>
      <c r="K356" s="334">
        <v>2465.6999999999998</v>
      </c>
      <c r="L356" s="80">
        <f t="shared" si="23"/>
        <v>27849.870000000003</v>
      </c>
    </row>
    <row r="357" spans="1:12" ht="21.75" customHeight="1" x14ac:dyDescent="0.2">
      <c r="A357" s="283" t="s">
        <v>426</v>
      </c>
      <c r="B357" s="48"/>
      <c r="C357" s="78" t="s">
        <v>27</v>
      </c>
      <c r="D357" s="115">
        <v>120</v>
      </c>
      <c r="E357" s="118">
        <v>0</v>
      </c>
      <c r="F357" s="113">
        <v>0</v>
      </c>
      <c r="G357" s="39">
        <v>0</v>
      </c>
      <c r="H357" s="39">
        <v>0</v>
      </c>
      <c r="I357" s="39">
        <v>0</v>
      </c>
      <c r="J357" s="39">
        <v>0</v>
      </c>
      <c r="K357" s="334">
        <v>0</v>
      </c>
      <c r="L357" s="80">
        <f t="shared" si="23"/>
        <v>120</v>
      </c>
    </row>
    <row r="358" spans="1:12" ht="22.5" customHeight="1" x14ac:dyDescent="0.2">
      <c r="A358" s="63" t="s">
        <v>427</v>
      </c>
      <c r="B358" s="48"/>
      <c r="C358" s="78" t="s">
        <v>27</v>
      </c>
      <c r="D358" s="115">
        <v>87896.78</v>
      </c>
      <c r="E358" s="118">
        <v>3371</v>
      </c>
      <c r="F358" s="113">
        <v>4288.1000000000004</v>
      </c>
      <c r="G358" s="39">
        <v>4767.8999999999996</v>
      </c>
      <c r="H358" s="39">
        <v>1526.3</v>
      </c>
      <c r="I358" s="39">
        <v>4290.8</v>
      </c>
      <c r="J358" s="39">
        <v>1892.1</v>
      </c>
      <c r="K358" s="334">
        <v>1606.3</v>
      </c>
      <c r="L358" s="80">
        <f t="shared" ref="L358" si="24">SUM(D358:K358)</f>
        <v>109639.28000000001</v>
      </c>
    </row>
    <row r="359" spans="1:12" s="4" customFormat="1" ht="22.5" customHeight="1" x14ac:dyDescent="0.25">
      <c r="A359" s="63" t="s">
        <v>428</v>
      </c>
      <c r="B359" s="48"/>
      <c r="C359" s="78" t="s">
        <v>27</v>
      </c>
      <c r="D359" s="115">
        <v>35.1</v>
      </c>
      <c r="E359" s="118">
        <v>0</v>
      </c>
      <c r="F359" s="113">
        <v>0</v>
      </c>
      <c r="G359" s="39">
        <v>0</v>
      </c>
      <c r="H359" s="39">
        <v>0</v>
      </c>
      <c r="I359" s="39">
        <v>0</v>
      </c>
      <c r="J359" s="39">
        <v>0</v>
      </c>
      <c r="K359" s="334">
        <v>0</v>
      </c>
      <c r="L359" s="80">
        <f t="shared" ref="L359:L387" si="25">SUM(D359:K359)</f>
        <v>35.1</v>
      </c>
    </row>
    <row r="360" spans="1:12" s="4" customFormat="1" ht="22.5" customHeight="1" x14ac:dyDescent="0.25">
      <c r="A360" s="63" t="s">
        <v>429</v>
      </c>
      <c r="B360" s="48"/>
      <c r="C360" s="78" t="s">
        <v>27</v>
      </c>
      <c r="D360" s="115">
        <v>50677.82</v>
      </c>
      <c r="E360" s="118">
        <v>0</v>
      </c>
      <c r="F360" s="113">
        <v>0</v>
      </c>
      <c r="G360" s="39">
        <v>0</v>
      </c>
      <c r="H360" s="39">
        <v>0</v>
      </c>
      <c r="I360" s="39">
        <v>0</v>
      </c>
      <c r="J360" s="39">
        <v>0</v>
      </c>
      <c r="K360" s="334">
        <v>0</v>
      </c>
      <c r="L360" s="80">
        <f t="shared" si="25"/>
        <v>50677.82</v>
      </c>
    </row>
    <row r="361" spans="1:12" s="4" customFormat="1" ht="22.5" customHeight="1" x14ac:dyDescent="0.25">
      <c r="A361" s="63" t="s">
        <v>430</v>
      </c>
      <c r="B361" s="48"/>
      <c r="C361" s="78" t="s">
        <v>27</v>
      </c>
      <c r="D361" s="115">
        <v>23375.11</v>
      </c>
      <c r="E361" s="118">
        <v>1523.5</v>
      </c>
      <c r="F361" s="113">
        <v>0</v>
      </c>
      <c r="G361" s="39">
        <v>2293.5500000000002</v>
      </c>
      <c r="H361" s="39">
        <v>1107.5999999999999</v>
      </c>
      <c r="I361" s="39">
        <v>1868.3</v>
      </c>
      <c r="J361" s="39">
        <v>8324.4</v>
      </c>
      <c r="K361" s="334">
        <v>1706.2</v>
      </c>
      <c r="L361" s="80">
        <f t="shared" si="25"/>
        <v>40198.659999999996</v>
      </c>
    </row>
    <row r="362" spans="1:12" s="4" customFormat="1" ht="22.5" customHeight="1" x14ac:dyDescent="0.25">
      <c r="A362" s="63" t="s">
        <v>623</v>
      </c>
      <c r="B362" s="48"/>
      <c r="C362" s="78" t="s">
        <v>27</v>
      </c>
      <c r="D362" s="115">
        <v>17367.400000000001</v>
      </c>
      <c r="E362" s="118">
        <v>0</v>
      </c>
      <c r="F362" s="113">
        <v>0</v>
      </c>
      <c r="G362" s="39">
        <v>0</v>
      </c>
      <c r="H362" s="39">
        <v>0</v>
      </c>
      <c r="I362" s="39">
        <v>0</v>
      </c>
      <c r="J362" s="39">
        <v>566</v>
      </c>
      <c r="K362" s="334">
        <v>0</v>
      </c>
      <c r="L362" s="80">
        <f t="shared" si="25"/>
        <v>17933.400000000001</v>
      </c>
    </row>
    <row r="363" spans="1:12" s="4" customFormat="1" ht="23.1" customHeight="1" x14ac:dyDescent="0.25">
      <c r="A363" s="63" t="s">
        <v>431</v>
      </c>
      <c r="B363" s="48"/>
      <c r="C363" s="78" t="s">
        <v>27</v>
      </c>
      <c r="D363" s="115">
        <v>983.90000000000009</v>
      </c>
      <c r="E363" s="118">
        <v>0</v>
      </c>
      <c r="F363" s="113">
        <v>0</v>
      </c>
      <c r="G363" s="39">
        <v>0</v>
      </c>
      <c r="H363" s="39">
        <v>0</v>
      </c>
      <c r="I363" s="39">
        <v>0</v>
      </c>
      <c r="J363" s="39">
        <v>0</v>
      </c>
      <c r="K363" s="334">
        <v>0</v>
      </c>
      <c r="L363" s="80">
        <f t="shared" si="25"/>
        <v>983.90000000000009</v>
      </c>
    </row>
    <row r="364" spans="1:12" s="4" customFormat="1" ht="23.1" customHeight="1" x14ac:dyDescent="0.25">
      <c r="A364" s="63" t="s">
        <v>432</v>
      </c>
      <c r="B364" s="48"/>
      <c r="C364" s="78" t="s">
        <v>27</v>
      </c>
      <c r="D364" s="115">
        <v>26035.43</v>
      </c>
      <c r="E364" s="118">
        <v>41.2</v>
      </c>
      <c r="F364" s="113">
        <v>1250.5</v>
      </c>
      <c r="G364" s="39">
        <v>603.20000000000005</v>
      </c>
      <c r="H364" s="39">
        <v>589.20000000000005</v>
      </c>
      <c r="I364" s="39">
        <v>30</v>
      </c>
      <c r="J364" s="39">
        <v>836.4</v>
      </c>
      <c r="K364" s="334">
        <v>4664.5</v>
      </c>
      <c r="L364" s="80">
        <f t="shared" si="25"/>
        <v>34050.430000000008</v>
      </c>
    </row>
    <row r="365" spans="1:12" s="4" customFormat="1" ht="23.1" customHeight="1" x14ac:dyDescent="0.25">
      <c r="A365" s="63" t="s">
        <v>433</v>
      </c>
      <c r="B365" s="48"/>
      <c r="C365" s="78" t="s">
        <v>27</v>
      </c>
      <c r="D365" s="115">
        <v>14285.600000000002</v>
      </c>
      <c r="E365" s="118">
        <v>41.1</v>
      </c>
      <c r="F365" s="113">
        <v>0</v>
      </c>
      <c r="G365" s="39">
        <v>0</v>
      </c>
      <c r="H365" s="39">
        <v>0</v>
      </c>
      <c r="I365" s="39">
        <v>0</v>
      </c>
      <c r="J365" s="39">
        <v>0</v>
      </c>
      <c r="K365" s="334">
        <v>0</v>
      </c>
      <c r="L365" s="80">
        <f t="shared" si="25"/>
        <v>14326.700000000003</v>
      </c>
    </row>
    <row r="366" spans="1:12" s="4" customFormat="1" ht="23.1" customHeight="1" x14ac:dyDescent="0.25">
      <c r="A366" s="63" t="s">
        <v>434</v>
      </c>
      <c r="B366" s="48"/>
      <c r="C366" s="78" t="s">
        <v>27</v>
      </c>
      <c r="D366" s="115">
        <v>21323.8</v>
      </c>
      <c r="E366" s="118">
        <v>0</v>
      </c>
      <c r="F366" s="113">
        <v>0</v>
      </c>
      <c r="G366" s="39">
        <v>0</v>
      </c>
      <c r="H366" s="39">
        <v>0</v>
      </c>
      <c r="I366" s="39">
        <v>0</v>
      </c>
      <c r="J366" s="39">
        <v>0</v>
      </c>
      <c r="K366" s="334">
        <v>0</v>
      </c>
      <c r="L366" s="80">
        <f t="shared" si="25"/>
        <v>21323.8</v>
      </c>
    </row>
    <row r="367" spans="1:12" s="4" customFormat="1" ht="23.1" customHeight="1" x14ac:dyDescent="0.25">
      <c r="A367" s="63" t="s">
        <v>435</v>
      </c>
      <c r="B367" s="48"/>
      <c r="C367" s="78" t="s">
        <v>27</v>
      </c>
      <c r="D367" s="115">
        <v>4954.2199999999993</v>
      </c>
      <c r="E367" s="118">
        <v>0</v>
      </c>
      <c r="F367" s="113">
        <v>0</v>
      </c>
      <c r="G367" s="39">
        <v>0</v>
      </c>
      <c r="H367" s="39">
        <v>0</v>
      </c>
      <c r="I367" s="39">
        <v>0</v>
      </c>
      <c r="J367" s="39">
        <v>0</v>
      </c>
      <c r="K367" s="334">
        <v>0</v>
      </c>
      <c r="L367" s="80">
        <f t="shared" si="25"/>
        <v>4954.2199999999993</v>
      </c>
    </row>
    <row r="368" spans="1:12" s="4" customFormat="1" ht="23.1" customHeight="1" x14ac:dyDescent="0.25">
      <c r="A368" s="63" t="s">
        <v>436</v>
      </c>
      <c r="B368" s="48"/>
      <c r="C368" s="78" t="s">
        <v>27</v>
      </c>
      <c r="D368" s="115">
        <v>5396.2000000000007</v>
      </c>
      <c r="E368" s="118">
        <v>0</v>
      </c>
      <c r="F368" s="113">
        <v>0</v>
      </c>
      <c r="G368" s="39">
        <v>0</v>
      </c>
      <c r="H368" s="39">
        <v>0</v>
      </c>
      <c r="I368" s="39">
        <v>0</v>
      </c>
      <c r="J368" s="39">
        <v>0</v>
      </c>
      <c r="K368" s="334">
        <v>0</v>
      </c>
      <c r="L368" s="80">
        <f t="shared" si="25"/>
        <v>5396.2000000000007</v>
      </c>
    </row>
    <row r="369" spans="1:12" s="4" customFormat="1" ht="23.1" customHeight="1" x14ac:dyDescent="0.25">
      <c r="A369" s="63" t="s">
        <v>437</v>
      </c>
      <c r="B369" s="48"/>
      <c r="C369" s="78" t="s">
        <v>27</v>
      </c>
      <c r="D369" s="115">
        <v>10137.9</v>
      </c>
      <c r="E369" s="118">
        <v>0</v>
      </c>
      <c r="F369" s="113">
        <v>0</v>
      </c>
      <c r="G369" s="39">
        <v>0</v>
      </c>
      <c r="H369" s="39">
        <v>0</v>
      </c>
      <c r="I369" s="39">
        <v>0</v>
      </c>
      <c r="J369" s="39">
        <v>0</v>
      </c>
      <c r="K369" s="334">
        <v>1285</v>
      </c>
      <c r="L369" s="80">
        <f t="shared" si="25"/>
        <v>11422.9</v>
      </c>
    </row>
    <row r="370" spans="1:12" s="4" customFormat="1" ht="23.1" customHeight="1" x14ac:dyDescent="0.25">
      <c r="A370" s="63" t="s">
        <v>438</v>
      </c>
      <c r="B370" s="48"/>
      <c r="C370" s="78" t="s">
        <v>27</v>
      </c>
      <c r="D370" s="115">
        <v>1615</v>
      </c>
      <c r="E370" s="118">
        <v>0</v>
      </c>
      <c r="F370" s="113">
        <v>0</v>
      </c>
      <c r="G370" s="39">
        <v>0</v>
      </c>
      <c r="H370" s="39">
        <v>0</v>
      </c>
      <c r="I370" s="39">
        <v>0</v>
      </c>
      <c r="J370" s="39">
        <v>0</v>
      </c>
      <c r="K370" s="334">
        <v>0</v>
      </c>
      <c r="L370" s="80">
        <f t="shared" si="25"/>
        <v>1615</v>
      </c>
    </row>
    <row r="371" spans="1:12" s="4" customFormat="1" ht="23.1" customHeight="1" x14ac:dyDescent="0.25">
      <c r="A371" s="63" t="s">
        <v>439</v>
      </c>
      <c r="B371" s="48"/>
      <c r="C371" s="78" t="s">
        <v>27</v>
      </c>
      <c r="D371" s="115">
        <v>50383.770000000004</v>
      </c>
      <c r="E371" s="118">
        <v>12257.6</v>
      </c>
      <c r="F371" s="113">
        <v>6155.4</v>
      </c>
      <c r="G371" s="39">
        <v>21191.7</v>
      </c>
      <c r="H371" s="39">
        <v>6512.5</v>
      </c>
      <c r="I371" s="39">
        <v>17766.5</v>
      </c>
      <c r="J371" s="39">
        <v>4551.3</v>
      </c>
      <c r="K371" s="334">
        <v>4014.4</v>
      </c>
      <c r="L371" s="80">
        <f t="shared" si="25"/>
        <v>122833.17</v>
      </c>
    </row>
    <row r="372" spans="1:12" s="4" customFormat="1" ht="23.1" customHeight="1" x14ac:dyDescent="0.25">
      <c r="A372" s="63" t="s">
        <v>440</v>
      </c>
      <c r="B372" s="48"/>
      <c r="C372" s="78" t="s">
        <v>27</v>
      </c>
      <c r="D372" s="115">
        <v>13629.39</v>
      </c>
      <c r="E372" s="118">
        <v>15.4</v>
      </c>
      <c r="F372" s="113">
        <v>0</v>
      </c>
      <c r="G372" s="39">
        <v>518.29999999999995</v>
      </c>
      <c r="H372" s="39">
        <v>0</v>
      </c>
      <c r="I372" s="39">
        <v>0</v>
      </c>
      <c r="J372" s="39">
        <v>0</v>
      </c>
      <c r="K372" s="334">
        <v>0</v>
      </c>
      <c r="L372" s="80">
        <f t="shared" si="25"/>
        <v>14163.089999999998</v>
      </c>
    </row>
    <row r="373" spans="1:12" s="4" customFormat="1" ht="23.1" customHeight="1" x14ac:dyDescent="0.25">
      <c r="A373" s="63" t="s">
        <v>441</v>
      </c>
      <c r="B373" s="48"/>
      <c r="C373" s="78" t="s">
        <v>27</v>
      </c>
      <c r="D373" s="115">
        <v>1444.5</v>
      </c>
      <c r="E373" s="118">
        <v>0</v>
      </c>
      <c r="F373" s="113">
        <v>0</v>
      </c>
      <c r="G373" s="39">
        <v>0</v>
      </c>
      <c r="H373" s="39">
        <v>0</v>
      </c>
      <c r="I373" s="39">
        <v>0</v>
      </c>
      <c r="J373" s="39">
        <v>0</v>
      </c>
      <c r="K373" s="334">
        <v>0</v>
      </c>
      <c r="L373" s="80">
        <f t="shared" si="25"/>
        <v>1444.5</v>
      </c>
    </row>
    <row r="374" spans="1:12" s="4" customFormat="1" ht="23.1" customHeight="1" x14ac:dyDescent="0.25">
      <c r="A374" s="63" t="s">
        <v>442</v>
      </c>
      <c r="B374" s="48"/>
      <c r="C374" s="78" t="s">
        <v>27</v>
      </c>
      <c r="D374" s="115">
        <v>3092.2</v>
      </c>
      <c r="E374" s="118">
        <v>0</v>
      </c>
      <c r="F374" s="113">
        <v>0</v>
      </c>
      <c r="G374" s="39">
        <v>0</v>
      </c>
      <c r="H374" s="39">
        <v>0</v>
      </c>
      <c r="I374" s="39">
        <v>0</v>
      </c>
      <c r="J374" s="39">
        <v>0</v>
      </c>
      <c r="K374" s="334">
        <v>0</v>
      </c>
      <c r="L374" s="80">
        <f t="shared" si="25"/>
        <v>3092.2</v>
      </c>
    </row>
    <row r="375" spans="1:12" s="4" customFormat="1" ht="23.1" customHeight="1" x14ac:dyDescent="0.25">
      <c r="A375" s="63" t="s">
        <v>443</v>
      </c>
      <c r="B375" s="48"/>
      <c r="C375" s="78" t="s">
        <v>27</v>
      </c>
      <c r="D375" s="115">
        <v>144.69999999999999</v>
      </c>
      <c r="E375" s="118">
        <v>0</v>
      </c>
      <c r="F375" s="113">
        <v>0</v>
      </c>
      <c r="G375" s="39">
        <v>0</v>
      </c>
      <c r="H375" s="39">
        <v>0</v>
      </c>
      <c r="I375" s="39">
        <v>0</v>
      </c>
      <c r="J375" s="39">
        <v>0</v>
      </c>
      <c r="K375" s="334">
        <v>0</v>
      </c>
      <c r="L375" s="80">
        <f t="shared" si="25"/>
        <v>144.69999999999999</v>
      </c>
    </row>
    <row r="376" spans="1:12" s="4" customFormat="1" ht="23.1" customHeight="1" x14ac:dyDescent="0.25">
      <c r="A376" s="63" t="s">
        <v>444</v>
      </c>
      <c r="B376" s="48"/>
      <c r="C376" s="78" t="s">
        <v>27</v>
      </c>
      <c r="D376" s="92">
        <v>14278.869999999999</v>
      </c>
      <c r="E376" s="228">
        <v>380.4</v>
      </c>
      <c r="F376" s="155">
        <v>4099.6000000000004</v>
      </c>
      <c r="G376" s="156">
        <v>599.9</v>
      </c>
      <c r="H376" s="156">
        <v>2944</v>
      </c>
      <c r="I376" s="39">
        <v>0</v>
      </c>
      <c r="J376" s="156">
        <v>0</v>
      </c>
      <c r="K376" s="335">
        <v>10732.8</v>
      </c>
      <c r="L376" s="80">
        <f t="shared" si="25"/>
        <v>33035.57</v>
      </c>
    </row>
    <row r="377" spans="1:12" s="4" customFormat="1" ht="22.5" customHeight="1" x14ac:dyDescent="0.25">
      <c r="A377" s="63" t="s">
        <v>445</v>
      </c>
      <c r="B377" s="48"/>
      <c r="C377" s="78" t="s">
        <v>27</v>
      </c>
      <c r="D377" s="115">
        <v>83.2</v>
      </c>
      <c r="E377" s="118">
        <v>0</v>
      </c>
      <c r="F377" s="113">
        <v>0</v>
      </c>
      <c r="G377" s="39">
        <v>0</v>
      </c>
      <c r="H377" s="39">
        <v>0</v>
      </c>
      <c r="I377" s="39">
        <v>0</v>
      </c>
      <c r="J377" s="39">
        <v>141.19999999999999</v>
      </c>
      <c r="K377" s="334">
        <v>0</v>
      </c>
      <c r="L377" s="80">
        <f t="shared" si="25"/>
        <v>224.39999999999998</v>
      </c>
    </row>
    <row r="378" spans="1:12" s="4" customFormat="1" ht="22.5" customHeight="1" x14ac:dyDescent="0.25">
      <c r="A378" s="63" t="s">
        <v>446</v>
      </c>
      <c r="B378" s="48"/>
      <c r="C378" s="78" t="s">
        <v>27</v>
      </c>
      <c r="D378" s="92">
        <v>2403.4499999999998</v>
      </c>
      <c r="E378" s="118">
        <v>0</v>
      </c>
      <c r="F378" s="155">
        <v>1050</v>
      </c>
      <c r="G378" s="156">
        <v>267.3</v>
      </c>
      <c r="H378" s="39">
        <v>0</v>
      </c>
      <c r="I378" s="39">
        <v>0</v>
      </c>
      <c r="J378" s="156">
        <v>0</v>
      </c>
      <c r="K378" s="334">
        <v>0</v>
      </c>
      <c r="L378" s="80">
        <f t="shared" si="25"/>
        <v>3720.75</v>
      </c>
    </row>
    <row r="379" spans="1:12" s="4" customFormat="1" ht="23.1" customHeight="1" x14ac:dyDescent="0.25">
      <c r="A379" s="63" t="s">
        <v>447</v>
      </c>
      <c r="B379" s="48"/>
      <c r="C379" s="78" t="s">
        <v>27</v>
      </c>
      <c r="D379" s="115">
        <v>260</v>
      </c>
      <c r="E379" s="118">
        <v>0</v>
      </c>
      <c r="F379" s="113">
        <v>0</v>
      </c>
      <c r="G379" s="39">
        <v>0</v>
      </c>
      <c r="H379" s="39">
        <v>0</v>
      </c>
      <c r="I379" s="39">
        <v>0</v>
      </c>
      <c r="J379" s="39">
        <v>0</v>
      </c>
      <c r="K379" s="334">
        <v>0</v>
      </c>
      <c r="L379" s="80">
        <f t="shared" si="25"/>
        <v>260</v>
      </c>
    </row>
    <row r="380" spans="1:12" s="4" customFormat="1" ht="23.1" customHeight="1" x14ac:dyDescent="0.25">
      <c r="A380" s="63" t="s">
        <v>448</v>
      </c>
      <c r="B380" s="48"/>
      <c r="C380" s="78" t="s">
        <v>27</v>
      </c>
      <c r="D380" s="115">
        <v>36010.28</v>
      </c>
      <c r="E380" s="118">
        <v>4168.3999999999996</v>
      </c>
      <c r="F380" s="113">
        <v>2939.5</v>
      </c>
      <c r="G380" s="39">
        <v>6041.4</v>
      </c>
      <c r="H380" s="39">
        <v>2424.1999999999998</v>
      </c>
      <c r="I380" s="39">
        <v>2669.7</v>
      </c>
      <c r="J380" s="39">
        <v>9585.7000000000007</v>
      </c>
      <c r="K380" s="334">
        <v>11473.8</v>
      </c>
      <c r="L380" s="80">
        <f t="shared" si="25"/>
        <v>75312.98</v>
      </c>
    </row>
    <row r="381" spans="1:12" s="4" customFormat="1" ht="23.1" customHeight="1" x14ac:dyDescent="0.25">
      <c r="A381" s="63" t="s">
        <v>449</v>
      </c>
      <c r="B381" s="48"/>
      <c r="C381" s="78" t="s">
        <v>27</v>
      </c>
      <c r="D381" s="115">
        <v>27060.100000000002</v>
      </c>
      <c r="E381" s="118">
        <v>0</v>
      </c>
      <c r="F381" s="113">
        <v>5116.2</v>
      </c>
      <c r="G381" s="39">
        <v>5409.7</v>
      </c>
      <c r="H381" s="39">
        <v>209.5</v>
      </c>
      <c r="I381" s="39">
        <v>0</v>
      </c>
      <c r="J381" s="39">
        <v>0</v>
      </c>
      <c r="K381" s="334">
        <v>0</v>
      </c>
      <c r="L381" s="80">
        <f t="shared" si="25"/>
        <v>37795.5</v>
      </c>
    </row>
    <row r="382" spans="1:12" s="4" customFormat="1" ht="23.1" customHeight="1" x14ac:dyDescent="0.25">
      <c r="A382" s="63" t="s">
        <v>450</v>
      </c>
      <c r="B382" s="48"/>
      <c r="C382" s="78" t="s">
        <v>27</v>
      </c>
      <c r="D382" s="115">
        <v>423.1</v>
      </c>
      <c r="E382" s="118">
        <v>0</v>
      </c>
      <c r="F382" s="113">
        <v>0</v>
      </c>
      <c r="G382" s="39">
        <v>0</v>
      </c>
      <c r="H382" s="39">
        <v>0</v>
      </c>
      <c r="I382" s="39">
        <v>0</v>
      </c>
      <c r="J382" s="39">
        <v>0</v>
      </c>
      <c r="K382" s="334">
        <v>0</v>
      </c>
      <c r="L382" s="80">
        <f t="shared" si="25"/>
        <v>423.1</v>
      </c>
    </row>
    <row r="383" spans="1:12" s="4" customFormat="1" ht="23.1" customHeight="1" x14ac:dyDescent="0.25">
      <c r="A383" s="63" t="s">
        <v>451</v>
      </c>
      <c r="B383" s="48"/>
      <c r="C383" s="78" t="s">
        <v>27</v>
      </c>
      <c r="D383" s="115">
        <v>180</v>
      </c>
      <c r="E383" s="118">
        <v>0</v>
      </c>
      <c r="F383" s="113">
        <v>0</v>
      </c>
      <c r="G383" s="39">
        <v>0</v>
      </c>
      <c r="H383" s="39">
        <v>0</v>
      </c>
      <c r="I383" s="39">
        <v>0</v>
      </c>
      <c r="J383" s="39">
        <v>0</v>
      </c>
      <c r="K383" s="334">
        <v>0</v>
      </c>
      <c r="L383" s="80">
        <f t="shared" si="25"/>
        <v>180</v>
      </c>
    </row>
    <row r="384" spans="1:12" s="4" customFormat="1" ht="23.1" customHeight="1" x14ac:dyDescent="0.25">
      <c r="A384" s="63" t="s">
        <v>452</v>
      </c>
      <c r="B384" s="48"/>
      <c r="C384" s="78" t="s">
        <v>27</v>
      </c>
      <c r="D384" s="92">
        <v>404</v>
      </c>
      <c r="E384" s="228">
        <v>13.5</v>
      </c>
      <c r="F384" s="155">
        <v>689.82</v>
      </c>
      <c r="G384" s="156">
        <v>0</v>
      </c>
      <c r="H384" s="39">
        <v>0</v>
      </c>
      <c r="I384" s="156">
        <v>822.8</v>
      </c>
      <c r="J384" s="156">
        <v>610.1</v>
      </c>
      <c r="K384" s="334">
        <v>0</v>
      </c>
      <c r="L384" s="80">
        <f t="shared" si="25"/>
        <v>2540.2200000000003</v>
      </c>
    </row>
    <row r="385" spans="1:12" s="4" customFormat="1" ht="23.1" customHeight="1" x14ac:dyDescent="0.25">
      <c r="A385" s="319" t="s">
        <v>767</v>
      </c>
      <c r="B385" s="62"/>
      <c r="C385" s="78" t="s">
        <v>27</v>
      </c>
      <c r="D385" s="115">
        <v>0</v>
      </c>
      <c r="E385" s="118">
        <v>0</v>
      </c>
      <c r="F385" s="113">
        <v>0</v>
      </c>
      <c r="G385" s="39">
        <v>0</v>
      </c>
      <c r="H385" s="39">
        <v>0</v>
      </c>
      <c r="I385" s="39">
        <v>0</v>
      </c>
      <c r="J385" s="39">
        <v>3281.5</v>
      </c>
      <c r="K385" s="334">
        <v>948.9</v>
      </c>
      <c r="L385" s="80">
        <f t="shared" si="25"/>
        <v>4230.3999999999996</v>
      </c>
    </row>
    <row r="386" spans="1:12" s="4" customFormat="1" ht="23.1" customHeight="1" x14ac:dyDescent="0.25">
      <c r="A386" s="153" t="s">
        <v>453</v>
      </c>
      <c r="B386" s="62"/>
      <c r="C386" s="77" t="s">
        <v>27</v>
      </c>
      <c r="D386" s="115">
        <v>14182.07</v>
      </c>
      <c r="E386" s="118">
        <v>0</v>
      </c>
      <c r="F386" s="113">
        <v>880</v>
      </c>
      <c r="G386" s="39">
        <v>3267.6</v>
      </c>
      <c r="H386" s="39">
        <v>9220.93</v>
      </c>
      <c r="I386" s="39">
        <v>2684.3</v>
      </c>
      <c r="J386" s="39">
        <v>1211.9000000000001</v>
      </c>
      <c r="K386" s="334">
        <v>7273</v>
      </c>
      <c r="L386" s="80">
        <f t="shared" si="25"/>
        <v>38719.800000000003</v>
      </c>
    </row>
    <row r="387" spans="1:12" s="4" customFormat="1" ht="23.1" customHeight="1" thickBot="1" x14ac:dyDescent="0.3">
      <c r="A387" s="284" t="s">
        <v>454</v>
      </c>
      <c r="B387" s="53"/>
      <c r="C387" s="78" t="s">
        <v>27</v>
      </c>
      <c r="D387" s="116">
        <v>28527.46</v>
      </c>
      <c r="E387" s="118">
        <v>0</v>
      </c>
      <c r="F387" s="113">
        <v>1990.6</v>
      </c>
      <c r="G387" s="39">
        <v>1072.9000000000001</v>
      </c>
      <c r="H387" s="39">
        <v>1974.1</v>
      </c>
      <c r="I387" s="39">
        <v>0</v>
      </c>
      <c r="J387" s="39">
        <v>0</v>
      </c>
      <c r="K387" s="334">
        <v>0</v>
      </c>
      <c r="L387" s="80">
        <f t="shared" si="25"/>
        <v>33565.06</v>
      </c>
    </row>
    <row r="388" spans="1:12" s="4" customFormat="1" ht="30" customHeight="1" thickTop="1" thickBot="1" x14ac:dyDescent="0.3">
      <c r="A388" s="608" t="s">
        <v>720</v>
      </c>
      <c r="B388" s="609"/>
      <c r="C388" s="47" t="s">
        <v>27</v>
      </c>
      <c r="D388" s="67">
        <v>1602389.55</v>
      </c>
      <c r="E388" s="67">
        <f t="shared" ref="E388:I388" si="26">SUM(E291:E387)</f>
        <v>108761.39999999998</v>
      </c>
      <c r="F388" s="67">
        <f t="shared" si="26"/>
        <v>136384.15000000002</v>
      </c>
      <c r="G388" s="67">
        <f t="shared" si="26"/>
        <v>182813.03999999998</v>
      </c>
      <c r="H388" s="67">
        <f t="shared" si="26"/>
        <v>94149.870000000024</v>
      </c>
      <c r="I388" s="67">
        <f t="shared" si="26"/>
        <v>84225.300000000017</v>
      </c>
      <c r="J388" s="67">
        <f>SUM(J291:J387)</f>
        <v>87500.39999999998</v>
      </c>
      <c r="K388" s="67">
        <f>SUM(K291:K387)</f>
        <v>96721.1</v>
      </c>
      <c r="L388" s="56">
        <f>SUM(L291:L387)</f>
        <v>2392944.81</v>
      </c>
    </row>
    <row r="389" spans="1:12" s="4" customFormat="1" ht="16.5" customHeight="1" thickTop="1" thickBot="1" x14ac:dyDescent="0.3">
      <c r="A389" s="503"/>
      <c r="B389" s="504"/>
      <c r="C389" s="504"/>
      <c r="D389" s="504"/>
      <c r="E389" s="504"/>
      <c r="F389" s="504"/>
      <c r="G389" s="504"/>
      <c r="H389" s="504"/>
      <c r="I389" s="504"/>
      <c r="J389" s="504"/>
      <c r="K389" s="504"/>
      <c r="L389" s="505"/>
    </row>
    <row r="390" spans="1:12" s="4" customFormat="1" ht="24.75" customHeight="1" thickTop="1" thickBot="1" x14ac:dyDescent="0.3">
      <c r="A390" s="488" t="s">
        <v>591</v>
      </c>
      <c r="B390" s="489"/>
      <c r="C390" s="489"/>
      <c r="D390" s="489"/>
      <c r="E390" s="489"/>
      <c r="F390" s="489"/>
      <c r="G390" s="489"/>
      <c r="H390" s="489"/>
      <c r="I390" s="489"/>
      <c r="J390" s="489"/>
      <c r="K390" s="489"/>
      <c r="L390" s="490"/>
    </row>
    <row r="391" spans="1:12" s="4" customFormat="1" ht="23.1" customHeight="1" thickTop="1" x14ac:dyDescent="0.25">
      <c r="A391" s="500" t="s">
        <v>362</v>
      </c>
      <c r="B391" s="501"/>
      <c r="C391" s="501"/>
      <c r="D391" s="501"/>
      <c r="E391" s="501"/>
      <c r="F391" s="501"/>
      <c r="G391" s="501"/>
      <c r="H391" s="501"/>
      <c r="I391" s="501"/>
      <c r="J391" s="501"/>
      <c r="K391" s="501"/>
      <c r="L391" s="502"/>
    </row>
    <row r="392" spans="1:12" s="4" customFormat="1" ht="32.25" customHeight="1" thickBot="1" x14ac:dyDescent="0.3">
      <c r="A392" s="508" t="s">
        <v>455</v>
      </c>
      <c r="B392" s="509"/>
      <c r="C392" s="510"/>
      <c r="D392" s="105" t="s">
        <v>717</v>
      </c>
      <c r="E392" s="105" t="s">
        <v>711</v>
      </c>
      <c r="F392" s="12" t="s">
        <v>712</v>
      </c>
      <c r="G392" s="12" t="s">
        <v>713</v>
      </c>
      <c r="H392" s="12" t="s">
        <v>714</v>
      </c>
      <c r="I392" s="12" t="s">
        <v>715</v>
      </c>
      <c r="J392" s="41" t="s">
        <v>716</v>
      </c>
      <c r="K392" s="41" t="s">
        <v>770</v>
      </c>
      <c r="L392" s="42" t="s">
        <v>28</v>
      </c>
    </row>
    <row r="393" spans="1:12" s="4" customFormat="1" ht="22.5" customHeight="1" thickTop="1" x14ac:dyDescent="0.25">
      <c r="A393" s="282" t="s">
        <v>592</v>
      </c>
      <c r="B393" s="49"/>
      <c r="C393" s="76" t="s">
        <v>27</v>
      </c>
      <c r="D393" s="114">
        <v>1432</v>
      </c>
      <c r="E393" s="118">
        <v>0</v>
      </c>
      <c r="F393" s="113">
        <v>0</v>
      </c>
      <c r="G393" s="39">
        <v>0</v>
      </c>
      <c r="H393" s="39">
        <v>0</v>
      </c>
      <c r="I393" s="39">
        <v>0</v>
      </c>
      <c r="J393" s="39">
        <v>0</v>
      </c>
      <c r="K393" s="334">
        <v>0</v>
      </c>
      <c r="L393" s="80">
        <f>SUM(D393:K393)</f>
        <v>1432</v>
      </c>
    </row>
    <row r="394" spans="1:12" s="4" customFormat="1" ht="22.5" customHeight="1" x14ac:dyDescent="0.25">
      <c r="A394" s="63" t="s">
        <v>456</v>
      </c>
      <c r="B394" s="50"/>
      <c r="C394" s="78" t="s">
        <v>27</v>
      </c>
      <c r="D394" s="115">
        <v>122.9</v>
      </c>
      <c r="E394" s="118">
        <v>0</v>
      </c>
      <c r="F394" s="113">
        <v>0</v>
      </c>
      <c r="G394" s="39">
        <v>0</v>
      </c>
      <c r="H394" s="39">
        <v>0</v>
      </c>
      <c r="I394" s="39">
        <v>0</v>
      </c>
      <c r="J394" s="39">
        <v>0</v>
      </c>
      <c r="K394" s="334">
        <v>0</v>
      </c>
      <c r="L394" s="80">
        <f t="shared" ref="L394:L409" si="27">SUM(D394:K394)</f>
        <v>122.9</v>
      </c>
    </row>
    <row r="395" spans="1:12" s="4" customFormat="1" ht="22.5" customHeight="1" x14ac:dyDescent="0.25">
      <c r="A395" s="63" t="s">
        <v>457</v>
      </c>
      <c r="B395" s="50"/>
      <c r="C395" s="78" t="s">
        <v>27</v>
      </c>
      <c r="D395" s="115">
        <v>168.2</v>
      </c>
      <c r="E395" s="118">
        <v>0</v>
      </c>
      <c r="F395" s="113">
        <v>0</v>
      </c>
      <c r="G395" s="39">
        <v>0</v>
      </c>
      <c r="H395" s="39">
        <v>0</v>
      </c>
      <c r="I395" s="39">
        <v>0</v>
      </c>
      <c r="J395" s="39">
        <v>0</v>
      </c>
      <c r="K395" s="334">
        <v>0</v>
      </c>
      <c r="L395" s="80">
        <f t="shared" si="27"/>
        <v>168.2</v>
      </c>
    </row>
    <row r="396" spans="1:12" s="4" customFormat="1" ht="22.5" customHeight="1" x14ac:dyDescent="0.25">
      <c r="A396" s="63" t="s">
        <v>458</v>
      </c>
      <c r="B396" s="50"/>
      <c r="C396" s="77" t="s">
        <v>27</v>
      </c>
      <c r="D396" s="115">
        <v>3293.7</v>
      </c>
      <c r="E396" s="118">
        <v>0</v>
      </c>
      <c r="F396" s="113">
        <v>0</v>
      </c>
      <c r="G396" s="39">
        <v>0</v>
      </c>
      <c r="H396" s="39">
        <v>0</v>
      </c>
      <c r="I396" s="39">
        <v>0</v>
      </c>
      <c r="J396" s="39">
        <v>0</v>
      </c>
      <c r="K396" s="334">
        <v>0</v>
      </c>
      <c r="L396" s="80">
        <f t="shared" si="27"/>
        <v>3293.7</v>
      </c>
    </row>
    <row r="397" spans="1:12" s="4" customFormat="1" ht="22.5" customHeight="1" x14ac:dyDescent="0.25">
      <c r="A397" s="63" t="s">
        <v>459</v>
      </c>
      <c r="B397" s="50"/>
      <c r="C397" s="78" t="s">
        <v>27</v>
      </c>
      <c r="D397" s="115">
        <v>3646.95</v>
      </c>
      <c r="E397" s="118">
        <v>0</v>
      </c>
      <c r="F397" s="113">
        <v>0</v>
      </c>
      <c r="G397" s="39">
        <v>0</v>
      </c>
      <c r="H397" s="39">
        <v>20</v>
      </c>
      <c r="I397" s="39">
        <v>0</v>
      </c>
      <c r="J397" s="39">
        <v>0</v>
      </c>
      <c r="K397" s="334">
        <v>0</v>
      </c>
      <c r="L397" s="80">
        <f t="shared" si="27"/>
        <v>3666.95</v>
      </c>
    </row>
    <row r="398" spans="1:12" s="4" customFormat="1" ht="22.5" customHeight="1" x14ac:dyDescent="0.25">
      <c r="A398" s="63" t="s">
        <v>460</v>
      </c>
      <c r="B398" s="50"/>
      <c r="C398" s="78" t="s">
        <v>27</v>
      </c>
      <c r="D398" s="115">
        <v>198.9</v>
      </c>
      <c r="E398" s="118">
        <v>0</v>
      </c>
      <c r="F398" s="113">
        <v>0</v>
      </c>
      <c r="G398" s="39">
        <v>0</v>
      </c>
      <c r="H398" s="39">
        <v>0</v>
      </c>
      <c r="I398" s="39">
        <v>0</v>
      </c>
      <c r="J398" s="39">
        <v>0</v>
      </c>
      <c r="K398" s="334">
        <v>0</v>
      </c>
      <c r="L398" s="80">
        <f t="shared" si="27"/>
        <v>198.9</v>
      </c>
    </row>
    <row r="399" spans="1:12" s="4" customFormat="1" ht="22.5" customHeight="1" x14ac:dyDescent="0.25">
      <c r="A399" s="63" t="s">
        <v>461</v>
      </c>
      <c r="B399" s="50"/>
      <c r="C399" s="78" t="s">
        <v>27</v>
      </c>
      <c r="D399" s="115">
        <v>1597.6999999999998</v>
      </c>
      <c r="E399" s="118">
        <v>0</v>
      </c>
      <c r="F399" s="113">
        <v>0</v>
      </c>
      <c r="G399" s="39">
        <v>0</v>
      </c>
      <c r="H399" s="39">
        <v>0</v>
      </c>
      <c r="I399" s="39">
        <v>0</v>
      </c>
      <c r="J399" s="39">
        <v>0</v>
      </c>
      <c r="K399" s="334">
        <v>0</v>
      </c>
      <c r="L399" s="80">
        <f t="shared" si="27"/>
        <v>1597.6999999999998</v>
      </c>
    </row>
    <row r="400" spans="1:12" s="4" customFormat="1" ht="22.5" customHeight="1" x14ac:dyDescent="0.25">
      <c r="A400" s="63" t="s">
        <v>462</v>
      </c>
      <c r="B400" s="50"/>
      <c r="C400" s="78" t="s">
        <v>27</v>
      </c>
      <c r="D400" s="115">
        <v>7419.88</v>
      </c>
      <c r="E400" s="118">
        <v>0</v>
      </c>
      <c r="F400" s="113">
        <v>96.1</v>
      </c>
      <c r="G400" s="39">
        <v>0</v>
      </c>
      <c r="H400" s="39">
        <v>0</v>
      </c>
      <c r="I400" s="39">
        <v>0</v>
      </c>
      <c r="J400" s="39">
        <v>0</v>
      </c>
      <c r="K400" s="334">
        <v>0</v>
      </c>
      <c r="L400" s="80">
        <f t="shared" si="27"/>
        <v>7515.9800000000005</v>
      </c>
    </row>
    <row r="401" spans="1:12" s="4" customFormat="1" ht="22.5" customHeight="1" x14ac:dyDescent="0.25">
      <c r="A401" s="63" t="s">
        <v>463</v>
      </c>
      <c r="B401" s="50"/>
      <c r="C401" s="78" t="s">
        <v>27</v>
      </c>
      <c r="D401" s="115">
        <v>6684.8</v>
      </c>
      <c r="E401" s="118">
        <v>0</v>
      </c>
      <c r="F401" s="113">
        <v>419.6</v>
      </c>
      <c r="G401" s="39">
        <v>0</v>
      </c>
      <c r="H401" s="39">
        <v>0</v>
      </c>
      <c r="I401" s="39">
        <v>0</v>
      </c>
      <c r="J401" s="39">
        <v>0</v>
      </c>
      <c r="K401" s="334">
        <v>0</v>
      </c>
      <c r="L401" s="80">
        <f t="shared" si="27"/>
        <v>7104.4000000000005</v>
      </c>
    </row>
    <row r="402" spans="1:12" s="4" customFormat="1" ht="22.5" customHeight="1" x14ac:dyDescent="0.25">
      <c r="A402" s="63" t="s">
        <v>464</v>
      </c>
      <c r="B402" s="50"/>
      <c r="C402" s="78" t="s">
        <v>27</v>
      </c>
      <c r="D402" s="115">
        <v>79.8</v>
      </c>
      <c r="E402" s="118">
        <v>0</v>
      </c>
      <c r="F402" s="113">
        <v>0</v>
      </c>
      <c r="G402" s="39">
        <v>0</v>
      </c>
      <c r="H402" s="39">
        <v>0</v>
      </c>
      <c r="I402" s="39">
        <v>0</v>
      </c>
      <c r="J402" s="39">
        <v>0</v>
      </c>
      <c r="K402" s="334">
        <v>0</v>
      </c>
      <c r="L402" s="80">
        <f t="shared" si="27"/>
        <v>79.8</v>
      </c>
    </row>
    <row r="403" spans="1:12" s="4" customFormat="1" ht="22.5" customHeight="1" x14ac:dyDescent="0.25">
      <c r="A403" s="63" t="s">
        <v>465</v>
      </c>
      <c r="B403" s="50"/>
      <c r="C403" s="78" t="s">
        <v>27</v>
      </c>
      <c r="D403" s="115">
        <v>168</v>
      </c>
      <c r="E403" s="118">
        <v>0</v>
      </c>
      <c r="F403" s="113">
        <v>0</v>
      </c>
      <c r="G403" s="39">
        <v>0</v>
      </c>
      <c r="H403" s="39">
        <v>0</v>
      </c>
      <c r="I403" s="39">
        <v>0</v>
      </c>
      <c r="J403" s="39">
        <v>0</v>
      </c>
      <c r="K403" s="334">
        <v>0</v>
      </c>
      <c r="L403" s="80">
        <f t="shared" si="27"/>
        <v>168</v>
      </c>
    </row>
    <row r="404" spans="1:12" s="4" customFormat="1" ht="22.5" customHeight="1" x14ac:dyDescent="0.25">
      <c r="A404" s="63" t="s">
        <v>466</v>
      </c>
      <c r="B404" s="50"/>
      <c r="C404" s="78" t="s">
        <v>27</v>
      </c>
      <c r="D404" s="115">
        <v>333</v>
      </c>
      <c r="E404" s="118">
        <v>0</v>
      </c>
      <c r="F404" s="113">
        <v>0</v>
      </c>
      <c r="G404" s="39">
        <v>0</v>
      </c>
      <c r="H404" s="39">
        <v>0</v>
      </c>
      <c r="I404" s="39">
        <v>0</v>
      </c>
      <c r="J404" s="39">
        <v>0</v>
      </c>
      <c r="K404" s="334">
        <v>0</v>
      </c>
      <c r="L404" s="80">
        <f t="shared" si="27"/>
        <v>333</v>
      </c>
    </row>
    <row r="405" spans="1:12" s="4" customFormat="1" ht="22.5" customHeight="1" x14ac:dyDescent="0.25">
      <c r="A405" s="63" t="s">
        <v>467</v>
      </c>
      <c r="B405" s="50"/>
      <c r="C405" s="78" t="s">
        <v>27</v>
      </c>
      <c r="D405" s="115">
        <v>2336.7000000000003</v>
      </c>
      <c r="E405" s="118">
        <v>0</v>
      </c>
      <c r="F405" s="113">
        <v>46.3</v>
      </c>
      <c r="G405" s="39">
        <v>0</v>
      </c>
      <c r="H405" s="39">
        <v>797.3</v>
      </c>
      <c r="I405" s="39">
        <v>0</v>
      </c>
      <c r="J405" s="39">
        <v>0</v>
      </c>
      <c r="K405" s="334">
        <v>0</v>
      </c>
      <c r="L405" s="80">
        <f t="shared" si="27"/>
        <v>3180.3</v>
      </c>
    </row>
    <row r="406" spans="1:12" s="4" customFormat="1" ht="22.5" customHeight="1" x14ac:dyDescent="0.25">
      <c r="A406" s="63" t="s">
        <v>468</v>
      </c>
      <c r="B406" s="50"/>
      <c r="C406" s="78" t="s">
        <v>27</v>
      </c>
      <c r="D406" s="115">
        <v>19566.48</v>
      </c>
      <c r="E406" s="118">
        <v>262.2</v>
      </c>
      <c r="F406" s="113">
        <v>13.8</v>
      </c>
      <c r="G406" s="39">
        <v>0</v>
      </c>
      <c r="H406" s="39">
        <v>367.8</v>
      </c>
      <c r="I406" s="39">
        <v>0</v>
      </c>
      <c r="J406" s="39">
        <v>0</v>
      </c>
      <c r="K406" s="334">
        <v>0</v>
      </c>
      <c r="L406" s="80">
        <f t="shared" si="27"/>
        <v>20210.28</v>
      </c>
    </row>
    <row r="407" spans="1:12" s="4" customFormat="1" ht="22.5" customHeight="1" x14ac:dyDescent="0.25">
      <c r="A407" s="57" t="s">
        <v>469</v>
      </c>
      <c r="B407" s="50"/>
      <c r="C407" s="78" t="s">
        <v>27</v>
      </c>
      <c r="D407" s="115">
        <v>1372.1599999999999</v>
      </c>
      <c r="E407" s="118">
        <v>0</v>
      </c>
      <c r="F407" s="113">
        <v>0</v>
      </c>
      <c r="G407" s="39">
        <v>0</v>
      </c>
      <c r="H407" s="39">
        <v>264.7</v>
      </c>
      <c r="I407" s="39">
        <v>0</v>
      </c>
      <c r="J407" s="39">
        <v>0</v>
      </c>
      <c r="K407" s="334">
        <v>0</v>
      </c>
      <c r="L407" s="80">
        <f t="shared" si="27"/>
        <v>1636.86</v>
      </c>
    </row>
    <row r="408" spans="1:12" s="4" customFormat="1" ht="22.5" customHeight="1" x14ac:dyDescent="0.25">
      <c r="A408" s="57" t="s">
        <v>470</v>
      </c>
      <c r="B408" s="50"/>
      <c r="C408" s="78" t="s">
        <v>27</v>
      </c>
      <c r="D408" s="115">
        <v>103</v>
      </c>
      <c r="E408" s="118">
        <v>0</v>
      </c>
      <c r="F408" s="113">
        <v>0</v>
      </c>
      <c r="G408" s="39">
        <v>0</v>
      </c>
      <c r="H408" s="39">
        <v>0</v>
      </c>
      <c r="I408" s="39">
        <v>0</v>
      </c>
      <c r="J408" s="39">
        <v>0</v>
      </c>
      <c r="K408" s="334">
        <v>0</v>
      </c>
      <c r="L408" s="80">
        <f t="shared" si="27"/>
        <v>103</v>
      </c>
    </row>
    <row r="409" spans="1:12" s="4" customFormat="1" ht="22.5" customHeight="1" x14ac:dyDescent="0.25">
      <c r="A409" s="63" t="s">
        <v>471</v>
      </c>
      <c r="B409" s="50"/>
      <c r="C409" s="78" t="s">
        <v>27</v>
      </c>
      <c r="D409" s="115">
        <v>1012.5</v>
      </c>
      <c r="E409" s="118">
        <v>0</v>
      </c>
      <c r="F409" s="113">
        <v>0</v>
      </c>
      <c r="G409" s="39">
        <v>0</v>
      </c>
      <c r="H409" s="39">
        <v>0</v>
      </c>
      <c r="I409" s="39">
        <v>0</v>
      </c>
      <c r="J409" s="39">
        <v>0</v>
      </c>
      <c r="K409" s="334">
        <v>0</v>
      </c>
      <c r="L409" s="80">
        <f t="shared" si="27"/>
        <v>1012.5</v>
      </c>
    </row>
    <row r="410" spans="1:12" s="4" customFormat="1" ht="22.5" customHeight="1" x14ac:dyDescent="0.25">
      <c r="A410" s="63" t="s">
        <v>472</v>
      </c>
      <c r="B410" s="50"/>
      <c r="C410" s="78" t="s">
        <v>27</v>
      </c>
      <c r="D410" s="115">
        <v>2523.3999999999996</v>
      </c>
      <c r="E410" s="118">
        <v>0</v>
      </c>
      <c r="F410" s="113">
        <v>32.200000000000003</v>
      </c>
      <c r="G410" s="39">
        <v>0</v>
      </c>
      <c r="H410" s="39">
        <v>145.80000000000001</v>
      </c>
      <c r="I410" s="39">
        <v>0</v>
      </c>
      <c r="J410" s="39">
        <v>0</v>
      </c>
      <c r="K410" s="334">
        <v>0</v>
      </c>
      <c r="L410" s="80">
        <f t="shared" ref="L410:L457" si="28">SUM(D410:K410)</f>
        <v>2701.3999999999996</v>
      </c>
    </row>
    <row r="411" spans="1:12" s="4" customFormat="1" ht="22.5" customHeight="1" x14ac:dyDescent="0.25">
      <c r="A411" s="57" t="s">
        <v>473</v>
      </c>
      <c r="B411" s="50"/>
      <c r="C411" s="78" t="s">
        <v>27</v>
      </c>
      <c r="D411" s="115">
        <v>1728.1</v>
      </c>
      <c r="E411" s="118">
        <v>0</v>
      </c>
      <c r="F411" s="113">
        <v>0</v>
      </c>
      <c r="G411" s="39">
        <v>0</v>
      </c>
      <c r="H411" s="39">
        <v>0</v>
      </c>
      <c r="I411" s="39">
        <v>0</v>
      </c>
      <c r="J411" s="39">
        <v>0</v>
      </c>
      <c r="K411" s="334">
        <v>0</v>
      </c>
      <c r="L411" s="80">
        <f t="shared" ref="L411:L433" si="29">SUM(D411:K411)</f>
        <v>1728.1</v>
      </c>
    </row>
    <row r="412" spans="1:12" s="4" customFormat="1" ht="22.5" customHeight="1" x14ac:dyDescent="0.25">
      <c r="A412" s="57" t="s">
        <v>474</v>
      </c>
      <c r="B412" s="50"/>
      <c r="C412" s="78" t="s">
        <v>27</v>
      </c>
      <c r="D412" s="115">
        <v>214.60000000000002</v>
      </c>
      <c r="E412" s="118">
        <v>0</v>
      </c>
      <c r="F412" s="113">
        <v>703.6</v>
      </c>
      <c r="G412" s="39">
        <v>0</v>
      </c>
      <c r="H412" s="39">
        <v>0</v>
      </c>
      <c r="I412" s="39">
        <v>0</v>
      </c>
      <c r="J412" s="39">
        <v>0</v>
      </c>
      <c r="K412" s="334">
        <v>0</v>
      </c>
      <c r="L412" s="80">
        <f t="shared" si="29"/>
        <v>918.2</v>
      </c>
    </row>
    <row r="413" spans="1:12" s="4" customFormat="1" ht="22.5" customHeight="1" x14ac:dyDescent="0.25">
      <c r="A413" s="63" t="s">
        <v>475</v>
      </c>
      <c r="B413" s="50"/>
      <c r="C413" s="78" t="s">
        <v>27</v>
      </c>
      <c r="D413" s="115">
        <v>1352.4</v>
      </c>
      <c r="E413" s="118">
        <v>122.5</v>
      </c>
      <c r="F413" s="113">
        <v>74.400000000000006</v>
      </c>
      <c r="G413" s="39">
        <v>50.5</v>
      </c>
      <c r="H413" s="39">
        <v>133.30000000000001</v>
      </c>
      <c r="I413" s="39">
        <v>76.8</v>
      </c>
      <c r="J413" s="39">
        <v>471</v>
      </c>
      <c r="K413" s="334">
        <v>340.1</v>
      </c>
      <c r="L413" s="80">
        <f t="shared" si="29"/>
        <v>2621</v>
      </c>
    </row>
    <row r="414" spans="1:12" s="4" customFormat="1" ht="22.5" customHeight="1" x14ac:dyDescent="0.25">
      <c r="A414" s="63" t="s">
        <v>476</v>
      </c>
      <c r="B414" s="50"/>
      <c r="C414" s="78" t="s">
        <v>27</v>
      </c>
      <c r="D414" s="115">
        <v>5355.52</v>
      </c>
      <c r="E414" s="118">
        <v>70.2</v>
      </c>
      <c r="F414" s="113">
        <v>57.7</v>
      </c>
      <c r="G414" s="39">
        <v>0</v>
      </c>
      <c r="H414" s="39">
        <v>0</v>
      </c>
      <c r="I414" s="39">
        <v>0</v>
      </c>
      <c r="J414" s="39">
        <v>0</v>
      </c>
      <c r="K414" s="334">
        <v>0</v>
      </c>
      <c r="L414" s="80">
        <f t="shared" si="29"/>
        <v>5483.42</v>
      </c>
    </row>
    <row r="415" spans="1:12" s="4" customFormat="1" ht="22.5" customHeight="1" x14ac:dyDescent="0.25">
      <c r="A415" s="285" t="s">
        <v>760</v>
      </c>
      <c r="B415" s="50"/>
      <c r="C415" s="78" t="s">
        <v>27</v>
      </c>
      <c r="D415" s="115">
        <v>0</v>
      </c>
      <c r="E415" s="118">
        <v>0</v>
      </c>
      <c r="F415" s="113">
        <v>0</v>
      </c>
      <c r="G415" s="39">
        <v>0</v>
      </c>
      <c r="H415" s="39">
        <v>2655.2</v>
      </c>
      <c r="I415" s="39">
        <v>0</v>
      </c>
      <c r="J415" s="39">
        <v>0</v>
      </c>
      <c r="K415" s="334">
        <v>0</v>
      </c>
      <c r="L415" s="80">
        <f t="shared" si="29"/>
        <v>2655.2</v>
      </c>
    </row>
    <row r="416" spans="1:12" s="4" customFormat="1" ht="22.5" customHeight="1" x14ac:dyDescent="0.25">
      <c r="A416" s="285" t="s">
        <v>768</v>
      </c>
      <c r="B416" s="50"/>
      <c r="C416" s="78" t="s">
        <v>27</v>
      </c>
      <c r="D416" s="115">
        <v>0</v>
      </c>
      <c r="E416" s="118">
        <v>0</v>
      </c>
      <c r="F416" s="113">
        <v>0</v>
      </c>
      <c r="G416" s="39">
        <v>0</v>
      </c>
      <c r="H416" s="39">
        <v>0</v>
      </c>
      <c r="I416" s="39">
        <v>0</v>
      </c>
      <c r="J416" s="39">
        <v>3592.6</v>
      </c>
      <c r="K416" s="334">
        <v>0</v>
      </c>
      <c r="L416" s="80">
        <f t="shared" si="29"/>
        <v>3592.6</v>
      </c>
    </row>
    <row r="417" spans="1:12" s="4" customFormat="1" ht="22.5" customHeight="1" x14ac:dyDescent="0.25">
      <c r="A417" s="63" t="s">
        <v>477</v>
      </c>
      <c r="B417" s="50"/>
      <c r="C417" s="78" t="s">
        <v>27</v>
      </c>
      <c r="D417" s="115">
        <v>955</v>
      </c>
      <c r="E417" s="118">
        <v>0</v>
      </c>
      <c r="F417" s="113">
        <v>0</v>
      </c>
      <c r="G417" s="39">
        <v>0</v>
      </c>
      <c r="H417" s="39">
        <v>0</v>
      </c>
      <c r="I417" s="39">
        <v>0</v>
      </c>
      <c r="J417" s="39">
        <v>0</v>
      </c>
      <c r="K417" s="334">
        <v>0</v>
      </c>
      <c r="L417" s="80">
        <f t="shared" si="29"/>
        <v>955</v>
      </c>
    </row>
    <row r="418" spans="1:12" s="4" customFormat="1" ht="22.5" customHeight="1" x14ac:dyDescent="0.25">
      <c r="A418" s="63" t="s">
        <v>478</v>
      </c>
      <c r="B418" s="50"/>
      <c r="C418" s="78" t="s">
        <v>27</v>
      </c>
      <c r="D418" s="92">
        <v>4277.2</v>
      </c>
      <c r="E418" s="228">
        <v>76.400000000000006</v>
      </c>
      <c r="F418" s="155">
        <v>180.2</v>
      </c>
      <c r="G418" s="156">
        <v>0</v>
      </c>
      <c r="H418" s="156">
        <v>0</v>
      </c>
      <c r="I418" s="156">
        <v>0</v>
      </c>
      <c r="J418" s="156">
        <v>0</v>
      </c>
      <c r="K418" s="356">
        <v>0</v>
      </c>
      <c r="L418" s="341">
        <f t="shared" si="29"/>
        <v>4533.7999999999993</v>
      </c>
    </row>
    <row r="419" spans="1:12" s="4" customFormat="1" ht="22.5" customHeight="1" x14ac:dyDescent="0.25">
      <c r="A419" s="63" t="s">
        <v>479</v>
      </c>
      <c r="B419" s="50"/>
      <c r="C419" s="78" t="s">
        <v>27</v>
      </c>
      <c r="D419" s="115">
        <v>688.4</v>
      </c>
      <c r="E419" s="118">
        <v>0</v>
      </c>
      <c r="F419" s="113">
        <v>0</v>
      </c>
      <c r="G419" s="39">
        <v>0</v>
      </c>
      <c r="H419" s="39">
        <v>0</v>
      </c>
      <c r="I419" s="39">
        <v>0</v>
      </c>
      <c r="J419" s="39">
        <v>0</v>
      </c>
      <c r="K419" s="334">
        <v>0</v>
      </c>
      <c r="L419" s="80">
        <f t="shared" si="29"/>
        <v>688.4</v>
      </c>
    </row>
    <row r="420" spans="1:12" s="4" customFormat="1" ht="22.5" customHeight="1" x14ac:dyDescent="0.25">
      <c r="A420" s="63" t="s">
        <v>480</v>
      </c>
      <c r="B420" s="50"/>
      <c r="C420" s="78" t="s">
        <v>27</v>
      </c>
      <c r="D420" s="115">
        <v>4657.5600000000004</v>
      </c>
      <c r="E420" s="118">
        <v>0</v>
      </c>
      <c r="F420" s="113">
        <v>414.1</v>
      </c>
      <c r="G420" s="39">
        <v>23</v>
      </c>
      <c r="H420" s="39">
        <v>317.3</v>
      </c>
      <c r="I420" s="39">
        <v>0</v>
      </c>
      <c r="J420" s="39">
        <v>0</v>
      </c>
      <c r="K420" s="334">
        <v>0</v>
      </c>
      <c r="L420" s="80">
        <f t="shared" si="29"/>
        <v>5411.9600000000009</v>
      </c>
    </row>
    <row r="421" spans="1:12" s="4" customFormat="1" ht="22.5" customHeight="1" x14ac:dyDescent="0.25">
      <c r="A421" s="63" t="s">
        <v>481</v>
      </c>
      <c r="B421" s="50"/>
      <c r="C421" s="78" t="s">
        <v>27</v>
      </c>
      <c r="D421" s="115">
        <v>5533.8</v>
      </c>
      <c r="E421" s="118">
        <v>12.1</v>
      </c>
      <c r="F421" s="113">
        <v>32.9</v>
      </c>
      <c r="G421" s="39">
        <v>733.3</v>
      </c>
      <c r="H421" s="39">
        <v>1635.7</v>
      </c>
      <c r="I421" s="39">
        <v>1963.71</v>
      </c>
      <c r="J421" s="39">
        <v>2637.5</v>
      </c>
      <c r="K421" s="334">
        <v>6932.6</v>
      </c>
      <c r="L421" s="80">
        <f t="shared" si="29"/>
        <v>19481.61</v>
      </c>
    </row>
    <row r="422" spans="1:12" s="4" customFormat="1" ht="22.5" customHeight="1" x14ac:dyDescent="0.25">
      <c r="A422" s="83" t="s">
        <v>482</v>
      </c>
      <c r="B422" s="50"/>
      <c r="C422" s="78" t="s">
        <v>27</v>
      </c>
      <c r="D422" s="115">
        <v>737.8</v>
      </c>
      <c r="E422" s="118">
        <v>0</v>
      </c>
      <c r="F422" s="113">
        <v>52.8</v>
      </c>
      <c r="G422" s="39">
        <v>0</v>
      </c>
      <c r="H422" s="39">
        <v>0</v>
      </c>
      <c r="I422" s="39">
        <v>0</v>
      </c>
      <c r="J422" s="39">
        <v>0</v>
      </c>
      <c r="K422" s="334">
        <v>0</v>
      </c>
      <c r="L422" s="80">
        <f t="shared" si="29"/>
        <v>790.59999999999991</v>
      </c>
    </row>
    <row r="423" spans="1:12" s="4" customFormat="1" ht="22.5" customHeight="1" x14ac:dyDescent="0.25">
      <c r="A423" s="63" t="s">
        <v>483</v>
      </c>
      <c r="B423" s="50"/>
      <c r="C423" s="78" t="s">
        <v>27</v>
      </c>
      <c r="D423" s="115">
        <v>6895.06</v>
      </c>
      <c r="E423" s="118">
        <v>0</v>
      </c>
      <c r="F423" s="113">
        <v>0</v>
      </c>
      <c r="G423" s="39">
        <v>0</v>
      </c>
      <c r="H423" s="39">
        <v>0</v>
      </c>
      <c r="I423" s="39">
        <v>0</v>
      </c>
      <c r="J423" s="39">
        <v>0</v>
      </c>
      <c r="K423" s="334">
        <v>0</v>
      </c>
      <c r="L423" s="80">
        <f t="shared" si="29"/>
        <v>6895.06</v>
      </c>
    </row>
    <row r="424" spans="1:12" s="4" customFormat="1" ht="22.5" customHeight="1" x14ac:dyDescent="0.25">
      <c r="A424" s="283" t="s">
        <v>484</v>
      </c>
      <c r="B424" s="50"/>
      <c r="C424" s="78" t="s">
        <v>27</v>
      </c>
      <c r="D424" s="115">
        <v>880.09999999999991</v>
      </c>
      <c r="E424" s="118">
        <v>0</v>
      </c>
      <c r="F424" s="113">
        <v>70.400000000000006</v>
      </c>
      <c r="G424" s="39">
        <v>141.69999999999999</v>
      </c>
      <c r="H424" s="39">
        <v>49.6</v>
      </c>
      <c r="I424" s="39">
        <v>93.8</v>
      </c>
      <c r="J424" s="39">
        <v>0</v>
      </c>
      <c r="K424" s="334">
        <v>0</v>
      </c>
      <c r="L424" s="80">
        <f t="shared" si="29"/>
        <v>1235.5999999999997</v>
      </c>
    </row>
    <row r="425" spans="1:12" s="4" customFormat="1" ht="22.5" customHeight="1" x14ac:dyDescent="0.25">
      <c r="A425" s="63" t="s">
        <v>485</v>
      </c>
      <c r="B425" s="50"/>
      <c r="C425" s="78" t="s">
        <v>27</v>
      </c>
      <c r="D425" s="115">
        <v>1708.3</v>
      </c>
      <c r="E425" s="118">
        <v>0</v>
      </c>
      <c r="F425" s="113">
        <v>0</v>
      </c>
      <c r="G425" s="39">
        <v>404.9</v>
      </c>
      <c r="H425" s="39">
        <v>410.91</v>
      </c>
      <c r="I425" s="39">
        <v>608</v>
      </c>
      <c r="J425" s="39">
        <v>0</v>
      </c>
      <c r="K425" s="334">
        <v>0</v>
      </c>
      <c r="L425" s="80">
        <f t="shared" si="29"/>
        <v>3132.1099999999997</v>
      </c>
    </row>
    <row r="426" spans="1:12" s="4" customFormat="1" ht="22.5" customHeight="1" x14ac:dyDescent="0.25">
      <c r="A426" s="63" t="s">
        <v>486</v>
      </c>
      <c r="B426" s="50"/>
      <c r="C426" s="78" t="s">
        <v>27</v>
      </c>
      <c r="D426" s="115">
        <v>2317.2199999999998</v>
      </c>
      <c r="E426" s="118">
        <v>0</v>
      </c>
      <c r="F426" s="113">
        <v>0</v>
      </c>
      <c r="G426" s="39">
        <v>0</v>
      </c>
      <c r="H426" s="39">
        <v>0</v>
      </c>
      <c r="I426" s="39">
        <v>0</v>
      </c>
      <c r="J426" s="39">
        <v>0</v>
      </c>
      <c r="K426" s="334">
        <v>0</v>
      </c>
      <c r="L426" s="80">
        <f t="shared" si="29"/>
        <v>2317.2199999999998</v>
      </c>
    </row>
    <row r="427" spans="1:12" s="4" customFormat="1" ht="22.5" customHeight="1" x14ac:dyDescent="0.25">
      <c r="A427" s="63" t="s">
        <v>487</v>
      </c>
      <c r="B427" s="50"/>
      <c r="C427" s="78" t="s">
        <v>27</v>
      </c>
      <c r="D427" s="115">
        <v>30.2</v>
      </c>
      <c r="E427" s="118">
        <v>0</v>
      </c>
      <c r="F427" s="113">
        <v>0</v>
      </c>
      <c r="G427" s="39">
        <v>0</v>
      </c>
      <c r="H427" s="39">
        <v>0</v>
      </c>
      <c r="I427" s="39">
        <v>0</v>
      </c>
      <c r="J427" s="39">
        <v>0</v>
      </c>
      <c r="K427" s="334">
        <v>0</v>
      </c>
      <c r="L427" s="80">
        <f t="shared" si="29"/>
        <v>30.2</v>
      </c>
    </row>
    <row r="428" spans="1:12" s="4" customFormat="1" ht="22.5" customHeight="1" x14ac:dyDescent="0.25">
      <c r="A428" s="63" t="s">
        <v>488</v>
      </c>
      <c r="B428" s="50"/>
      <c r="C428" s="78" t="s">
        <v>27</v>
      </c>
      <c r="D428" s="115">
        <v>206.1</v>
      </c>
      <c r="E428" s="118">
        <v>0</v>
      </c>
      <c r="F428" s="113">
        <v>0</v>
      </c>
      <c r="G428" s="39">
        <v>0</v>
      </c>
      <c r="H428" s="39">
        <v>0</v>
      </c>
      <c r="I428" s="39">
        <v>0</v>
      </c>
      <c r="J428" s="39">
        <v>0</v>
      </c>
      <c r="K428" s="334">
        <v>0</v>
      </c>
      <c r="L428" s="80">
        <f t="shared" si="29"/>
        <v>206.1</v>
      </c>
    </row>
    <row r="429" spans="1:12" s="4" customFormat="1" ht="22.5" customHeight="1" x14ac:dyDescent="0.25">
      <c r="A429" s="63" t="s">
        <v>489</v>
      </c>
      <c r="B429" s="50"/>
      <c r="C429" s="78" t="s">
        <v>27</v>
      </c>
      <c r="D429" s="115">
        <v>321.7</v>
      </c>
      <c r="E429" s="118">
        <v>0</v>
      </c>
      <c r="F429" s="113">
        <v>0</v>
      </c>
      <c r="G429" s="39">
        <v>0</v>
      </c>
      <c r="H429" s="39">
        <v>0</v>
      </c>
      <c r="I429" s="39">
        <v>0</v>
      </c>
      <c r="J429" s="39">
        <v>0</v>
      </c>
      <c r="K429" s="334">
        <v>0</v>
      </c>
      <c r="L429" s="80">
        <f t="shared" si="29"/>
        <v>321.7</v>
      </c>
    </row>
    <row r="430" spans="1:12" s="4" customFormat="1" ht="22.5" customHeight="1" x14ac:dyDescent="0.25">
      <c r="A430" s="63" t="s">
        <v>490</v>
      </c>
      <c r="B430" s="50"/>
      <c r="C430" s="78" t="s">
        <v>27</v>
      </c>
      <c r="D430" s="115">
        <v>1376.36</v>
      </c>
      <c r="E430" s="118">
        <v>0</v>
      </c>
      <c r="F430" s="113">
        <v>0</v>
      </c>
      <c r="G430" s="39">
        <v>0</v>
      </c>
      <c r="H430" s="39">
        <v>341</v>
      </c>
      <c r="I430" s="39">
        <v>0</v>
      </c>
      <c r="J430" s="39">
        <v>0</v>
      </c>
      <c r="K430" s="334">
        <v>0</v>
      </c>
      <c r="L430" s="80">
        <f t="shared" si="29"/>
        <v>1717.36</v>
      </c>
    </row>
    <row r="431" spans="1:12" s="4" customFormat="1" ht="22.5" customHeight="1" x14ac:dyDescent="0.25">
      <c r="A431" s="63" t="s">
        <v>491</v>
      </c>
      <c r="B431" s="50"/>
      <c r="C431" s="78" t="s">
        <v>27</v>
      </c>
      <c r="D431" s="115">
        <v>3430.4</v>
      </c>
      <c r="E431" s="118">
        <v>0</v>
      </c>
      <c r="F431" s="113">
        <v>0</v>
      </c>
      <c r="G431" s="39">
        <v>11.6</v>
      </c>
      <c r="H431" s="39">
        <v>0</v>
      </c>
      <c r="I431" s="39">
        <v>0</v>
      </c>
      <c r="J431" s="39">
        <v>0</v>
      </c>
      <c r="K431" s="334">
        <v>0</v>
      </c>
      <c r="L431" s="80">
        <f t="shared" si="29"/>
        <v>3442</v>
      </c>
    </row>
    <row r="432" spans="1:12" s="4" customFormat="1" ht="22.5" customHeight="1" x14ac:dyDescent="0.25">
      <c r="A432" s="63" t="s">
        <v>492</v>
      </c>
      <c r="B432" s="50"/>
      <c r="C432" s="78" t="s">
        <v>27</v>
      </c>
      <c r="D432" s="115">
        <v>427.7</v>
      </c>
      <c r="E432" s="118">
        <v>0</v>
      </c>
      <c r="F432" s="113">
        <v>0</v>
      </c>
      <c r="G432" s="39">
        <v>0</v>
      </c>
      <c r="H432" s="39">
        <v>0</v>
      </c>
      <c r="I432" s="39">
        <v>0</v>
      </c>
      <c r="J432" s="39">
        <v>0</v>
      </c>
      <c r="K432" s="334">
        <v>0</v>
      </c>
      <c r="L432" s="80">
        <f t="shared" si="29"/>
        <v>427.7</v>
      </c>
    </row>
    <row r="433" spans="1:12" s="4" customFormat="1" ht="22.5" customHeight="1" x14ac:dyDescent="0.25">
      <c r="A433" s="63" t="s">
        <v>493</v>
      </c>
      <c r="B433" s="50"/>
      <c r="C433" s="78" t="s">
        <v>27</v>
      </c>
      <c r="D433" s="92">
        <v>429</v>
      </c>
      <c r="E433" s="118">
        <v>0</v>
      </c>
      <c r="F433" s="113">
        <v>0</v>
      </c>
      <c r="G433" s="156">
        <v>0</v>
      </c>
      <c r="H433" s="39">
        <v>0</v>
      </c>
      <c r="I433" s="39">
        <v>0</v>
      </c>
      <c r="J433" s="39">
        <v>0</v>
      </c>
      <c r="K433" s="334">
        <v>0</v>
      </c>
      <c r="L433" s="80">
        <f t="shared" si="29"/>
        <v>429</v>
      </c>
    </row>
    <row r="434" spans="1:12" s="4" customFormat="1" ht="19.5" customHeight="1" x14ac:dyDescent="0.25">
      <c r="A434" s="63" t="s">
        <v>494</v>
      </c>
      <c r="B434" s="50"/>
      <c r="C434" s="78" t="s">
        <v>27</v>
      </c>
      <c r="D434" s="115">
        <v>4270.7</v>
      </c>
      <c r="E434" s="118">
        <v>0</v>
      </c>
      <c r="F434" s="113">
        <v>0</v>
      </c>
      <c r="G434" s="39">
        <v>0</v>
      </c>
      <c r="H434" s="39">
        <v>0</v>
      </c>
      <c r="I434" s="39">
        <v>0</v>
      </c>
      <c r="J434" s="39">
        <v>0</v>
      </c>
      <c r="K434" s="334">
        <v>0</v>
      </c>
      <c r="L434" s="80">
        <f t="shared" si="28"/>
        <v>4270.7</v>
      </c>
    </row>
    <row r="435" spans="1:12" s="4" customFormat="1" ht="23.25" customHeight="1" x14ac:dyDescent="0.25">
      <c r="A435" s="63" t="s">
        <v>495</v>
      </c>
      <c r="B435" s="50"/>
      <c r="C435" s="78" t="s">
        <v>27</v>
      </c>
      <c r="D435" s="92">
        <v>227.39999999999998</v>
      </c>
      <c r="E435" s="118">
        <v>0</v>
      </c>
      <c r="F435" s="113">
        <v>0</v>
      </c>
      <c r="G435" s="156">
        <v>0</v>
      </c>
      <c r="H435" s="39">
        <v>0</v>
      </c>
      <c r="I435" s="39">
        <v>0</v>
      </c>
      <c r="J435" s="39">
        <v>0</v>
      </c>
      <c r="K435" s="334">
        <v>0</v>
      </c>
      <c r="L435" s="80">
        <f t="shared" si="28"/>
        <v>227.39999999999998</v>
      </c>
    </row>
    <row r="436" spans="1:12" s="4" customFormat="1" ht="21" customHeight="1" x14ac:dyDescent="0.25">
      <c r="A436" s="63" t="s">
        <v>496</v>
      </c>
      <c r="B436" s="50"/>
      <c r="C436" s="78" t="s">
        <v>27</v>
      </c>
      <c r="D436" s="92">
        <v>8309.43</v>
      </c>
      <c r="E436" s="228">
        <v>546.6</v>
      </c>
      <c r="F436" s="155">
        <v>284.7</v>
      </c>
      <c r="G436" s="156">
        <v>56.8</v>
      </c>
      <c r="H436" s="156">
        <v>1160</v>
      </c>
      <c r="I436" s="156">
        <v>1381.49</v>
      </c>
      <c r="J436" s="156">
        <v>401.3</v>
      </c>
      <c r="K436" s="334">
        <v>0</v>
      </c>
      <c r="L436" s="80">
        <f t="shared" si="28"/>
        <v>12140.32</v>
      </c>
    </row>
    <row r="437" spans="1:12" s="4" customFormat="1" ht="22.5" customHeight="1" x14ac:dyDescent="0.25">
      <c r="A437" s="63" t="s">
        <v>497</v>
      </c>
      <c r="B437" s="50"/>
      <c r="C437" s="78" t="s">
        <v>27</v>
      </c>
      <c r="D437" s="115">
        <v>6328.9499999999989</v>
      </c>
      <c r="E437" s="118">
        <v>900.5</v>
      </c>
      <c r="F437" s="113">
        <v>0</v>
      </c>
      <c r="G437" s="39">
        <v>294.2</v>
      </c>
      <c r="H437" s="39">
        <v>592.4</v>
      </c>
      <c r="I437" s="39">
        <v>507.1</v>
      </c>
      <c r="J437" s="39">
        <v>15.6</v>
      </c>
      <c r="K437" s="334">
        <v>752.5</v>
      </c>
      <c r="L437" s="80">
        <f t="shared" si="28"/>
        <v>9391.2499999999982</v>
      </c>
    </row>
    <row r="438" spans="1:12" s="4" customFormat="1" ht="22.5" customHeight="1" x14ac:dyDescent="0.25">
      <c r="A438" s="63" t="s">
        <v>498</v>
      </c>
      <c r="B438" s="50"/>
      <c r="C438" s="78" t="s">
        <v>27</v>
      </c>
      <c r="D438" s="115">
        <v>396</v>
      </c>
      <c r="E438" s="118">
        <v>0</v>
      </c>
      <c r="F438" s="113">
        <v>0</v>
      </c>
      <c r="G438" s="39">
        <v>0</v>
      </c>
      <c r="H438" s="39">
        <v>0</v>
      </c>
      <c r="I438" s="39">
        <v>0</v>
      </c>
      <c r="J438" s="39">
        <v>0</v>
      </c>
      <c r="K438" s="334">
        <v>0</v>
      </c>
      <c r="L438" s="80">
        <f t="shared" si="28"/>
        <v>396</v>
      </c>
    </row>
    <row r="439" spans="1:12" s="4" customFormat="1" ht="22.5" customHeight="1" x14ac:dyDescent="0.25">
      <c r="A439" s="63" t="s">
        <v>499</v>
      </c>
      <c r="B439" s="50"/>
      <c r="C439" s="78" t="s">
        <v>27</v>
      </c>
      <c r="D439" s="115">
        <v>270.3</v>
      </c>
      <c r="E439" s="118">
        <v>17.399999999999999</v>
      </c>
      <c r="F439" s="113">
        <v>0</v>
      </c>
      <c r="G439" s="39">
        <v>0</v>
      </c>
      <c r="H439" s="39">
        <v>0</v>
      </c>
      <c r="I439" s="39">
        <v>0</v>
      </c>
      <c r="J439" s="39">
        <v>0</v>
      </c>
      <c r="K439" s="334">
        <v>0</v>
      </c>
      <c r="L439" s="80">
        <f t="shared" si="28"/>
        <v>287.7</v>
      </c>
    </row>
    <row r="440" spans="1:12" s="4" customFormat="1" ht="22.5" customHeight="1" x14ac:dyDescent="0.25">
      <c r="A440" s="63" t="s">
        <v>500</v>
      </c>
      <c r="B440" s="50"/>
      <c r="C440" s="78" t="s">
        <v>27</v>
      </c>
      <c r="D440" s="115">
        <v>2442.9499999999998</v>
      </c>
      <c r="E440" s="118">
        <v>89.7</v>
      </c>
      <c r="F440" s="113">
        <v>0</v>
      </c>
      <c r="G440" s="39">
        <v>0</v>
      </c>
      <c r="H440" s="39">
        <v>0</v>
      </c>
      <c r="I440" s="39">
        <v>0</v>
      </c>
      <c r="J440" s="39">
        <v>0</v>
      </c>
      <c r="K440" s="334">
        <v>0</v>
      </c>
      <c r="L440" s="80">
        <f t="shared" si="28"/>
        <v>2532.6499999999996</v>
      </c>
    </row>
    <row r="441" spans="1:12" s="4" customFormat="1" ht="22.5" customHeight="1" x14ac:dyDescent="0.25">
      <c r="A441" s="63" t="s">
        <v>501</v>
      </c>
      <c r="B441" s="50"/>
      <c r="C441" s="78" t="s">
        <v>27</v>
      </c>
      <c r="D441" s="92">
        <v>47184.6</v>
      </c>
      <c r="E441" s="228">
        <v>7218.8</v>
      </c>
      <c r="F441" s="155">
        <v>8124.4</v>
      </c>
      <c r="G441" s="156">
        <v>5690.07</v>
      </c>
      <c r="H441" s="156">
        <v>12121.5</v>
      </c>
      <c r="I441" s="156">
        <v>5304.4</v>
      </c>
      <c r="J441" s="156">
        <v>3296.9</v>
      </c>
      <c r="K441" s="334">
        <v>0</v>
      </c>
      <c r="L441" s="80">
        <f t="shared" si="28"/>
        <v>88940.669999999984</v>
      </c>
    </row>
    <row r="442" spans="1:12" s="4" customFormat="1" ht="22.5" customHeight="1" x14ac:dyDescent="0.25">
      <c r="A442" s="153" t="s">
        <v>502</v>
      </c>
      <c r="B442" s="154"/>
      <c r="C442" s="77" t="s">
        <v>27</v>
      </c>
      <c r="D442" s="115">
        <v>159.4</v>
      </c>
      <c r="E442" s="118">
        <v>0</v>
      </c>
      <c r="F442" s="113">
        <v>0</v>
      </c>
      <c r="G442" s="39">
        <v>0</v>
      </c>
      <c r="H442" s="39">
        <v>0</v>
      </c>
      <c r="I442" s="39">
        <v>0</v>
      </c>
      <c r="J442" s="39">
        <v>0</v>
      </c>
      <c r="K442" s="334">
        <v>0</v>
      </c>
      <c r="L442" s="80">
        <f t="shared" si="28"/>
        <v>159.4</v>
      </c>
    </row>
    <row r="443" spans="1:12" s="4" customFormat="1" ht="22.5" customHeight="1" x14ac:dyDescent="0.25">
      <c r="A443" s="63" t="s">
        <v>503</v>
      </c>
      <c r="B443" s="50"/>
      <c r="C443" s="78" t="s">
        <v>27</v>
      </c>
      <c r="D443" s="115">
        <v>48235.450000000004</v>
      </c>
      <c r="E443" s="118">
        <v>2133</v>
      </c>
      <c r="F443" s="113">
        <v>1942.5</v>
      </c>
      <c r="G443" s="39">
        <v>1162.7</v>
      </c>
      <c r="H443" s="39">
        <v>5661.7</v>
      </c>
      <c r="I443" s="39">
        <v>58.5</v>
      </c>
      <c r="J443" s="39">
        <v>779.2</v>
      </c>
      <c r="K443" s="334">
        <v>335.3</v>
      </c>
      <c r="L443" s="80">
        <f t="shared" si="28"/>
        <v>60308.35</v>
      </c>
    </row>
    <row r="444" spans="1:12" s="4" customFormat="1" ht="22.5" customHeight="1" x14ac:dyDescent="0.25">
      <c r="A444" s="83" t="s">
        <v>504</v>
      </c>
      <c r="B444" s="50"/>
      <c r="C444" s="78" t="s">
        <v>27</v>
      </c>
      <c r="D444" s="115">
        <v>983.63</v>
      </c>
      <c r="E444" s="118">
        <v>0</v>
      </c>
      <c r="F444" s="263">
        <v>0</v>
      </c>
      <c r="G444" s="39">
        <v>0</v>
      </c>
      <c r="H444" s="39">
        <v>0</v>
      </c>
      <c r="I444" s="39">
        <v>0</v>
      </c>
      <c r="J444" s="39">
        <v>0</v>
      </c>
      <c r="K444" s="334">
        <v>0</v>
      </c>
      <c r="L444" s="80">
        <f t="shared" si="28"/>
        <v>983.63</v>
      </c>
    </row>
    <row r="445" spans="1:12" s="4" customFormat="1" ht="22.5" customHeight="1" x14ac:dyDescent="0.25">
      <c r="A445" s="63" t="s">
        <v>505</v>
      </c>
      <c r="B445" s="50"/>
      <c r="C445" s="78" t="s">
        <v>27</v>
      </c>
      <c r="D445" s="115">
        <v>2066.6</v>
      </c>
      <c r="E445" s="118">
        <v>523.1</v>
      </c>
      <c r="F445" s="263">
        <v>0</v>
      </c>
      <c r="G445" s="39">
        <v>0</v>
      </c>
      <c r="H445" s="39">
        <v>0</v>
      </c>
      <c r="I445" s="39">
        <v>0</v>
      </c>
      <c r="J445" s="39">
        <v>0</v>
      </c>
      <c r="K445" s="334">
        <v>0</v>
      </c>
      <c r="L445" s="80">
        <f t="shared" si="28"/>
        <v>2589.6999999999998</v>
      </c>
    </row>
    <row r="446" spans="1:12" s="4" customFormat="1" ht="22.5" customHeight="1" x14ac:dyDescent="0.25">
      <c r="A446" s="63" t="s">
        <v>506</v>
      </c>
      <c r="B446" s="50"/>
      <c r="C446" s="78" t="s">
        <v>27</v>
      </c>
      <c r="D446" s="115">
        <v>84.1</v>
      </c>
      <c r="E446" s="118">
        <v>0</v>
      </c>
      <c r="F446" s="263">
        <v>0</v>
      </c>
      <c r="G446" s="39">
        <v>0</v>
      </c>
      <c r="H446" s="39">
        <v>0</v>
      </c>
      <c r="I446" s="39">
        <v>0</v>
      </c>
      <c r="J446" s="39">
        <v>0</v>
      </c>
      <c r="K446" s="334">
        <v>0</v>
      </c>
      <c r="L446" s="80">
        <f t="shared" si="28"/>
        <v>84.1</v>
      </c>
    </row>
    <row r="447" spans="1:12" s="4" customFormat="1" ht="22.5" customHeight="1" x14ac:dyDescent="0.25">
      <c r="A447" s="63" t="s">
        <v>507</v>
      </c>
      <c r="B447" s="50"/>
      <c r="C447" s="78" t="s">
        <v>27</v>
      </c>
      <c r="D447" s="92">
        <v>2480.4300000000003</v>
      </c>
      <c r="E447" s="118">
        <v>0</v>
      </c>
      <c r="F447" s="263">
        <v>0</v>
      </c>
      <c r="G447" s="39">
        <v>0</v>
      </c>
      <c r="H447" s="39">
        <v>0</v>
      </c>
      <c r="I447" s="39">
        <v>0</v>
      </c>
      <c r="J447" s="39">
        <v>0</v>
      </c>
      <c r="K447" s="334">
        <v>0</v>
      </c>
      <c r="L447" s="80">
        <f t="shared" si="28"/>
        <v>2480.4300000000003</v>
      </c>
    </row>
    <row r="448" spans="1:12" s="4" customFormat="1" ht="22.5" customHeight="1" x14ac:dyDescent="0.25">
      <c r="A448" s="63" t="s">
        <v>508</v>
      </c>
      <c r="B448" s="50"/>
      <c r="C448" s="78" t="s">
        <v>27</v>
      </c>
      <c r="D448" s="115">
        <v>104.7</v>
      </c>
      <c r="E448" s="118">
        <v>0</v>
      </c>
      <c r="F448" s="263">
        <v>0</v>
      </c>
      <c r="G448" s="39">
        <v>0</v>
      </c>
      <c r="H448" s="39">
        <v>0</v>
      </c>
      <c r="I448" s="39">
        <v>0</v>
      </c>
      <c r="J448" s="39">
        <v>0</v>
      </c>
      <c r="K448" s="334">
        <v>0</v>
      </c>
      <c r="L448" s="80">
        <f t="shared" si="28"/>
        <v>104.7</v>
      </c>
    </row>
    <row r="449" spans="1:12" s="4" customFormat="1" ht="22.5" customHeight="1" x14ac:dyDescent="0.25">
      <c r="A449" s="83" t="s">
        <v>509</v>
      </c>
      <c r="B449" s="50"/>
      <c r="C449" s="78" t="s">
        <v>27</v>
      </c>
      <c r="D449" s="115">
        <v>592.1</v>
      </c>
      <c r="E449" s="118">
        <v>0</v>
      </c>
      <c r="F449" s="263">
        <v>0</v>
      </c>
      <c r="G449" s="39">
        <v>0</v>
      </c>
      <c r="H449" s="39">
        <v>0</v>
      </c>
      <c r="I449" s="39">
        <v>0</v>
      </c>
      <c r="J449" s="39">
        <v>0</v>
      </c>
      <c r="K449" s="334">
        <v>0</v>
      </c>
      <c r="L449" s="80">
        <f t="shared" si="28"/>
        <v>592.1</v>
      </c>
    </row>
    <row r="450" spans="1:12" s="4" customFormat="1" ht="22.5" customHeight="1" x14ac:dyDescent="0.25">
      <c r="A450" s="63" t="s">
        <v>510</v>
      </c>
      <c r="B450" s="50"/>
      <c r="C450" s="78" t="s">
        <v>27</v>
      </c>
      <c r="D450" s="115">
        <v>228.89999999999998</v>
      </c>
      <c r="E450" s="118">
        <v>31.3</v>
      </c>
      <c r="F450" s="113">
        <v>0</v>
      </c>
      <c r="G450" s="39">
        <v>0</v>
      </c>
      <c r="H450" s="39">
        <v>0</v>
      </c>
      <c r="I450" s="39">
        <v>0</v>
      </c>
      <c r="J450" s="39">
        <v>0</v>
      </c>
      <c r="K450" s="334">
        <v>0</v>
      </c>
      <c r="L450" s="80">
        <f t="shared" si="28"/>
        <v>260.2</v>
      </c>
    </row>
    <row r="451" spans="1:12" s="4" customFormat="1" ht="22.5" customHeight="1" x14ac:dyDescent="0.25">
      <c r="A451" s="63" t="s">
        <v>511</v>
      </c>
      <c r="B451" s="50"/>
      <c r="C451" s="78" t="s">
        <v>27</v>
      </c>
      <c r="D451" s="115">
        <v>81.3</v>
      </c>
      <c r="E451" s="118">
        <v>0</v>
      </c>
      <c r="F451" s="113">
        <v>0</v>
      </c>
      <c r="G451" s="39">
        <v>0</v>
      </c>
      <c r="H451" s="39">
        <v>0</v>
      </c>
      <c r="I451" s="39">
        <v>0</v>
      </c>
      <c r="J451" s="39">
        <v>0</v>
      </c>
      <c r="K451" s="334">
        <v>0</v>
      </c>
      <c r="L451" s="80">
        <f t="shared" si="28"/>
        <v>81.3</v>
      </c>
    </row>
    <row r="452" spans="1:12" s="4" customFormat="1" ht="22.5" customHeight="1" x14ac:dyDescent="0.25">
      <c r="A452" s="63" t="s">
        <v>512</v>
      </c>
      <c r="B452" s="50"/>
      <c r="C452" s="78" t="s">
        <v>27</v>
      </c>
      <c r="D452" s="115">
        <v>1133.5</v>
      </c>
      <c r="E452" s="118">
        <v>0</v>
      </c>
      <c r="F452" s="113">
        <v>0</v>
      </c>
      <c r="G452" s="39">
        <v>0</v>
      </c>
      <c r="H452" s="39">
        <v>0</v>
      </c>
      <c r="I452" s="39">
        <v>0</v>
      </c>
      <c r="J452" s="39">
        <v>0</v>
      </c>
      <c r="K452" s="334">
        <v>0</v>
      </c>
      <c r="L452" s="80">
        <f t="shared" si="28"/>
        <v>1133.5</v>
      </c>
    </row>
    <row r="453" spans="1:12" s="4" customFormat="1" ht="22.5" customHeight="1" x14ac:dyDescent="0.25">
      <c r="A453" s="63" t="s">
        <v>513</v>
      </c>
      <c r="B453" s="50"/>
      <c r="C453" s="78" t="s">
        <v>27</v>
      </c>
      <c r="D453" s="92">
        <v>750.6</v>
      </c>
      <c r="E453" s="118">
        <v>0</v>
      </c>
      <c r="F453" s="113">
        <v>0</v>
      </c>
      <c r="G453" s="39">
        <v>0</v>
      </c>
      <c r="H453" s="39">
        <v>0</v>
      </c>
      <c r="I453" s="39">
        <v>0</v>
      </c>
      <c r="J453" s="39">
        <v>0</v>
      </c>
      <c r="K453" s="334">
        <v>0</v>
      </c>
      <c r="L453" s="80">
        <f t="shared" si="28"/>
        <v>750.6</v>
      </c>
    </row>
    <row r="454" spans="1:12" s="4" customFormat="1" ht="22.5" customHeight="1" x14ac:dyDescent="0.25">
      <c r="A454" s="63" t="s">
        <v>514</v>
      </c>
      <c r="B454" s="50"/>
      <c r="C454" s="78" t="s">
        <v>27</v>
      </c>
      <c r="D454" s="92">
        <v>1353.3</v>
      </c>
      <c r="E454" s="118">
        <v>0</v>
      </c>
      <c r="F454" s="113">
        <v>0</v>
      </c>
      <c r="G454" s="39">
        <v>0</v>
      </c>
      <c r="H454" s="39">
        <v>0</v>
      </c>
      <c r="I454" s="39">
        <v>0</v>
      </c>
      <c r="J454" s="39">
        <v>0</v>
      </c>
      <c r="K454" s="334">
        <v>0</v>
      </c>
      <c r="L454" s="80">
        <f t="shared" si="28"/>
        <v>1353.3</v>
      </c>
    </row>
    <row r="455" spans="1:12" s="4" customFormat="1" ht="22.5" customHeight="1" x14ac:dyDescent="0.25">
      <c r="A455" s="63" t="s">
        <v>515</v>
      </c>
      <c r="B455" s="50"/>
      <c r="C455" s="78" t="s">
        <v>27</v>
      </c>
      <c r="D455" s="115">
        <v>348.64</v>
      </c>
      <c r="E455" s="118">
        <v>0</v>
      </c>
      <c r="F455" s="113">
        <v>0</v>
      </c>
      <c r="G455" s="39">
        <v>0</v>
      </c>
      <c r="H455" s="39">
        <v>0</v>
      </c>
      <c r="I455" s="39">
        <v>0</v>
      </c>
      <c r="J455" s="39">
        <v>0</v>
      </c>
      <c r="K455" s="334">
        <v>0</v>
      </c>
      <c r="L455" s="80">
        <f t="shared" si="28"/>
        <v>348.64</v>
      </c>
    </row>
    <row r="456" spans="1:12" s="4" customFormat="1" ht="22.5" customHeight="1" x14ac:dyDescent="0.25">
      <c r="A456" s="63" t="s">
        <v>516</v>
      </c>
      <c r="B456" s="50"/>
      <c r="C456" s="78" t="s">
        <v>27</v>
      </c>
      <c r="D456" s="115">
        <v>2245.8000000000002</v>
      </c>
      <c r="E456" s="118">
        <v>0</v>
      </c>
      <c r="F456" s="113">
        <v>0</v>
      </c>
      <c r="G456" s="39">
        <v>0</v>
      </c>
      <c r="H456" s="39">
        <v>0</v>
      </c>
      <c r="I456" s="39">
        <v>0</v>
      </c>
      <c r="J456" s="39">
        <v>0</v>
      </c>
      <c r="K456" s="334">
        <v>0</v>
      </c>
      <c r="L456" s="80">
        <f t="shared" si="28"/>
        <v>2245.8000000000002</v>
      </c>
    </row>
    <row r="457" spans="1:12" s="4" customFormat="1" ht="22.5" customHeight="1" x14ac:dyDescent="0.25">
      <c r="A457" s="63" t="s">
        <v>517</v>
      </c>
      <c r="B457" s="50"/>
      <c r="C457" s="78" t="s">
        <v>27</v>
      </c>
      <c r="D457" s="115">
        <v>394.2</v>
      </c>
      <c r="E457" s="118">
        <v>0</v>
      </c>
      <c r="F457" s="113">
        <v>0</v>
      </c>
      <c r="G457" s="39">
        <v>0</v>
      </c>
      <c r="H457" s="39">
        <v>0</v>
      </c>
      <c r="I457" s="39">
        <v>0</v>
      </c>
      <c r="J457" s="39">
        <v>0</v>
      </c>
      <c r="K457" s="334">
        <v>0</v>
      </c>
      <c r="L457" s="80">
        <f t="shared" si="28"/>
        <v>394.2</v>
      </c>
    </row>
    <row r="458" spans="1:12" s="4" customFormat="1" ht="22.5" customHeight="1" x14ac:dyDescent="0.25">
      <c r="A458" s="63" t="s">
        <v>518</v>
      </c>
      <c r="B458" s="50"/>
      <c r="C458" s="78" t="s">
        <v>27</v>
      </c>
      <c r="D458" s="115">
        <v>5128.9100000000008</v>
      </c>
      <c r="E458" s="118">
        <v>0</v>
      </c>
      <c r="F458" s="113">
        <v>0</v>
      </c>
      <c r="G458" s="39">
        <v>0</v>
      </c>
      <c r="H458" s="39">
        <v>0</v>
      </c>
      <c r="I458" s="39">
        <v>0</v>
      </c>
      <c r="J458" s="39">
        <v>0</v>
      </c>
      <c r="K458" s="334">
        <v>0</v>
      </c>
      <c r="L458" s="80">
        <f t="shared" ref="L458:L491" si="30">SUM(D458:K458)</f>
        <v>5128.9100000000008</v>
      </c>
    </row>
    <row r="459" spans="1:12" s="4" customFormat="1" ht="22.5" customHeight="1" x14ac:dyDescent="0.25">
      <c r="A459" s="63" t="s">
        <v>519</v>
      </c>
      <c r="B459" s="50"/>
      <c r="C459" s="78" t="s">
        <v>27</v>
      </c>
      <c r="D459" s="115">
        <v>182.2</v>
      </c>
      <c r="E459" s="118">
        <v>0</v>
      </c>
      <c r="F459" s="113">
        <v>0</v>
      </c>
      <c r="G459" s="39">
        <v>0</v>
      </c>
      <c r="H459" s="39">
        <v>0</v>
      </c>
      <c r="I459" s="39">
        <v>0</v>
      </c>
      <c r="J459" s="39">
        <v>0</v>
      </c>
      <c r="K459" s="334">
        <v>0</v>
      </c>
      <c r="L459" s="80">
        <f t="shared" si="30"/>
        <v>182.2</v>
      </c>
    </row>
    <row r="460" spans="1:12" s="4" customFormat="1" ht="22.5" customHeight="1" x14ac:dyDescent="0.25">
      <c r="A460" s="63" t="s">
        <v>520</v>
      </c>
      <c r="B460" s="50"/>
      <c r="C460" s="78" t="s">
        <v>27</v>
      </c>
      <c r="D460" s="115">
        <v>1106.3</v>
      </c>
      <c r="E460" s="118">
        <v>0</v>
      </c>
      <c r="F460" s="113">
        <v>0</v>
      </c>
      <c r="G460" s="39">
        <v>0</v>
      </c>
      <c r="H460" s="39">
        <v>0</v>
      </c>
      <c r="I460" s="39">
        <v>0</v>
      </c>
      <c r="J460" s="39">
        <v>0</v>
      </c>
      <c r="K460" s="334">
        <v>0</v>
      </c>
      <c r="L460" s="80">
        <f t="shared" si="30"/>
        <v>1106.3</v>
      </c>
    </row>
    <row r="461" spans="1:12" s="4" customFormat="1" ht="22.5" customHeight="1" x14ac:dyDescent="0.25">
      <c r="A461" s="63" t="s">
        <v>521</v>
      </c>
      <c r="B461" s="50"/>
      <c r="C461" s="78" t="s">
        <v>27</v>
      </c>
      <c r="D461" s="115">
        <v>1018.5</v>
      </c>
      <c r="E461" s="118">
        <v>0</v>
      </c>
      <c r="F461" s="113">
        <v>0</v>
      </c>
      <c r="G461" s="39">
        <v>0</v>
      </c>
      <c r="H461" s="39">
        <v>0</v>
      </c>
      <c r="I461" s="39">
        <v>0</v>
      </c>
      <c r="J461" s="39">
        <v>0</v>
      </c>
      <c r="K461" s="334">
        <v>0</v>
      </c>
      <c r="L461" s="80">
        <f t="shared" si="30"/>
        <v>1018.5</v>
      </c>
    </row>
    <row r="462" spans="1:12" s="4" customFormat="1" ht="22.5" customHeight="1" x14ac:dyDescent="0.25">
      <c r="A462" s="63" t="s">
        <v>522</v>
      </c>
      <c r="B462" s="50"/>
      <c r="C462" s="78" t="s">
        <v>27</v>
      </c>
      <c r="D462" s="115">
        <v>958.6</v>
      </c>
      <c r="E462" s="118">
        <v>0</v>
      </c>
      <c r="F462" s="113">
        <v>0</v>
      </c>
      <c r="G462" s="39">
        <v>0</v>
      </c>
      <c r="H462" s="39">
        <v>0</v>
      </c>
      <c r="I462" s="39">
        <v>0</v>
      </c>
      <c r="J462" s="39">
        <v>0</v>
      </c>
      <c r="K462" s="334">
        <v>0</v>
      </c>
      <c r="L462" s="80">
        <f t="shared" si="30"/>
        <v>958.6</v>
      </c>
    </row>
    <row r="463" spans="1:12" s="4" customFormat="1" ht="22.5" customHeight="1" x14ac:dyDescent="0.25">
      <c r="A463" s="63" t="s">
        <v>523</v>
      </c>
      <c r="B463" s="50"/>
      <c r="C463" s="78" t="s">
        <v>27</v>
      </c>
      <c r="D463" s="115">
        <v>497.56000000000006</v>
      </c>
      <c r="E463" s="118">
        <v>0</v>
      </c>
      <c r="F463" s="113">
        <v>0</v>
      </c>
      <c r="G463" s="39">
        <v>0</v>
      </c>
      <c r="H463" s="39">
        <v>0</v>
      </c>
      <c r="I463" s="39">
        <v>0</v>
      </c>
      <c r="J463" s="39">
        <v>0</v>
      </c>
      <c r="K463" s="334">
        <v>0</v>
      </c>
      <c r="L463" s="80">
        <f t="shared" si="30"/>
        <v>497.56000000000006</v>
      </c>
    </row>
    <row r="464" spans="1:12" s="4" customFormat="1" ht="22.5" customHeight="1" x14ac:dyDescent="0.25">
      <c r="A464" s="63" t="s">
        <v>524</v>
      </c>
      <c r="B464" s="50"/>
      <c r="C464" s="78" t="s">
        <v>27</v>
      </c>
      <c r="D464" s="115">
        <v>107.6</v>
      </c>
      <c r="E464" s="118">
        <v>0</v>
      </c>
      <c r="F464" s="113">
        <v>0</v>
      </c>
      <c r="G464" s="39">
        <v>0</v>
      </c>
      <c r="H464" s="39">
        <v>0</v>
      </c>
      <c r="I464" s="39">
        <v>0</v>
      </c>
      <c r="J464" s="39">
        <v>0</v>
      </c>
      <c r="K464" s="334">
        <v>0</v>
      </c>
      <c r="L464" s="80">
        <f t="shared" si="30"/>
        <v>107.6</v>
      </c>
    </row>
    <row r="465" spans="1:12" s="4" customFormat="1" ht="22.5" customHeight="1" x14ac:dyDescent="0.25">
      <c r="A465" s="63" t="s">
        <v>525</v>
      </c>
      <c r="B465" s="50"/>
      <c r="C465" s="78" t="s">
        <v>27</v>
      </c>
      <c r="D465" s="115">
        <v>46.9</v>
      </c>
      <c r="E465" s="118">
        <v>0</v>
      </c>
      <c r="F465" s="113">
        <v>0</v>
      </c>
      <c r="G465" s="39">
        <v>0</v>
      </c>
      <c r="H465" s="39">
        <v>0</v>
      </c>
      <c r="I465" s="39">
        <v>0</v>
      </c>
      <c r="J465" s="39">
        <v>0</v>
      </c>
      <c r="K465" s="334">
        <v>0</v>
      </c>
      <c r="L465" s="80">
        <f t="shared" si="30"/>
        <v>46.9</v>
      </c>
    </row>
    <row r="466" spans="1:12" s="4" customFormat="1" ht="22.5" customHeight="1" x14ac:dyDescent="0.25">
      <c r="A466" s="63" t="s">
        <v>526</v>
      </c>
      <c r="B466" s="50"/>
      <c r="C466" s="78" t="s">
        <v>27</v>
      </c>
      <c r="D466" s="115">
        <v>987.2</v>
      </c>
      <c r="E466" s="118">
        <v>0</v>
      </c>
      <c r="F466" s="113">
        <v>0</v>
      </c>
      <c r="G466" s="39">
        <v>0</v>
      </c>
      <c r="H466" s="39">
        <v>0</v>
      </c>
      <c r="I466" s="39">
        <v>0</v>
      </c>
      <c r="J466" s="39">
        <v>0</v>
      </c>
      <c r="K466" s="334">
        <v>0</v>
      </c>
      <c r="L466" s="80">
        <f t="shared" si="30"/>
        <v>987.2</v>
      </c>
    </row>
    <row r="467" spans="1:12" s="4" customFormat="1" ht="22.5" customHeight="1" x14ac:dyDescent="0.25">
      <c r="A467" s="63" t="s">
        <v>527</v>
      </c>
      <c r="B467" s="50"/>
      <c r="C467" s="78" t="s">
        <v>27</v>
      </c>
      <c r="D467" s="115">
        <v>55.4</v>
      </c>
      <c r="E467" s="118">
        <v>0</v>
      </c>
      <c r="F467" s="113">
        <v>0</v>
      </c>
      <c r="G467" s="39">
        <v>0</v>
      </c>
      <c r="H467" s="39">
        <v>0</v>
      </c>
      <c r="I467" s="39">
        <v>0</v>
      </c>
      <c r="J467" s="39">
        <v>0</v>
      </c>
      <c r="K467" s="334">
        <v>0</v>
      </c>
      <c r="L467" s="80">
        <f t="shared" si="30"/>
        <v>55.4</v>
      </c>
    </row>
    <row r="468" spans="1:12" s="4" customFormat="1" ht="22.5" customHeight="1" x14ac:dyDescent="0.25">
      <c r="A468" s="63" t="s">
        <v>528</v>
      </c>
      <c r="B468" s="50"/>
      <c r="C468" s="78" t="s">
        <v>27</v>
      </c>
      <c r="D468" s="115">
        <v>455.7</v>
      </c>
      <c r="E468" s="118">
        <v>0</v>
      </c>
      <c r="F468" s="113">
        <v>0</v>
      </c>
      <c r="G468" s="39">
        <v>0</v>
      </c>
      <c r="H468" s="39">
        <v>0</v>
      </c>
      <c r="I468" s="39">
        <v>0</v>
      </c>
      <c r="J468" s="39">
        <v>0</v>
      </c>
      <c r="K468" s="334">
        <v>0</v>
      </c>
      <c r="L468" s="80">
        <f t="shared" si="30"/>
        <v>455.7</v>
      </c>
    </row>
    <row r="469" spans="1:12" s="4" customFormat="1" ht="22.5" customHeight="1" x14ac:dyDescent="0.25">
      <c r="A469" s="63" t="s">
        <v>529</v>
      </c>
      <c r="B469" s="50"/>
      <c r="C469" s="78" t="s">
        <v>27</v>
      </c>
      <c r="D469" s="115">
        <v>146.9</v>
      </c>
      <c r="E469" s="118">
        <v>0</v>
      </c>
      <c r="F469" s="113">
        <v>0</v>
      </c>
      <c r="G469" s="39">
        <v>0</v>
      </c>
      <c r="H469" s="39">
        <v>0</v>
      </c>
      <c r="I469" s="39">
        <v>0</v>
      </c>
      <c r="J469" s="39">
        <v>0</v>
      </c>
      <c r="K469" s="334">
        <v>0</v>
      </c>
      <c r="L469" s="80">
        <f t="shared" si="30"/>
        <v>146.9</v>
      </c>
    </row>
    <row r="470" spans="1:12" s="4" customFormat="1" ht="22.5" customHeight="1" x14ac:dyDescent="0.25">
      <c r="A470" s="63" t="s">
        <v>530</v>
      </c>
      <c r="B470" s="50"/>
      <c r="C470" s="78" t="s">
        <v>27</v>
      </c>
      <c r="D470" s="115">
        <v>1737.82</v>
      </c>
      <c r="E470" s="118">
        <v>0</v>
      </c>
      <c r="F470" s="113">
        <v>61.9</v>
      </c>
      <c r="G470" s="39">
        <v>0</v>
      </c>
      <c r="H470" s="39">
        <v>0</v>
      </c>
      <c r="I470" s="39">
        <v>0</v>
      </c>
      <c r="J470" s="39">
        <v>0</v>
      </c>
      <c r="K470" s="334">
        <v>0</v>
      </c>
      <c r="L470" s="80">
        <f t="shared" si="30"/>
        <v>1799.72</v>
      </c>
    </row>
    <row r="471" spans="1:12" s="4" customFormat="1" ht="22.5" customHeight="1" x14ac:dyDescent="0.25">
      <c r="A471" s="63" t="s">
        <v>531</v>
      </c>
      <c r="B471" s="50"/>
      <c r="C471" s="78" t="s">
        <v>27</v>
      </c>
      <c r="D471" s="115">
        <v>2425.8000000000002</v>
      </c>
      <c r="E471" s="118">
        <v>0</v>
      </c>
      <c r="F471" s="113">
        <v>58.04</v>
      </c>
      <c r="G471" s="39">
        <v>0</v>
      </c>
      <c r="H471" s="39">
        <v>0</v>
      </c>
      <c r="I471" s="39">
        <v>0</v>
      </c>
      <c r="J471" s="39">
        <v>0</v>
      </c>
      <c r="K471" s="334">
        <v>0</v>
      </c>
      <c r="L471" s="80">
        <f t="shared" si="30"/>
        <v>2483.84</v>
      </c>
    </row>
    <row r="472" spans="1:12" s="4" customFormat="1" ht="22.5" customHeight="1" x14ac:dyDescent="0.25">
      <c r="A472" s="63" t="s">
        <v>532</v>
      </c>
      <c r="B472" s="50"/>
      <c r="C472" s="78" t="s">
        <v>27</v>
      </c>
      <c r="D472" s="115">
        <v>23.8</v>
      </c>
      <c r="E472" s="118">
        <v>0</v>
      </c>
      <c r="F472" s="113">
        <v>0</v>
      </c>
      <c r="G472" s="39">
        <v>0</v>
      </c>
      <c r="H472" s="39">
        <v>0</v>
      </c>
      <c r="I472" s="39">
        <v>0</v>
      </c>
      <c r="J472" s="39">
        <v>0</v>
      </c>
      <c r="K472" s="334">
        <v>0</v>
      </c>
      <c r="L472" s="80">
        <f t="shared" si="30"/>
        <v>23.8</v>
      </c>
    </row>
    <row r="473" spans="1:12" s="4" customFormat="1" ht="22.5" customHeight="1" x14ac:dyDescent="0.25">
      <c r="A473" s="63" t="s">
        <v>533</v>
      </c>
      <c r="B473" s="50"/>
      <c r="C473" s="78" t="s">
        <v>27</v>
      </c>
      <c r="D473" s="115">
        <v>7577.42</v>
      </c>
      <c r="E473" s="118">
        <v>0</v>
      </c>
      <c r="F473" s="113">
        <v>0</v>
      </c>
      <c r="G473" s="39">
        <v>0</v>
      </c>
      <c r="H473" s="39">
        <v>0</v>
      </c>
      <c r="I473" s="39">
        <v>0</v>
      </c>
      <c r="J473" s="39">
        <v>0</v>
      </c>
      <c r="K473" s="334">
        <v>0</v>
      </c>
      <c r="L473" s="80">
        <f t="shared" si="30"/>
        <v>7577.42</v>
      </c>
    </row>
    <row r="474" spans="1:12" s="4" customFormat="1" ht="22.5" customHeight="1" x14ac:dyDescent="0.25">
      <c r="A474" s="63" t="s">
        <v>534</v>
      </c>
      <c r="B474" s="50"/>
      <c r="C474" s="78" t="s">
        <v>27</v>
      </c>
      <c r="D474" s="115">
        <v>804.6</v>
      </c>
      <c r="E474" s="118">
        <v>0</v>
      </c>
      <c r="F474" s="113">
        <v>0</v>
      </c>
      <c r="G474" s="39">
        <v>0</v>
      </c>
      <c r="H474" s="39">
        <v>0</v>
      </c>
      <c r="I474" s="39">
        <v>0</v>
      </c>
      <c r="J474" s="39">
        <v>0</v>
      </c>
      <c r="K474" s="334">
        <v>0</v>
      </c>
      <c r="L474" s="80">
        <f t="shared" si="30"/>
        <v>804.6</v>
      </c>
    </row>
    <row r="475" spans="1:12" s="4" customFormat="1" ht="22.5" customHeight="1" x14ac:dyDescent="0.25">
      <c r="A475" s="63" t="s">
        <v>535</v>
      </c>
      <c r="B475" s="50"/>
      <c r="C475" s="78" t="s">
        <v>27</v>
      </c>
      <c r="D475" s="115">
        <v>380.2</v>
      </c>
      <c r="E475" s="118">
        <v>0</v>
      </c>
      <c r="F475" s="113">
        <v>0</v>
      </c>
      <c r="G475" s="39">
        <v>0</v>
      </c>
      <c r="H475" s="39">
        <v>0</v>
      </c>
      <c r="I475" s="39">
        <v>0</v>
      </c>
      <c r="J475" s="39">
        <v>0</v>
      </c>
      <c r="K475" s="334">
        <v>0</v>
      </c>
      <c r="L475" s="80">
        <f t="shared" si="30"/>
        <v>380.2</v>
      </c>
    </row>
    <row r="476" spans="1:12" s="4" customFormat="1" ht="22.5" customHeight="1" x14ac:dyDescent="0.25">
      <c r="A476" s="63" t="s">
        <v>536</v>
      </c>
      <c r="B476" s="50"/>
      <c r="C476" s="78" t="s">
        <v>27</v>
      </c>
      <c r="D476" s="115">
        <v>603.70000000000005</v>
      </c>
      <c r="E476" s="118">
        <v>0</v>
      </c>
      <c r="F476" s="113">
        <v>0</v>
      </c>
      <c r="G476" s="39">
        <v>0</v>
      </c>
      <c r="H476" s="39">
        <v>0</v>
      </c>
      <c r="I476" s="39">
        <v>0</v>
      </c>
      <c r="J476" s="39">
        <v>0</v>
      </c>
      <c r="K476" s="334">
        <v>0</v>
      </c>
      <c r="L476" s="80">
        <f t="shared" si="30"/>
        <v>603.70000000000005</v>
      </c>
    </row>
    <row r="477" spans="1:12" s="4" customFormat="1" ht="22.5" customHeight="1" x14ac:dyDescent="0.25">
      <c r="A477" s="63" t="s">
        <v>537</v>
      </c>
      <c r="B477" s="50"/>
      <c r="C477" s="78" t="s">
        <v>27</v>
      </c>
      <c r="D477" s="115">
        <v>1006.48</v>
      </c>
      <c r="E477" s="118">
        <v>0</v>
      </c>
      <c r="F477" s="113">
        <v>0</v>
      </c>
      <c r="G477" s="39">
        <v>0</v>
      </c>
      <c r="H477" s="39">
        <v>0</v>
      </c>
      <c r="I477" s="39">
        <v>0</v>
      </c>
      <c r="J477" s="39">
        <v>0</v>
      </c>
      <c r="K477" s="334">
        <v>0</v>
      </c>
      <c r="L477" s="80">
        <f t="shared" si="30"/>
        <v>1006.48</v>
      </c>
    </row>
    <row r="478" spans="1:12" s="4" customFormat="1" ht="22.5" customHeight="1" x14ac:dyDescent="0.25">
      <c r="A478" s="63" t="s">
        <v>538</v>
      </c>
      <c r="B478" s="50"/>
      <c r="C478" s="78" t="s">
        <v>27</v>
      </c>
      <c r="D478" s="115">
        <v>18.7</v>
      </c>
      <c r="E478" s="118">
        <v>0</v>
      </c>
      <c r="F478" s="113">
        <v>0</v>
      </c>
      <c r="G478" s="39">
        <v>0</v>
      </c>
      <c r="H478" s="39">
        <v>0</v>
      </c>
      <c r="I478" s="39">
        <v>0</v>
      </c>
      <c r="J478" s="39">
        <v>0</v>
      </c>
      <c r="K478" s="334">
        <v>0</v>
      </c>
      <c r="L478" s="80">
        <f t="shared" si="30"/>
        <v>18.7</v>
      </c>
    </row>
    <row r="479" spans="1:12" s="4" customFormat="1" ht="22.5" customHeight="1" x14ac:dyDescent="0.25">
      <c r="A479" s="63" t="s">
        <v>539</v>
      </c>
      <c r="B479" s="50"/>
      <c r="C479" s="78" t="s">
        <v>27</v>
      </c>
      <c r="D479" s="115">
        <v>2507.4</v>
      </c>
      <c r="E479" s="118">
        <v>468.8</v>
      </c>
      <c r="F479" s="113">
        <v>0</v>
      </c>
      <c r="G479" s="39">
        <v>0</v>
      </c>
      <c r="H479" s="39">
        <v>0</v>
      </c>
      <c r="I479" s="39">
        <v>0</v>
      </c>
      <c r="J479" s="39">
        <v>0</v>
      </c>
      <c r="K479" s="334">
        <v>0</v>
      </c>
      <c r="L479" s="80">
        <f t="shared" si="30"/>
        <v>2976.2000000000003</v>
      </c>
    </row>
    <row r="480" spans="1:12" s="4" customFormat="1" ht="22.5" customHeight="1" x14ac:dyDescent="0.25">
      <c r="A480" s="63" t="s">
        <v>540</v>
      </c>
      <c r="B480" s="50"/>
      <c r="C480" s="78" t="s">
        <v>27</v>
      </c>
      <c r="D480" s="115">
        <v>709.4</v>
      </c>
      <c r="E480" s="118">
        <v>0</v>
      </c>
      <c r="F480" s="113">
        <v>0</v>
      </c>
      <c r="G480" s="39">
        <v>0</v>
      </c>
      <c r="H480" s="39">
        <v>0</v>
      </c>
      <c r="I480" s="39">
        <v>0</v>
      </c>
      <c r="J480" s="39">
        <v>0</v>
      </c>
      <c r="K480" s="334">
        <v>0</v>
      </c>
      <c r="L480" s="80">
        <f t="shared" si="30"/>
        <v>709.4</v>
      </c>
    </row>
    <row r="481" spans="1:12" s="4" customFormat="1" ht="22.5" customHeight="1" x14ac:dyDescent="0.25">
      <c r="A481" s="63" t="s">
        <v>541</v>
      </c>
      <c r="B481" s="50"/>
      <c r="C481" s="78" t="s">
        <v>27</v>
      </c>
      <c r="D481" s="115">
        <v>506.3</v>
      </c>
      <c r="E481" s="118">
        <v>0</v>
      </c>
      <c r="F481" s="113">
        <v>0</v>
      </c>
      <c r="G481" s="39">
        <v>0</v>
      </c>
      <c r="H481" s="39">
        <v>0</v>
      </c>
      <c r="I481" s="39">
        <v>0</v>
      </c>
      <c r="J481" s="39">
        <v>0</v>
      </c>
      <c r="K481" s="334">
        <v>0</v>
      </c>
      <c r="L481" s="80">
        <f t="shared" si="30"/>
        <v>506.3</v>
      </c>
    </row>
    <row r="482" spans="1:12" s="4" customFormat="1" ht="22.5" customHeight="1" x14ac:dyDescent="0.25">
      <c r="A482" s="285" t="s">
        <v>542</v>
      </c>
      <c r="B482" s="50"/>
      <c r="C482" s="78" t="s">
        <v>27</v>
      </c>
      <c r="D482" s="115">
        <v>2001.9699999999998</v>
      </c>
      <c r="E482" s="118">
        <v>440.1</v>
      </c>
      <c r="F482" s="113">
        <v>0</v>
      </c>
      <c r="G482" s="39">
        <v>0</v>
      </c>
      <c r="H482" s="39">
        <v>0</v>
      </c>
      <c r="I482" s="39">
        <v>0</v>
      </c>
      <c r="J482" s="39">
        <v>0</v>
      </c>
      <c r="K482" s="334">
        <v>0</v>
      </c>
      <c r="L482" s="80">
        <f t="shared" si="30"/>
        <v>2442.0699999999997</v>
      </c>
    </row>
    <row r="483" spans="1:12" s="4" customFormat="1" ht="22.5" customHeight="1" x14ac:dyDescent="0.25">
      <c r="A483" s="63" t="s">
        <v>543</v>
      </c>
      <c r="B483" s="50"/>
      <c r="C483" s="78" t="s">
        <v>27</v>
      </c>
      <c r="D483" s="115">
        <v>456.9</v>
      </c>
      <c r="E483" s="118">
        <v>0</v>
      </c>
      <c r="F483" s="113">
        <v>2252.1</v>
      </c>
      <c r="G483" s="39">
        <v>0</v>
      </c>
      <c r="H483" s="39">
        <v>0</v>
      </c>
      <c r="I483" s="39">
        <v>0</v>
      </c>
      <c r="J483" s="39">
        <v>0</v>
      </c>
      <c r="K483" s="334">
        <v>0</v>
      </c>
      <c r="L483" s="80">
        <f t="shared" si="30"/>
        <v>2709</v>
      </c>
    </row>
    <row r="484" spans="1:12" s="4" customFormat="1" ht="22.5" customHeight="1" x14ac:dyDescent="0.25">
      <c r="A484" s="63" t="s">
        <v>544</v>
      </c>
      <c r="B484" s="50"/>
      <c r="C484" s="78" t="s">
        <v>27</v>
      </c>
      <c r="D484" s="115">
        <v>538.76</v>
      </c>
      <c r="E484" s="118">
        <v>0</v>
      </c>
      <c r="F484" s="113">
        <v>0</v>
      </c>
      <c r="G484" s="39">
        <v>0</v>
      </c>
      <c r="H484" s="39">
        <v>0</v>
      </c>
      <c r="I484" s="39">
        <v>0</v>
      </c>
      <c r="J484" s="39">
        <v>0</v>
      </c>
      <c r="K484" s="334">
        <v>0</v>
      </c>
      <c r="L484" s="80">
        <f t="shared" si="30"/>
        <v>538.76</v>
      </c>
    </row>
    <row r="485" spans="1:12" s="4" customFormat="1" ht="22.5" customHeight="1" x14ac:dyDescent="0.25">
      <c r="A485" s="63" t="s">
        <v>545</v>
      </c>
      <c r="B485" s="50"/>
      <c r="C485" s="78" t="s">
        <v>27</v>
      </c>
      <c r="D485" s="115">
        <v>1132.3</v>
      </c>
      <c r="E485" s="118">
        <v>0</v>
      </c>
      <c r="F485" s="113">
        <v>0</v>
      </c>
      <c r="G485" s="39">
        <v>0</v>
      </c>
      <c r="H485" s="39">
        <v>0</v>
      </c>
      <c r="I485" s="39">
        <v>0</v>
      </c>
      <c r="J485" s="39">
        <v>0</v>
      </c>
      <c r="K485" s="334">
        <v>0</v>
      </c>
      <c r="L485" s="80">
        <f t="shared" si="30"/>
        <v>1132.3</v>
      </c>
    </row>
    <row r="486" spans="1:12" ht="22.5" customHeight="1" x14ac:dyDescent="0.2">
      <c r="A486" s="63" t="s">
        <v>546</v>
      </c>
      <c r="B486" s="50"/>
      <c r="C486" s="78" t="s">
        <v>27</v>
      </c>
      <c r="D486" s="92">
        <v>12.1</v>
      </c>
      <c r="E486" s="228">
        <v>0</v>
      </c>
      <c r="F486" s="155">
        <v>0</v>
      </c>
      <c r="G486" s="156">
        <v>0</v>
      </c>
      <c r="H486" s="156">
        <v>0</v>
      </c>
      <c r="I486" s="156">
        <v>0</v>
      </c>
      <c r="J486" s="156">
        <v>0</v>
      </c>
      <c r="K486" s="356">
        <v>0</v>
      </c>
      <c r="L486" s="341">
        <f>SUM(D486:K486)</f>
        <v>12.1</v>
      </c>
    </row>
    <row r="487" spans="1:12" ht="22.5" customHeight="1" x14ac:dyDescent="0.2">
      <c r="A487" s="63" t="s">
        <v>547</v>
      </c>
      <c r="B487" s="50"/>
      <c r="C487" s="78" t="s">
        <v>27</v>
      </c>
      <c r="D487" s="115">
        <v>2347.6999999999998</v>
      </c>
      <c r="E487" s="118">
        <v>0</v>
      </c>
      <c r="F487" s="113">
        <v>0</v>
      </c>
      <c r="G487" s="39">
        <v>0</v>
      </c>
      <c r="H487" s="39">
        <v>0</v>
      </c>
      <c r="I487" s="39">
        <v>0</v>
      </c>
      <c r="J487" s="39">
        <v>0</v>
      </c>
      <c r="K487" s="334">
        <v>0</v>
      </c>
      <c r="L487" s="80">
        <f>SUM(D487:K487)</f>
        <v>2347.6999999999998</v>
      </c>
    </row>
    <row r="488" spans="1:12" ht="22.5" customHeight="1" x14ac:dyDescent="0.2">
      <c r="A488" s="63" t="s">
        <v>548</v>
      </c>
      <c r="B488" s="50"/>
      <c r="C488" s="78" t="s">
        <v>27</v>
      </c>
      <c r="D488" s="115">
        <v>194.1</v>
      </c>
      <c r="E488" s="118">
        <v>512</v>
      </c>
      <c r="F488" s="113">
        <v>0</v>
      </c>
      <c r="G488" s="39">
        <v>0</v>
      </c>
      <c r="H488" s="39">
        <v>0</v>
      </c>
      <c r="I488" s="39">
        <v>0</v>
      </c>
      <c r="J488" s="39">
        <v>0</v>
      </c>
      <c r="K488" s="334">
        <v>0</v>
      </c>
      <c r="L488" s="80">
        <f>SUM(D488:K488)</f>
        <v>706.1</v>
      </c>
    </row>
    <row r="489" spans="1:12" ht="22.5" customHeight="1" x14ac:dyDescent="0.2">
      <c r="A489" s="63" t="s">
        <v>549</v>
      </c>
      <c r="B489" s="50"/>
      <c r="C489" s="78" t="s">
        <v>27</v>
      </c>
      <c r="D489" s="115">
        <v>289.39999999999998</v>
      </c>
      <c r="E489" s="118">
        <v>0</v>
      </c>
      <c r="F489" s="113">
        <v>0</v>
      </c>
      <c r="G489" s="39">
        <v>0</v>
      </c>
      <c r="H489" s="39">
        <v>0</v>
      </c>
      <c r="I489" s="39">
        <v>0</v>
      </c>
      <c r="J489" s="39">
        <v>0</v>
      </c>
      <c r="K489" s="334">
        <v>0</v>
      </c>
      <c r="L489" s="80">
        <f t="shared" si="30"/>
        <v>289.39999999999998</v>
      </c>
    </row>
    <row r="490" spans="1:12" ht="22.5" customHeight="1" x14ac:dyDescent="0.2">
      <c r="A490" s="63" t="s">
        <v>550</v>
      </c>
      <c r="B490" s="50"/>
      <c r="C490" s="78" t="s">
        <v>27</v>
      </c>
      <c r="D490" s="115">
        <v>1123.3</v>
      </c>
      <c r="E490" s="118">
        <v>0</v>
      </c>
      <c r="F490" s="113">
        <v>0</v>
      </c>
      <c r="G490" s="39">
        <v>0</v>
      </c>
      <c r="H490" s="39">
        <v>0</v>
      </c>
      <c r="I490" s="39">
        <v>0</v>
      </c>
      <c r="J490" s="39">
        <v>0</v>
      </c>
      <c r="K490" s="334">
        <v>0</v>
      </c>
      <c r="L490" s="80">
        <f t="shared" si="30"/>
        <v>1123.3</v>
      </c>
    </row>
    <row r="491" spans="1:12" ht="22.5" customHeight="1" x14ac:dyDescent="0.2">
      <c r="A491" s="63" t="s">
        <v>551</v>
      </c>
      <c r="B491" s="50"/>
      <c r="C491" s="78" t="s">
        <v>27</v>
      </c>
      <c r="D491" s="115">
        <v>1585.6</v>
      </c>
      <c r="E491" s="118">
        <v>0</v>
      </c>
      <c r="F491" s="113">
        <v>0</v>
      </c>
      <c r="G491" s="39">
        <v>0</v>
      </c>
      <c r="H491" s="39">
        <v>0</v>
      </c>
      <c r="I491" s="39">
        <v>0</v>
      </c>
      <c r="J491" s="39">
        <v>0</v>
      </c>
      <c r="K491" s="334">
        <v>0</v>
      </c>
      <c r="L491" s="80">
        <f t="shared" si="30"/>
        <v>1585.6</v>
      </c>
    </row>
    <row r="492" spans="1:12" ht="22.5" customHeight="1" x14ac:dyDescent="0.2">
      <c r="A492" s="63" t="s">
        <v>552</v>
      </c>
      <c r="B492" s="50"/>
      <c r="C492" s="78" t="s">
        <v>27</v>
      </c>
      <c r="D492" s="115">
        <v>190</v>
      </c>
      <c r="E492" s="118">
        <v>0</v>
      </c>
      <c r="F492" s="113">
        <v>0</v>
      </c>
      <c r="G492" s="39">
        <v>0</v>
      </c>
      <c r="H492" s="39">
        <v>0</v>
      </c>
      <c r="I492" s="39">
        <v>0</v>
      </c>
      <c r="J492" s="39">
        <v>0</v>
      </c>
      <c r="K492" s="334">
        <v>0</v>
      </c>
      <c r="L492" s="80">
        <f t="shared" ref="L492:L521" si="31">SUM(D492:K492)</f>
        <v>190</v>
      </c>
    </row>
    <row r="493" spans="1:12" ht="22.5" customHeight="1" x14ac:dyDescent="0.2">
      <c r="A493" s="63" t="s">
        <v>553</v>
      </c>
      <c r="B493" s="50"/>
      <c r="C493" s="78" t="s">
        <v>27</v>
      </c>
      <c r="D493" s="92">
        <v>1099.2</v>
      </c>
      <c r="E493" s="118">
        <v>0</v>
      </c>
      <c r="F493" s="113">
        <v>0</v>
      </c>
      <c r="G493" s="39">
        <v>0</v>
      </c>
      <c r="H493" s="39">
        <v>0</v>
      </c>
      <c r="I493" s="39">
        <v>0</v>
      </c>
      <c r="J493" s="39">
        <v>0</v>
      </c>
      <c r="K493" s="334">
        <v>0</v>
      </c>
      <c r="L493" s="80">
        <f t="shared" si="31"/>
        <v>1099.2</v>
      </c>
    </row>
    <row r="494" spans="1:12" ht="22.5" customHeight="1" x14ac:dyDescent="0.2">
      <c r="A494" s="63" t="s">
        <v>554</v>
      </c>
      <c r="B494" s="50"/>
      <c r="C494" s="78" t="s">
        <v>27</v>
      </c>
      <c r="D494" s="115">
        <v>177.5</v>
      </c>
      <c r="E494" s="118">
        <v>0</v>
      </c>
      <c r="F494" s="113">
        <v>0</v>
      </c>
      <c r="G494" s="39">
        <v>0</v>
      </c>
      <c r="H494" s="39">
        <v>0</v>
      </c>
      <c r="I494" s="39">
        <v>19.399999999999999</v>
      </c>
      <c r="J494" s="39">
        <v>0</v>
      </c>
      <c r="K494" s="334">
        <v>0</v>
      </c>
      <c r="L494" s="80">
        <f t="shared" si="31"/>
        <v>196.9</v>
      </c>
    </row>
    <row r="495" spans="1:12" ht="23.25" customHeight="1" x14ac:dyDescent="0.2">
      <c r="A495" s="63" t="s">
        <v>555</v>
      </c>
      <c r="B495" s="50"/>
      <c r="C495" s="78" t="s">
        <v>27</v>
      </c>
      <c r="D495" s="92">
        <v>6.5</v>
      </c>
      <c r="E495" s="118">
        <v>0</v>
      </c>
      <c r="F495" s="113">
        <v>0</v>
      </c>
      <c r="G495" s="39">
        <v>0</v>
      </c>
      <c r="H495" s="39">
        <v>0</v>
      </c>
      <c r="I495" s="156">
        <v>0</v>
      </c>
      <c r="J495" s="39">
        <v>0</v>
      </c>
      <c r="K495" s="334">
        <v>0</v>
      </c>
      <c r="L495" s="80">
        <f t="shared" si="31"/>
        <v>6.5</v>
      </c>
    </row>
    <row r="496" spans="1:12" ht="22.5" customHeight="1" x14ac:dyDescent="0.2">
      <c r="A496" s="63" t="s">
        <v>556</v>
      </c>
      <c r="B496" s="50"/>
      <c r="C496" s="78" t="s">
        <v>27</v>
      </c>
      <c r="D496" s="92">
        <v>281</v>
      </c>
      <c r="E496" s="118">
        <v>0</v>
      </c>
      <c r="F496" s="113">
        <v>0</v>
      </c>
      <c r="G496" s="39">
        <v>0</v>
      </c>
      <c r="H496" s="39">
        <v>0</v>
      </c>
      <c r="I496" s="156">
        <v>0</v>
      </c>
      <c r="J496" s="39">
        <v>0</v>
      </c>
      <c r="K496" s="334">
        <v>0</v>
      </c>
      <c r="L496" s="80">
        <f t="shared" si="31"/>
        <v>281</v>
      </c>
    </row>
    <row r="497" spans="1:12" ht="22.5" customHeight="1" x14ac:dyDescent="0.2">
      <c r="A497" s="63" t="s">
        <v>557</v>
      </c>
      <c r="B497" s="50"/>
      <c r="C497" s="78" t="s">
        <v>27</v>
      </c>
      <c r="D497" s="115">
        <v>21</v>
      </c>
      <c r="E497" s="118">
        <v>0</v>
      </c>
      <c r="F497" s="113">
        <v>0</v>
      </c>
      <c r="G497" s="39">
        <v>0</v>
      </c>
      <c r="H497" s="39">
        <v>0</v>
      </c>
      <c r="I497" s="156">
        <v>0</v>
      </c>
      <c r="J497" s="39">
        <v>0</v>
      </c>
      <c r="K497" s="334">
        <v>0</v>
      </c>
      <c r="L497" s="80">
        <f t="shared" si="31"/>
        <v>21</v>
      </c>
    </row>
    <row r="498" spans="1:12" ht="22.5" customHeight="1" x14ac:dyDescent="0.2">
      <c r="A498" s="63" t="s">
        <v>558</v>
      </c>
      <c r="B498" s="50"/>
      <c r="C498" s="78" t="s">
        <v>27</v>
      </c>
      <c r="D498" s="115">
        <v>1240.75</v>
      </c>
      <c r="E498" s="118">
        <v>0</v>
      </c>
      <c r="F498" s="113">
        <v>0</v>
      </c>
      <c r="G498" s="39">
        <v>0</v>
      </c>
      <c r="H498" s="39">
        <v>0</v>
      </c>
      <c r="I498" s="156">
        <v>0</v>
      </c>
      <c r="J498" s="39">
        <v>0</v>
      </c>
      <c r="K498" s="334">
        <v>0</v>
      </c>
      <c r="L498" s="80">
        <f t="shared" si="31"/>
        <v>1240.75</v>
      </c>
    </row>
    <row r="499" spans="1:12" ht="22.5" customHeight="1" x14ac:dyDescent="0.2">
      <c r="A499" s="63" t="s">
        <v>559</v>
      </c>
      <c r="B499" s="50"/>
      <c r="C499" s="78" t="s">
        <v>27</v>
      </c>
      <c r="D499" s="115">
        <v>7754.89</v>
      </c>
      <c r="E499" s="118">
        <v>0</v>
      </c>
      <c r="F499" s="113">
        <v>243.5</v>
      </c>
      <c r="G499" s="39">
        <v>14.4</v>
      </c>
      <c r="H499" s="39">
        <v>468.55</v>
      </c>
      <c r="I499" s="39">
        <v>276.60000000000002</v>
      </c>
      <c r="J499" s="39">
        <v>0</v>
      </c>
      <c r="K499" s="334">
        <v>0</v>
      </c>
      <c r="L499" s="80">
        <f t="shared" si="31"/>
        <v>8757.94</v>
      </c>
    </row>
    <row r="500" spans="1:12" ht="22.5" customHeight="1" x14ac:dyDescent="0.2">
      <c r="A500" s="63" t="s">
        <v>560</v>
      </c>
      <c r="B500" s="50"/>
      <c r="C500" s="78" t="s">
        <v>27</v>
      </c>
      <c r="D500" s="115">
        <v>3927.7000000000003</v>
      </c>
      <c r="E500" s="118">
        <v>145.80000000000001</v>
      </c>
      <c r="F500" s="113">
        <v>80.7</v>
      </c>
      <c r="G500" s="39">
        <v>42.1</v>
      </c>
      <c r="H500" s="39">
        <v>13.5</v>
      </c>
      <c r="I500" s="39">
        <v>0</v>
      </c>
      <c r="J500" s="39">
        <v>0</v>
      </c>
      <c r="K500" s="334">
        <v>0</v>
      </c>
      <c r="L500" s="80">
        <f t="shared" si="31"/>
        <v>4209.8000000000011</v>
      </c>
    </row>
    <row r="501" spans="1:12" ht="22.5" customHeight="1" x14ac:dyDescent="0.2">
      <c r="A501" s="63" t="s">
        <v>561</v>
      </c>
      <c r="B501" s="50"/>
      <c r="C501" s="78" t="s">
        <v>27</v>
      </c>
      <c r="D501" s="92">
        <v>53566.750000000007</v>
      </c>
      <c r="E501" s="228">
        <v>15049.1</v>
      </c>
      <c r="F501" s="155">
        <v>2797.8</v>
      </c>
      <c r="G501" s="156">
        <v>8456.1</v>
      </c>
      <c r="H501" s="156">
        <v>5372.2</v>
      </c>
      <c r="I501" s="156">
        <v>8905.9</v>
      </c>
      <c r="J501" s="156">
        <v>1633.9</v>
      </c>
      <c r="K501" s="335">
        <v>2227.1999999999998</v>
      </c>
      <c r="L501" s="80">
        <f t="shared" si="31"/>
        <v>98008.95</v>
      </c>
    </row>
    <row r="502" spans="1:12" ht="22.5" customHeight="1" x14ac:dyDescent="0.2">
      <c r="A502" s="153" t="s">
        <v>562</v>
      </c>
      <c r="B502" s="154"/>
      <c r="C502" s="77" t="s">
        <v>27</v>
      </c>
      <c r="D502" s="115">
        <v>248.38</v>
      </c>
      <c r="E502" s="118">
        <v>0</v>
      </c>
      <c r="F502" s="113">
        <v>0</v>
      </c>
      <c r="G502" s="39">
        <v>0</v>
      </c>
      <c r="H502" s="39">
        <v>0</v>
      </c>
      <c r="I502" s="39">
        <v>0</v>
      </c>
      <c r="J502" s="39">
        <v>0</v>
      </c>
      <c r="K502" s="334">
        <v>0</v>
      </c>
      <c r="L502" s="80">
        <f t="shared" si="31"/>
        <v>248.38</v>
      </c>
    </row>
    <row r="503" spans="1:12" ht="22.5" customHeight="1" x14ac:dyDescent="0.2">
      <c r="A503" s="63" t="s">
        <v>563</v>
      </c>
      <c r="B503" s="50"/>
      <c r="C503" s="78" t="s">
        <v>27</v>
      </c>
      <c r="D503" s="115">
        <v>17.899999999999999</v>
      </c>
      <c r="E503" s="118">
        <v>0</v>
      </c>
      <c r="F503" s="113">
        <v>0</v>
      </c>
      <c r="G503" s="39">
        <v>0</v>
      </c>
      <c r="H503" s="39">
        <v>0</v>
      </c>
      <c r="I503" s="39">
        <v>0</v>
      </c>
      <c r="J503" s="39">
        <v>0</v>
      </c>
      <c r="K503" s="334">
        <v>0</v>
      </c>
      <c r="L503" s="80">
        <f t="shared" si="31"/>
        <v>17.899999999999999</v>
      </c>
    </row>
    <row r="504" spans="1:12" ht="22.5" customHeight="1" x14ac:dyDescent="0.2">
      <c r="A504" s="63" t="s">
        <v>564</v>
      </c>
      <c r="B504" s="50"/>
      <c r="C504" s="78" t="s">
        <v>27</v>
      </c>
      <c r="D504" s="115">
        <v>98.1</v>
      </c>
      <c r="E504" s="118">
        <v>0</v>
      </c>
      <c r="F504" s="113">
        <v>0</v>
      </c>
      <c r="G504" s="39">
        <v>0</v>
      </c>
      <c r="H504" s="39">
        <v>0</v>
      </c>
      <c r="I504" s="39">
        <v>0</v>
      </c>
      <c r="J504" s="39">
        <v>0</v>
      </c>
      <c r="K504" s="334">
        <v>0</v>
      </c>
      <c r="L504" s="80">
        <f t="shared" si="31"/>
        <v>98.1</v>
      </c>
    </row>
    <row r="505" spans="1:12" ht="22.5" customHeight="1" x14ac:dyDescent="0.2">
      <c r="A505" s="63" t="s">
        <v>565</v>
      </c>
      <c r="B505" s="50"/>
      <c r="C505" s="78" t="s">
        <v>27</v>
      </c>
      <c r="D505" s="115">
        <v>191.5</v>
      </c>
      <c r="E505" s="118">
        <v>0</v>
      </c>
      <c r="F505" s="113">
        <v>0</v>
      </c>
      <c r="G505" s="39">
        <v>0</v>
      </c>
      <c r="H505" s="39">
        <v>0</v>
      </c>
      <c r="I505" s="39">
        <v>0</v>
      </c>
      <c r="J505" s="39">
        <v>0</v>
      </c>
      <c r="K505" s="334">
        <v>0</v>
      </c>
      <c r="L505" s="80">
        <f t="shared" si="31"/>
        <v>191.5</v>
      </c>
    </row>
    <row r="506" spans="1:12" ht="22.5" customHeight="1" x14ac:dyDescent="0.2">
      <c r="A506" s="63" t="s">
        <v>566</v>
      </c>
      <c r="B506" s="50"/>
      <c r="C506" s="78" t="s">
        <v>27</v>
      </c>
      <c r="D506" s="115">
        <v>3886.5</v>
      </c>
      <c r="E506" s="118">
        <v>0</v>
      </c>
      <c r="F506" s="113">
        <v>0</v>
      </c>
      <c r="G506" s="39">
        <v>0</v>
      </c>
      <c r="H506" s="39">
        <v>11.8</v>
      </c>
      <c r="I506" s="39">
        <v>0</v>
      </c>
      <c r="J506" s="39">
        <v>0</v>
      </c>
      <c r="K506" s="334">
        <v>0</v>
      </c>
      <c r="L506" s="80">
        <f t="shared" si="31"/>
        <v>3898.3</v>
      </c>
    </row>
    <row r="507" spans="1:12" ht="22.5" customHeight="1" x14ac:dyDescent="0.2">
      <c r="A507" s="63" t="s">
        <v>567</v>
      </c>
      <c r="B507" s="50"/>
      <c r="C507" s="78" t="s">
        <v>27</v>
      </c>
      <c r="D507" s="115">
        <v>841</v>
      </c>
      <c r="E507" s="118">
        <v>0</v>
      </c>
      <c r="F507" s="113">
        <v>0</v>
      </c>
      <c r="G507" s="39">
        <v>0</v>
      </c>
      <c r="H507" s="39">
        <v>0</v>
      </c>
      <c r="I507" s="39">
        <v>0</v>
      </c>
      <c r="J507" s="39">
        <v>0</v>
      </c>
      <c r="K507" s="334">
        <v>0</v>
      </c>
      <c r="L507" s="80">
        <f t="shared" si="31"/>
        <v>841</v>
      </c>
    </row>
    <row r="508" spans="1:12" ht="22.5" customHeight="1" x14ac:dyDescent="0.2">
      <c r="A508" s="63" t="s">
        <v>568</v>
      </c>
      <c r="B508" s="50"/>
      <c r="C508" s="78" t="s">
        <v>27</v>
      </c>
      <c r="D508" s="92">
        <v>687.9</v>
      </c>
      <c r="E508" s="118">
        <v>0</v>
      </c>
      <c r="F508" s="113">
        <v>0</v>
      </c>
      <c r="G508" s="39">
        <v>0</v>
      </c>
      <c r="H508" s="39">
        <v>0</v>
      </c>
      <c r="I508" s="39">
        <v>0</v>
      </c>
      <c r="J508" s="39">
        <v>0</v>
      </c>
      <c r="K508" s="334">
        <v>0</v>
      </c>
      <c r="L508" s="80">
        <f t="shared" si="31"/>
        <v>687.9</v>
      </c>
    </row>
    <row r="509" spans="1:12" ht="22.5" customHeight="1" x14ac:dyDescent="0.2">
      <c r="A509" s="63" t="s">
        <v>569</v>
      </c>
      <c r="B509" s="50"/>
      <c r="C509" s="78" t="s">
        <v>27</v>
      </c>
      <c r="D509" s="115">
        <v>588.6</v>
      </c>
      <c r="E509" s="118">
        <v>0</v>
      </c>
      <c r="F509" s="113">
        <v>0</v>
      </c>
      <c r="G509" s="39">
        <v>0</v>
      </c>
      <c r="H509" s="39">
        <v>0</v>
      </c>
      <c r="I509" s="39">
        <v>0</v>
      </c>
      <c r="J509" s="39">
        <v>0</v>
      </c>
      <c r="K509" s="334">
        <v>0</v>
      </c>
      <c r="L509" s="80">
        <f t="shared" si="31"/>
        <v>588.6</v>
      </c>
    </row>
    <row r="510" spans="1:12" ht="22.5" customHeight="1" x14ac:dyDescent="0.2">
      <c r="A510" s="63" t="s">
        <v>570</v>
      </c>
      <c r="B510" s="50"/>
      <c r="C510" s="78" t="s">
        <v>27</v>
      </c>
      <c r="D510" s="115">
        <v>539.6</v>
      </c>
      <c r="E510" s="118">
        <v>0</v>
      </c>
      <c r="F510" s="113">
        <v>0</v>
      </c>
      <c r="G510" s="39">
        <v>0</v>
      </c>
      <c r="H510" s="39">
        <v>0</v>
      </c>
      <c r="I510" s="39">
        <v>0</v>
      </c>
      <c r="J510" s="39">
        <v>0</v>
      </c>
      <c r="K510" s="334">
        <v>0</v>
      </c>
      <c r="L510" s="80">
        <f t="shared" si="31"/>
        <v>539.6</v>
      </c>
    </row>
    <row r="511" spans="1:12" ht="22.5" customHeight="1" x14ac:dyDescent="0.2">
      <c r="A511" s="63" t="s">
        <v>571</v>
      </c>
      <c r="B511" s="50"/>
      <c r="C511" s="78" t="s">
        <v>27</v>
      </c>
      <c r="D511" s="115">
        <v>141.19999999999999</v>
      </c>
      <c r="E511" s="118">
        <v>0</v>
      </c>
      <c r="F511" s="113">
        <v>0</v>
      </c>
      <c r="G511" s="39">
        <v>0</v>
      </c>
      <c r="H511" s="39">
        <v>0</v>
      </c>
      <c r="I511" s="39">
        <v>0</v>
      </c>
      <c r="J511" s="39">
        <v>0</v>
      </c>
      <c r="K511" s="334">
        <v>0</v>
      </c>
      <c r="L511" s="80">
        <f t="shared" si="31"/>
        <v>141.19999999999999</v>
      </c>
    </row>
    <row r="512" spans="1:12" ht="22.5" customHeight="1" x14ac:dyDescent="0.2">
      <c r="A512" s="63" t="s">
        <v>572</v>
      </c>
      <c r="B512" s="50"/>
      <c r="C512" s="78" t="s">
        <v>27</v>
      </c>
      <c r="D512" s="115">
        <v>46.9</v>
      </c>
      <c r="E512" s="118">
        <v>0</v>
      </c>
      <c r="F512" s="113">
        <v>0</v>
      </c>
      <c r="G512" s="39">
        <v>0</v>
      </c>
      <c r="H512" s="39">
        <v>0</v>
      </c>
      <c r="I512" s="39">
        <v>0</v>
      </c>
      <c r="J512" s="39">
        <v>0</v>
      </c>
      <c r="K512" s="334">
        <v>0</v>
      </c>
      <c r="L512" s="80">
        <f t="shared" si="31"/>
        <v>46.9</v>
      </c>
    </row>
    <row r="513" spans="1:12" ht="22.5" customHeight="1" x14ac:dyDescent="0.2">
      <c r="A513" s="63" t="s">
        <v>573</v>
      </c>
      <c r="B513" s="50"/>
      <c r="C513" s="78" t="s">
        <v>27</v>
      </c>
      <c r="D513" s="115">
        <v>138.1</v>
      </c>
      <c r="E513" s="118">
        <v>0</v>
      </c>
      <c r="F513" s="113">
        <v>0</v>
      </c>
      <c r="G513" s="39">
        <v>0</v>
      </c>
      <c r="H513" s="39">
        <v>0</v>
      </c>
      <c r="I513" s="39">
        <v>0</v>
      </c>
      <c r="J513" s="39">
        <v>0</v>
      </c>
      <c r="K513" s="334">
        <v>0</v>
      </c>
      <c r="L513" s="80">
        <f t="shared" si="31"/>
        <v>138.1</v>
      </c>
    </row>
    <row r="514" spans="1:12" ht="22.5" customHeight="1" x14ac:dyDescent="0.2">
      <c r="A514" s="63" t="s">
        <v>574</v>
      </c>
      <c r="B514" s="50"/>
      <c r="C514" s="78" t="s">
        <v>27</v>
      </c>
      <c r="D514" s="115">
        <v>517.90000000000009</v>
      </c>
      <c r="E514" s="118">
        <v>0</v>
      </c>
      <c r="F514" s="113">
        <v>0</v>
      </c>
      <c r="G514" s="39">
        <v>0</v>
      </c>
      <c r="H514" s="39">
        <v>0</v>
      </c>
      <c r="I514" s="39">
        <v>0</v>
      </c>
      <c r="J514" s="39">
        <v>0</v>
      </c>
      <c r="K514" s="334">
        <v>0</v>
      </c>
      <c r="L514" s="80">
        <f t="shared" si="31"/>
        <v>517.90000000000009</v>
      </c>
    </row>
    <row r="515" spans="1:12" ht="22.5" customHeight="1" x14ac:dyDescent="0.2">
      <c r="A515" s="63" t="s">
        <v>575</v>
      </c>
      <c r="B515" s="50"/>
      <c r="C515" s="78" t="s">
        <v>27</v>
      </c>
      <c r="D515" s="115">
        <v>163.30000000000001</v>
      </c>
      <c r="E515" s="118">
        <v>0</v>
      </c>
      <c r="F515" s="128">
        <v>82.97</v>
      </c>
      <c r="G515" s="39">
        <v>0</v>
      </c>
      <c r="H515" s="39">
        <v>0</v>
      </c>
      <c r="I515" s="39">
        <v>0</v>
      </c>
      <c r="J515" s="39">
        <v>0</v>
      </c>
      <c r="K515" s="334">
        <v>0</v>
      </c>
      <c r="L515" s="80">
        <f t="shared" si="31"/>
        <v>246.27</v>
      </c>
    </row>
    <row r="516" spans="1:12" ht="22.5" customHeight="1" x14ac:dyDescent="0.2">
      <c r="A516" s="63" t="s">
        <v>576</v>
      </c>
      <c r="B516" s="50"/>
      <c r="C516" s="78" t="s">
        <v>27</v>
      </c>
      <c r="D516" s="92">
        <v>1702.4</v>
      </c>
      <c r="E516" s="118">
        <v>0</v>
      </c>
      <c r="F516" s="128">
        <v>0</v>
      </c>
      <c r="G516" s="39">
        <v>0</v>
      </c>
      <c r="H516" s="39">
        <v>0</v>
      </c>
      <c r="I516" s="39">
        <v>0</v>
      </c>
      <c r="J516" s="39">
        <v>0</v>
      </c>
      <c r="K516" s="334">
        <v>0</v>
      </c>
      <c r="L516" s="80">
        <f t="shared" si="31"/>
        <v>1702.4</v>
      </c>
    </row>
    <row r="517" spans="1:12" ht="22.5" customHeight="1" x14ac:dyDescent="0.2">
      <c r="A517" s="83" t="s">
        <v>577</v>
      </c>
      <c r="B517" s="50"/>
      <c r="C517" s="78" t="s">
        <v>27</v>
      </c>
      <c r="D517" s="115">
        <v>8075.7</v>
      </c>
      <c r="E517" s="118">
        <v>0</v>
      </c>
      <c r="F517" s="113">
        <v>0</v>
      </c>
      <c r="G517" s="39">
        <v>0</v>
      </c>
      <c r="H517" s="39">
        <v>0</v>
      </c>
      <c r="I517" s="39">
        <v>0</v>
      </c>
      <c r="J517" s="39">
        <v>0</v>
      </c>
      <c r="K517" s="334">
        <v>0</v>
      </c>
      <c r="L517" s="80">
        <f t="shared" si="31"/>
        <v>8075.7</v>
      </c>
    </row>
    <row r="518" spans="1:12" ht="22.5" customHeight="1" x14ac:dyDescent="0.2">
      <c r="A518" s="283" t="s">
        <v>578</v>
      </c>
      <c r="B518" s="50"/>
      <c r="C518" s="78" t="s">
        <v>27</v>
      </c>
      <c r="D518" s="115">
        <v>75779.540000000008</v>
      </c>
      <c r="E518" s="118">
        <v>1897.7</v>
      </c>
      <c r="F518" s="113">
        <v>5625.14</v>
      </c>
      <c r="G518" s="39">
        <v>7445.7</v>
      </c>
      <c r="H518" s="39">
        <v>2665.6</v>
      </c>
      <c r="I518" s="39">
        <v>5554.3</v>
      </c>
      <c r="J518" s="39">
        <v>4720.6000000000004</v>
      </c>
      <c r="K518" s="334">
        <v>1049.4000000000001</v>
      </c>
      <c r="L518" s="80">
        <f t="shared" si="31"/>
        <v>104737.98000000001</v>
      </c>
    </row>
    <row r="519" spans="1:12" ht="22.5" customHeight="1" x14ac:dyDescent="0.2">
      <c r="A519" s="63" t="s">
        <v>579</v>
      </c>
      <c r="B519" s="50"/>
      <c r="C519" s="78" t="s">
        <v>27</v>
      </c>
      <c r="D519" s="115">
        <v>11.5</v>
      </c>
      <c r="E519" s="118">
        <v>0</v>
      </c>
      <c r="F519" s="113">
        <v>0</v>
      </c>
      <c r="G519" s="39">
        <v>0</v>
      </c>
      <c r="H519" s="39">
        <v>0</v>
      </c>
      <c r="I519" s="39">
        <v>0</v>
      </c>
      <c r="J519" s="39">
        <v>0</v>
      </c>
      <c r="K519" s="334">
        <v>0</v>
      </c>
      <c r="L519" s="80">
        <f t="shared" si="31"/>
        <v>11.5</v>
      </c>
    </row>
    <row r="520" spans="1:12" ht="22.5" customHeight="1" x14ac:dyDescent="0.2">
      <c r="A520" s="177" t="s">
        <v>580</v>
      </c>
      <c r="B520" s="55"/>
      <c r="C520" s="78" t="s">
        <v>27</v>
      </c>
      <c r="D520" s="115">
        <v>3793.4999999999995</v>
      </c>
      <c r="E520" s="118">
        <v>0</v>
      </c>
      <c r="F520" s="113">
        <v>0</v>
      </c>
      <c r="G520" s="39">
        <v>0</v>
      </c>
      <c r="H520" s="39">
        <v>0</v>
      </c>
      <c r="I520" s="39">
        <v>0</v>
      </c>
      <c r="J520" s="39">
        <v>0</v>
      </c>
      <c r="K520" s="334">
        <v>0</v>
      </c>
      <c r="L520" s="80">
        <f t="shared" si="31"/>
        <v>3793.4999999999995</v>
      </c>
    </row>
    <row r="521" spans="1:12" ht="22.5" customHeight="1" thickBot="1" x14ac:dyDescent="0.25">
      <c r="A521" s="284" t="s">
        <v>581</v>
      </c>
      <c r="B521" s="51"/>
      <c r="C521" s="78" t="s">
        <v>27</v>
      </c>
      <c r="D521" s="116">
        <v>660</v>
      </c>
      <c r="E521" s="229">
        <v>0</v>
      </c>
      <c r="F521" s="113">
        <v>0</v>
      </c>
      <c r="G521" s="39">
        <v>0</v>
      </c>
      <c r="H521" s="39">
        <v>0</v>
      </c>
      <c r="I521" s="39">
        <v>0</v>
      </c>
      <c r="J521" s="39">
        <v>0</v>
      </c>
      <c r="K521" s="334">
        <v>0</v>
      </c>
      <c r="L521" s="80">
        <f t="shared" si="31"/>
        <v>660</v>
      </c>
    </row>
    <row r="522" spans="1:12" ht="39" customHeight="1" thickTop="1" thickBot="1" x14ac:dyDescent="0.25">
      <c r="A522" s="506" t="s">
        <v>582</v>
      </c>
      <c r="B522" s="507"/>
      <c r="C522" s="40" t="s">
        <v>27</v>
      </c>
      <c r="D522" s="245">
        <v>431325.9</v>
      </c>
      <c r="E522" s="29">
        <f>SUM(E393:E521)</f>
        <v>30517.3</v>
      </c>
      <c r="F522" s="29">
        <f>SUM(F393:F521)</f>
        <v>23747.850000000002</v>
      </c>
      <c r="G522" s="29">
        <f>SUM(G393:G521)</f>
        <v>24527.070000000003</v>
      </c>
      <c r="H522" s="29">
        <f t="shared" ref="H522:J522" si="32">SUM(H393:H521)</f>
        <v>35205.86</v>
      </c>
      <c r="I522" s="29">
        <f>SUM(I393:I521)</f>
        <v>24749.999999999996</v>
      </c>
      <c r="J522" s="29">
        <f t="shared" si="32"/>
        <v>17548.600000000002</v>
      </c>
      <c r="K522" s="29">
        <f>SUM(K393:K521)</f>
        <v>11637.1</v>
      </c>
      <c r="L522" s="30">
        <f>SUM(L393:L521)</f>
        <v>599259.68000000005</v>
      </c>
    </row>
    <row r="523" spans="1:12" ht="32.25" customHeight="1" thickBot="1" x14ac:dyDescent="0.25">
      <c r="A523" s="511" t="s">
        <v>583</v>
      </c>
      <c r="B523" s="512"/>
      <c r="C523" s="37" t="s">
        <v>27</v>
      </c>
      <c r="D523" s="61">
        <f>SUM(D522,D388)</f>
        <v>2033715.4500000002</v>
      </c>
      <c r="E523" s="61">
        <f>SUM(E522,E388)</f>
        <v>139278.69999999998</v>
      </c>
      <c r="F523" s="61">
        <f>SUM(F522,F388)</f>
        <v>160132.00000000003</v>
      </c>
      <c r="G523" s="15">
        <f>SUM(G522,G388)</f>
        <v>207340.11</v>
      </c>
      <c r="H523" s="15">
        <f t="shared" ref="H523" si="33">SUM(H522,H388)</f>
        <v>129355.73000000003</v>
      </c>
      <c r="I523" s="15">
        <f>SUM(I522,I388)</f>
        <v>108975.30000000002</v>
      </c>
      <c r="J523" s="15">
        <f>SUM(J522,J388)</f>
        <v>105048.99999999999</v>
      </c>
      <c r="K523" s="15">
        <f>SUM(K522,K388)</f>
        <v>108358.20000000001</v>
      </c>
      <c r="L523" s="16">
        <f>SUM(L522,L388)</f>
        <v>2992204.49</v>
      </c>
    </row>
    <row r="524" spans="1:12" ht="21.75" customHeight="1" thickTop="1" thickBot="1" x14ac:dyDescent="0.25">
      <c r="A524" s="516" t="s">
        <v>616</v>
      </c>
      <c r="B524" s="517"/>
      <c r="C524" s="517"/>
      <c r="D524" s="517"/>
      <c r="E524" s="517"/>
      <c r="F524" s="517"/>
      <c r="G524" s="517"/>
      <c r="H524" s="517"/>
      <c r="I524" s="517"/>
      <c r="J524" s="517"/>
      <c r="K524" s="517"/>
      <c r="L524" s="518"/>
    </row>
    <row r="525" spans="1:12" ht="24.75" customHeight="1" thickTop="1" thickBot="1" x14ac:dyDescent="0.25">
      <c r="A525" s="488" t="s">
        <v>612</v>
      </c>
      <c r="B525" s="489"/>
      <c r="C525" s="489"/>
      <c r="D525" s="489"/>
      <c r="E525" s="489"/>
      <c r="F525" s="489"/>
      <c r="G525" s="489"/>
      <c r="H525" s="489"/>
      <c r="I525" s="489"/>
      <c r="J525" s="489"/>
      <c r="K525" s="489"/>
      <c r="L525" s="490"/>
    </row>
    <row r="526" spans="1:12" ht="25.5" customHeight="1" thickTop="1" thickBot="1" x14ac:dyDescent="0.25">
      <c r="A526" s="605" t="s">
        <v>584</v>
      </c>
      <c r="B526" s="606"/>
      <c r="C526" s="606"/>
      <c r="D526" s="606"/>
      <c r="E526" s="606"/>
      <c r="F526" s="606"/>
      <c r="G526" s="606"/>
      <c r="H526" s="606"/>
      <c r="I526" s="606"/>
      <c r="J526" s="606"/>
      <c r="K526" s="606"/>
      <c r="L526" s="607"/>
    </row>
    <row r="527" spans="1:12" ht="41.25" customHeight="1" thickTop="1" x14ac:dyDescent="0.2">
      <c r="A527" s="519" t="s">
        <v>791</v>
      </c>
      <c r="B527" s="520"/>
      <c r="C527" s="520"/>
      <c r="D527" s="520"/>
      <c r="E527" s="520"/>
      <c r="F527" s="520"/>
      <c r="G527" s="520"/>
      <c r="H527" s="520"/>
      <c r="I527" s="520"/>
      <c r="J527" s="520"/>
      <c r="K527" s="520"/>
      <c r="L527" s="521"/>
    </row>
    <row r="528" spans="1:12" ht="45" customHeight="1" x14ac:dyDescent="0.2">
      <c r="A528" s="494" t="s">
        <v>792</v>
      </c>
      <c r="B528" s="495"/>
      <c r="C528" s="495"/>
      <c r="D528" s="495"/>
      <c r="E528" s="495"/>
      <c r="F528" s="495"/>
      <c r="G528" s="495"/>
      <c r="H528" s="495"/>
      <c r="I528" s="495"/>
      <c r="J528" s="495"/>
      <c r="K528" s="495"/>
      <c r="L528" s="496"/>
    </row>
    <row r="529" spans="1:12" ht="30" customHeight="1" x14ac:dyDescent="0.2">
      <c r="A529" s="491" t="s">
        <v>793</v>
      </c>
      <c r="B529" s="492"/>
      <c r="C529" s="492"/>
      <c r="D529" s="492"/>
      <c r="E529" s="492"/>
      <c r="F529" s="492"/>
      <c r="G529" s="492"/>
      <c r="H529" s="492"/>
      <c r="I529" s="492"/>
      <c r="J529" s="492"/>
      <c r="K529" s="492"/>
      <c r="L529" s="493"/>
    </row>
    <row r="530" spans="1:12" ht="211.5" customHeight="1" x14ac:dyDescent="0.2">
      <c r="A530" s="494" t="s">
        <v>807</v>
      </c>
      <c r="B530" s="495"/>
      <c r="C530" s="495"/>
      <c r="D530" s="495"/>
      <c r="E530" s="495"/>
      <c r="F530" s="495"/>
      <c r="G530" s="495"/>
      <c r="H530" s="495"/>
      <c r="I530" s="495"/>
      <c r="J530" s="495"/>
      <c r="K530" s="495"/>
      <c r="L530" s="496"/>
    </row>
    <row r="531" spans="1:12" ht="65.25" customHeight="1" x14ac:dyDescent="0.2">
      <c r="A531" s="540" t="s">
        <v>794</v>
      </c>
      <c r="B531" s="541"/>
      <c r="C531" s="541"/>
      <c r="D531" s="541"/>
      <c r="E531" s="541"/>
      <c r="F531" s="541"/>
      <c r="G531" s="541"/>
      <c r="H531" s="541"/>
      <c r="I531" s="541"/>
      <c r="J531" s="541"/>
      <c r="K531" s="541"/>
      <c r="L531" s="542"/>
    </row>
    <row r="532" spans="1:12" ht="33.75" customHeight="1" x14ac:dyDescent="0.2">
      <c r="A532" s="543" t="s">
        <v>795</v>
      </c>
      <c r="B532" s="544"/>
      <c r="C532" s="544"/>
      <c r="D532" s="544"/>
      <c r="E532" s="544"/>
      <c r="F532" s="544"/>
      <c r="G532" s="544"/>
      <c r="H532" s="544"/>
      <c r="I532" s="544"/>
      <c r="J532" s="544"/>
      <c r="K532" s="544"/>
      <c r="L532" s="545"/>
    </row>
    <row r="533" spans="1:12" ht="42" customHeight="1" x14ac:dyDescent="0.2">
      <c r="A533" s="540" t="s">
        <v>796</v>
      </c>
      <c r="B533" s="541"/>
      <c r="C533" s="541"/>
      <c r="D533" s="541"/>
      <c r="E533" s="541"/>
      <c r="F533" s="541"/>
      <c r="G533" s="541"/>
      <c r="H533" s="541"/>
      <c r="I533" s="541"/>
      <c r="J533" s="541"/>
      <c r="K533" s="541"/>
      <c r="L533" s="542"/>
    </row>
    <row r="534" spans="1:12" ht="42" customHeight="1" x14ac:dyDescent="0.2">
      <c r="A534" s="540" t="s">
        <v>797</v>
      </c>
      <c r="B534" s="541"/>
      <c r="C534" s="541"/>
      <c r="D534" s="541"/>
      <c r="E534" s="541"/>
      <c r="F534" s="541"/>
      <c r="G534" s="541"/>
      <c r="H534" s="541"/>
      <c r="I534" s="541"/>
      <c r="J534" s="541"/>
      <c r="K534" s="541"/>
      <c r="L534" s="542"/>
    </row>
    <row r="535" spans="1:12" ht="42" customHeight="1" thickBot="1" x14ac:dyDescent="0.25">
      <c r="A535" s="540" t="s">
        <v>798</v>
      </c>
      <c r="B535" s="541"/>
      <c r="C535" s="541"/>
      <c r="D535" s="541"/>
      <c r="E535" s="541"/>
      <c r="F535" s="541"/>
      <c r="G535" s="541"/>
      <c r="H535" s="541"/>
      <c r="I535" s="541"/>
      <c r="J535" s="541"/>
      <c r="K535" s="541"/>
      <c r="L535" s="542"/>
    </row>
    <row r="536" spans="1:12" ht="26.25" customHeight="1" thickTop="1" thickBot="1" x14ac:dyDescent="0.25">
      <c r="A536" s="549" t="s">
        <v>585</v>
      </c>
      <c r="B536" s="550"/>
      <c r="C536" s="550"/>
      <c r="D536" s="550"/>
      <c r="E536" s="550"/>
      <c r="F536" s="550"/>
      <c r="G536" s="550"/>
      <c r="H536" s="550"/>
      <c r="I536" s="550"/>
      <c r="J536" s="550"/>
      <c r="K536" s="550"/>
      <c r="L536" s="551"/>
    </row>
    <row r="537" spans="1:12" ht="98.25" customHeight="1" thickTop="1" x14ac:dyDescent="0.2">
      <c r="A537" s="546" t="s">
        <v>782</v>
      </c>
      <c r="B537" s="547"/>
      <c r="C537" s="547"/>
      <c r="D537" s="547"/>
      <c r="E537" s="547"/>
      <c r="F537" s="547"/>
      <c r="G537" s="547"/>
      <c r="H537" s="547"/>
      <c r="I537" s="547"/>
      <c r="J537" s="547"/>
      <c r="K537" s="547"/>
      <c r="L537" s="548"/>
    </row>
    <row r="538" spans="1:12" ht="64.5" customHeight="1" x14ac:dyDescent="0.2">
      <c r="A538" s="494" t="s">
        <v>799</v>
      </c>
      <c r="B538" s="495"/>
      <c r="C538" s="495"/>
      <c r="D538" s="495"/>
      <c r="E538" s="495"/>
      <c r="F538" s="495"/>
      <c r="G538" s="495"/>
      <c r="H538" s="495"/>
      <c r="I538" s="495"/>
      <c r="J538" s="495"/>
      <c r="K538" s="495"/>
      <c r="L538" s="496"/>
    </row>
    <row r="539" spans="1:12" ht="174.75" customHeight="1" x14ac:dyDescent="0.2">
      <c r="A539" s="519" t="s">
        <v>783</v>
      </c>
      <c r="B539" s="520"/>
      <c r="C539" s="520"/>
      <c r="D539" s="520"/>
      <c r="E539" s="520"/>
      <c r="F539" s="520"/>
      <c r="G539" s="520"/>
      <c r="H539" s="520"/>
      <c r="I539" s="520"/>
      <c r="J539" s="520"/>
      <c r="K539" s="520"/>
      <c r="L539" s="521"/>
    </row>
    <row r="540" spans="1:12" ht="63" customHeight="1" x14ac:dyDescent="0.2">
      <c r="A540" s="519" t="s">
        <v>800</v>
      </c>
      <c r="B540" s="520"/>
      <c r="C540" s="520"/>
      <c r="D540" s="520"/>
      <c r="E540" s="520"/>
      <c r="F540" s="520"/>
      <c r="G540" s="520"/>
      <c r="H540" s="520"/>
      <c r="I540" s="520"/>
      <c r="J540" s="520"/>
      <c r="K540" s="520"/>
      <c r="L540" s="521"/>
    </row>
    <row r="541" spans="1:12" ht="220.5" customHeight="1" x14ac:dyDescent="0.2">
      <c r="A541" s="519" t="s">
        <v>801</v>
      </c>
      <c r="B541" s="520"/>
      <c r="C541" s="520"/>
      <c r="D541" s="520"/>
      <c r="E541" s="520"/>
      <c r="F541" s="520"/>
      <c r="G541" s="520"/>
      <c r="H541" s="520"/>
      <c r="I541" s="520"/>
      <c r="J541" s="520"/>
      <c r="K541" s="520"/>
      <c r="L541" s="521"/>
    </row>
    <row r="542" spans="1:12" ht="96" customHeight="1" x14ac:dyDescent="0.2">
      <c r="A542" s="519" t="s">
        <v>802</v>
      </c>
      <c r="B542" s="520"/>
      <c r="C542" s="520"/>
      <c r="D542" s="520"/>
      <c r="E542" s="520"/>
      <c r="F542" s="520"/>
      <c r="G542" s="520"/>
      <c r="H542" s="520"/>
      <c r="I542" s="520"/>
      <c r="J542" s="520"/>
      <c r="K542" s="520"/>
      <c r="L542" s="521"/>
    </row>
    <row r="543" spans="1:12" ht="122.25" customHeight="1" x14ac:dyDescent="0.2">
      <c r="A543" s="519" t="s">
        <v>803</v>
      </c>
      <c r="B543" s="520"/>
      <c r="C543" s="520"/>
      <c r="D543" s="520"/>
      <c r="E543" s="520"/>
      <c r="F543" s="520"/>
      <c r="G543" s="520"/>
      <c r="H543" s="520"/>
      <c r="I543" s="520"/>
      <c r="J543" s="520"/>
      <c r="K543" s="520"/>
      <c r="L543" s="521"/>
    </row>
    <row r="544" spans="1:12" ht="66.75" customHeight="1" x14ac:dyDescent="0.2">
      <c r="A544" s="519" t="s">
        <v>804</v>
      </c>
      <c r="B544" s="520"/>
      <c r="C544" s="520"/>
      <c r="D544" s="520"/>
      <c r="E544" s="520"/>
      <c r="F544" s="520"/>
      <c r="G544" s="520"/>
      <c r="H544" s="520"/>
      <c r="I544" s="520"/>
      <c r="J544" s="520"/>
      <c r="K544" s="520"/>
      <c r="L544" s="521"/>
    </row>
    <row r="545" spans="1:12" ht="123.75" customHeight="1" thickBot="1" x14ac:dyDescent="0.25">
      <c r="A545" s="519" t="s">
        <v>784</v>
      </c>
      <c r="B545" s="520"/>
      <c r="C545" s="520"/>
      <c r="D545" s="520"/>
      <c r="E545" s="520"/>
      <c r="F545" s="520"/>
      <c r="G545" s="520"/>
      <c r="H545" s="520"/>
      <c r="I545" s="520"/>
      <c r="J545" s="520"/>
      <c r="K545" s="520"/>
      <c r="L545" s="521"/>
    </row>
    <row r="546" spans="1:12" ht="21.75" customHeight="1" thickTop="1" thickBot="1" x14ac:dyDescent="0.25">
      <c r="A546" s="537" t="s">
        <v>586</v>
      </c>
      <c r="B546" s="538"/>
      <c r="C546" s="538"/>
      <c r="D546" s="538"/>
      <c r="E546" s="538"/>
      <c r="F546" s="538"/>
      <c r="G546" s="538"/>
      <c r="H546" s="538"/>
      <c r="I546" s="538"/>
      <c r="J546" s="538"/>
      <c r="K546" s="538"/>
      <c r="L546" s="539"/>
    </row>
    <row r="547" spans="1:12" ht="24" customHeight="1" thickTop="1" thickBot="1" x14ac:dyDescent="0.25">
      <c r="A547" s="534" t="s">
        <v>773</v>
      </c>
      <c r="B547" s="535"/>
      <c r="C547" s="535"/>
      <c r="D547" s="535"/>
      <c r="E547" s="535"/>
      <c r="F547" s="535"/>
      <c r="G547" s="535"/>
      <c r="H547" s="535"/>
      <c r="I547" s="535"/>
      <c r="J547" s="535"/>
      <c r="K547" s="535"/>
      <c r="L547" s="536"/>
    </row>
    <row r="548" spans="1:12" ht="110.25" customHeight="1" thickTop="1" x14ac:dyDescent="0.25">
      <c r="A548" s="531" t="s">
        <v>620</v>
      </c>
      <c r="B548" s="532"/>
      <c r="C548" s="532"/>
      <c r="D548" s="532"/>
      <c r="E548" s="532"/>
      <c r="F548" s="532"/>
      <c r="G548" s="532"/>
      <c r="H548" s="532"/>
      <c r="I548" s="532"/>
      <c r="J548" s="532"/>
      <c r="K548" s="532"/>
      <c r="L548" s="533"/>
    </row>
    <row r="549" spans="1:12" ht="30.75" customHeight="1" thickBot="1" x14ac:dyDescent="0.25">
      <c r="A549" s="528" t="s">
        <v>721</v>
      </c>
      <c r="B549" s="529"/>
      <c r="C549" s="529"/>
      <c r="D549" s="529"/>
      <c r="E549" s="529"/>
      <c r="F549" s="529"/>
      <c r="G549" s="529"/>
      <c r="H549" s="529"/>
      <c r="I549" s="529"/>
      <c r="J549" s="529"/>
      <c r="K549" s="529"/>
      <c r="L549" s="530"/>
    </row>
  </sheetData>
  <sortState xmlns:xlrd2="http://schemas.microsoft.com/office/spreadsheetml/2017/richdata2" ref="A31:L538">
    <sortCondition ref="B32:B115"/>
  </sortState>
  <mergeCells count="113">
    <mergeCell ref="A114:A115"/>
    <mergeCell ref="A24:L24"/>
    <mergeCell ref="A119:A123"/>
    <mergeCell ref="A189:A192"/>
    <mergeCell ref="A50:A51"/>
    <mergeCell ref="A52:A53"/>
    <mergeCell ref="A56:A58"/>
    <mergeCell ref="A60:A64"/>
    <mergeCell ref="A65:A67"/>
    <mergeCell ref="A34:A36"/>
    <mergeCell ref="A37:A38"/>
    <mergeCell ref="A40:A41"/>
    <mergeCell ref="A43:A44"/>
    <mergeCell ref="A47:A49"/>
    <mergeCell ref="A156:A157"/>
    <mergeCell ref="A160:A161"/>
    <mergeCell ref="A163:A164"/>
    <mergeCell ref="A27:B27"/>
    <mergeCell ref="A28:B28"/>
    <mergeCell ref="A176:B176"/>
    <mergeCell ref="A17:B17"/>
    <mergeCell ref="A235:A238"/>
    <mergeCell ref="A19:L19"/>
    <mergeCell ref="A131:A132"/>
    <mergeCell ref="A143:A144"/>
    <mergeCell ref="A99:A103"/>
    <mergeCell ref="A108:A109"/>
    <mergeCell ref="A70:A71"/>
    <mergeCell ref="A30:L30"/>
    <mergeCell ref="A25:L25"/>
    <mergeCell ref="A26:C26"/>
    <mergeCell ref="A29:L29"/>
    <mergeCell ref="A78:A79"/>
    <mergeCell ref="A84:A85"/>
    <mergeCell ref="A86:A90"/>
    <mergeCell ref="A177:L177"/>
    <mergeCell ref="A175:B175"/>
    <mergeCell ref="B31:C31"/>
    <mergeCell ref="A91:A92"/>
    <mergeCell ref="A150:A151"/>
    <mergeCell ref="A179:A187"/>
    <mergeCell ref="A1:L1"/>
    <mergeCell ref="A3:L3"/>
    <mergeCell ref="A4:L4"/>
    <mergeCell ref="A7:L7"/>
    <mergeCell ref="A8:L8"/>
    <mergeCell ref="A5:L5"/>
    <mergeCell ref="A6:L6"/>
    <mergeCell ref="A2:L2"/>
    <mergeCell ref="A10:C10"/>
    <mergeCell ref="A9:L9"/>
    <mergeCell ref="A13:L13"/>
    <mergeCell ref="A20:C20"/>
    <mergeCell ref="A11:B11"/>
    <mergeCell ref="A12:B12"/>
    <mergeCell ref="A22:B22"/>
    <mergeCell ref="A23:B23"/>
    <mergeCell ref="A14:L14"/>
    <mergeCell ref="A15:C15"/>
    <mergeCell ref="A16:B16"/>
    <mergeCell ref="A18:B18"/>
    <mergeCell ref="A21:B21"/>
    <mergeCell ref="A549:L549"/>
    <mergeCell ref="A548:L548"/>
    <mergeCell ref="A547:L547"/>
    <mergeCell ref="A546:L546"/>
    <mergeCell ref="A539:L539"/>
    <mergeCell ref="A540:L540"/>
    <mergeCell ref="A538:L538"/>
    <mergeCell ref="A531:L531"/>
    <mergeCell ref="A541:L541"/>
    <mergeCell ref="A535:L535"/>
    <mergeCell ref="A545:L545"/>
    <mergeCell ref="A532:L532"/>
    <mergeCell ref="A537:L537"/>
    <mergeCell ref="A533:L533"/>
    <mergeCell ref="A542:L542"/>
    <mergeCell ref="A543:L543"/>
    <mergeCell ref="A544:L544"/>
    <mergeCell ref="A534:L534"/>
    <mergeCell ref="A536:L536"/>
    <mergeCell ref="A530:L530"/>
    <mergeCell ref="A287:L287"/>
    <mergeCell ref="A289:L289"/>
    <mergeCell ref="A389:L389"/>
    <mergeCell ref="A239:A241"/>
    <mergeCell ref="A390:L390"/>
    <mergeCell ref="A522:B522"/>
    <mergeCell ref="A391:L391"/>
    <mergeCell ref="A392:C392"/>
    <mergeCell ref="A523:B523"/>
    <mergeCell ref="A263:A279"/>
    <mergeCell ref="A242:A247"/>
    <mergeCell ref="A250:A251"/>
    <mergeCell ref="A524:L524"/>
    <mergeCell ref="A527:L527"/>
    <mergeCell ref="A285:B285"/>
    <mergeCell ref="A288:L288"/>
    <mergeCell ref="A286:B286"/>
    <mergeCell ref="A280:B280"/>
    <mergeCell ref="A281:B281"/>
    <mergeCell ref="A290:C290"/>
    <mergeCell ref="A526:L526"/>
    <mergeCell ref="A388:B388"/>
    <mergeCell ref="A256:A262"/>
    <mergeCell ref="A284:B284"/>
    <mergeCell ref="A207:A231"/>
    <mergeCell ref="A194:A206"/>
    <mergeCell ref="B178:C178"/>
    <mergeCell ref="A282:B283"/>
    <mergeCell ref="A525:L525"/>
    <mergeCell ref="A529:L529"/>
    <mergeCell ref="A528:L528"/>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4" max="10" man="1"/>
    <brk id="85" max="10" man="1"/>
    <brk id="164" max="10" man="1"/>
    <brk id="206" max="10" man="1"/>
    <brk id="247" max="10" man="1"/>
    <brk id="286" max="10" man="1"/>
    <brk id="351" max="10" man="1"/>
    <brk id="417" max="10" man="1"/>
    <brk id="485" max="10" man="1"/>
    <brk id="535" max="10" man="1"/>
  </rowBreaks>
  <ignoredErrors>
    <ignoredError sqref="D176 D281"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8"/>
  <sheetViews>
    <sheetView view="pageBreakPreview" zoomScaleNormal="100" zoomScaleSheetLayoutView="100" workbookViewId="0">
      <selection sqref="A1:E1"/>
    </sheetView>
  </sheetViews>
  <sheetFormatPr defaultRowHeight="15" x14ac:dyDescent="0.25"/>
  <cols>
    <col min="1" max="1" width="14.42578125" style="81" customWidth="1"/>
    <col min="2" max="2" width="23.140625" style="134" customWidth="1"/>
    <col min="3" max="3" width="20.5703125" customWidth="1"/>
    <col min="4" max="4" width="7" style="135" customWidth="1"/>
    <col min="5" max="5" width="61" style="135" customWidth="1"/>
    <col min="6" max="6" width="9.140625" customWidth="1"/>
  </cols>
  <sheetData>
    <row r="1" spans="1:6" s="81" customFormat="1" ht="24" customHeight="1" x14ac:dyDescent="0.25">
      <c r="A1" s="618" t="s">
        <v>0</v>
      </c>
      <c r="B1" s="619"/>
      <c r="C1" s="619"/>
      <c r="D1" s="619"/>
      <c r="E1" s="620"/>
    </row>
    <row r="2" spans="1:6" s="81" customFormat="1" ht="24" customHeight="1" x14ac:dyDescent="0.25">
      <c r="A2" s="621" t="s">
        <v>2</v>
      </c>
      <c r="B2" s="622"/>
      <c r="C2" s="622"/>
      <c r="D2" s="622"/>
      <c r="E2" s="623"/>
    </row>
    <row r="3" spans="1:6" ht="42" customHeight="1" thickBot="1" x14ac:dyDescent="0.3">
      <c r="A3" s="621" t="s">
        <v>628</v>
      </c>
      <c r="B3" s="622"/>
      <c r="C3" s="622"/>
      <c r="D3" s="622"/>
      <c r="E3" s="623"/>
    </row>
    <row r="4" spans="1:6" s="81" customFormat="1" ht="16.5" customHeight="1" thickTop="1" thickBot="1" x14ac:dyDescent="0.3">
      <c r="A4" s="624" t="s">
        <v>613</v>
      </c>
      <c r="B4" s="625"/>
      <c r="C4" s="625"/>
      <c r="D4" s="625"/>
      <c r="E4" s="626"/>
    </row>
    <row r="5" spans="1:6" ht="33.75" customHeight="1" thickTop="1" thickBot="1" x14ac:dyDescent="0.3">
      <c r="A5" s="132" t="s">
        <v>627</v>
      </c>
      <c r="B5" s="160" t="s">
        <v>630</v>
      </c>
      <c r="C5" s="160" t="s">
        <v>631</v>
      </c>
      <c r="D5" s="161" t="s">
        <v>629</v>
      </c>
      <c r="E5" s="159" t="s">
        <v>672</v>
      </c>
    </row>
    <row r="6" spans="1:6" ht="24" customHeight="1" thickTop="1" x14ac:dyDescent="0.25">
      <c r="A6" s="357">
        <v>44044</v>
      </c>
      <c r="B6" s="318" t="s">
        <v>670</v>
      </c>
      <c r="C6" s="315" t="s">
        <v>670</v>
      </c>
      <c r="D6" s="316" t="s">
        <v>670</v>
      </c>
      <c r="E6" s="317" t="s">
        <v>670</v>
      </c>
      <c r="F6" s="130"/>
    </row>
    <row r="7" spans="1:6" ht="24" customHeight="1" x14ac:dyDescent="0.25">
      <c r="A7" s="358">
        <v>44075</v>
      </c>
      <c r="B7" s="162" t="s">
        <v>670</v>
      </c>
      <c r="C7" s="131" t="s">
        <v>670</v>
      </c>
      <c r="D7" s="157" t="s">
        <v>670</v>
      </c>
      <c r="E7" s="158" t="s">
        <v>670</v>
      </c>
    </row>
    <row r="8" spans="1:6" ht="15" customHeight="1" x14ac:dyDescent="0.25">
      <c r="A8" s="627">
        <v>44105</v>
      </c>
      <c r="B8" s="162" t="s">
        <v>633</v>
      </c>
      <c r="C8" s="131"/>
      <c r="D8" s="157">
        <v>1</v>
      </c>
      <c r="E8" s="163" t="s">
        <v>632</v>
      </c>
    </row>
    <row r="9" spans="1:6" s="81" customFormat="1" ht="15" customHeight="1" x14ac:dyDescent="0.25">
      <c r="A9" s="628"/>
      <c r="B9" s="162" t="s">
        <v>308</v>
      </c>
      <c r="C9" s="131"/>
      <c r="D9" s="157">
        <v>2</v>
      </c>
      <c r="E9" s="163" t="s">
        <v>667</v>
      </c>
    </row>
    <row r="10" spans="1:6" s="81" customFormat="1" ht="15" customHeight="1" x14ac:dyDescent="0.25">
      <c r="A10" s="628"/>
      <c r="B10" s="630" t="s">
        <v>668</v>
      </c>
      <c r="C10" s="131"/>
      <c r="D10" s="157">
        <v>3</v>
      </c>
      <c r="E10" s="163" t="s">
        <v>669</v>
      </c>
    </row>
    <row r="11" spans="1:6" x14ac:dyDescent="0.25">
      <c r="A11" s="628"/>
      <c r="B11" s="631"/>
      <c r="C11" s="131"/>
      <c r="D11" s="157">
        <v>4</v>
      </c>
      <c r="E11" s="164" t="s">
        <v>634</v>
      </c>
    </row>
    <row r="12" spans="1:6" x14ac:dyDescent="0.25">
      <c r="A12" s="628"/>
      <c r="B12" s="162" t="s">
        <v>636</v>
      </c>
      <c r="C12" s="131"/>
      <c r="D12" s="157">
        <v>5</v>
      </c>
      <c r="E12" s="164" t="s">
        <v>635</v>
      </c>
    </row>
    <row r="13" spans="1:6" x14ac:dyDescent="0.25">
      <c r="A13" s="628"/>
      <c r="B13" s="162" t="s">
        <v>637</v>
      </c>
      <c r="C13" s="131"/>
      <c r="D13" s="157">
        <v>6</v>
      </c>
      <c r="E13" s="163" t="s">
        <v>638</v>
      </c>
    </row>
    <row r="14" spans="1:6" x14ac:dyDescent="0.25">
      <c r="A14" s="628"/>
      <c r="B14" s="162" t="s">
        <v>639</v>
      </c>
      <c r="C14" s="131"/>
      <c r="D14" s="157">
        <v>7</v>
      </c>
      <c r="E14" s="163" t="s">
        <v>671</v>
      </c>
    </row>
    <row r="15" spans="1:6" x14ac:dyDescent="0.25">
      <c r="A15" s="628"/>
      <c r="B15" s="162" t="s">
        <v>641</v>
      </c>
      <c r="C15" s="131"/>
      <c r="D15" s="157">
        <v>8</v>
      </c>
      <c r="E15" s="163" t="s">
        <v>640</v>
      </c>
    </row>
    <row r="16" spans="1:6" x14ac:dyDescent="0.25">
      <c r="A16" s="628"/>
      <c r="B16" s="162" t="s">
        <v>643</v>
      </c>
      <c r="C16" s="131"/>
      <c r="D16" s="157">
        <v>9</v>
      </c>
      <c r="E16" s="163" t="s">
        <v>642</v>
      </c>
    </row>
    <row r="17" spans="1:5" x14ac:dyDescent="0.25">
      <c r="A17" s="628"/>
      <c r="B17" s="162" t="s">
        <v>645</v>
      </c>
      <c r="C17" s="131"/>
      <c r="D17" s="157">
        <v>10</v>
      </c>
      <c r="E17" s="163" t="s">
        <v>644</v>
      </c>
    </row>
    <row r="18" spans="1:5" x14ac:dyDescent="0.25">
      <c r="A18" s="628"/>
      <c r="B18" s="162" t="s">
        <v>647</v>
      </c>
      <c r="C18" s="131"/>
      <c r="D18" s="157">
        <v>11</v>
      </c>
      <c r="E18" s="163" t="s">
        <v>646</v>
      </c>
    </row>
    <row r="19" spans="1:5" x14ac:dyDescent="0.25">
      <c r="A19" s="628"/>
      <c r="B19" s="162" t="s">
        <v>649</v>
      </c>
      <c r="C19" s="131"/>
      <c r="D19" s="157">
        <v>12</v>
      </c>
      <c r="E19" s="163" t="s">
        <v>648</v>
      </c>
    </row>
    <row r="20" spans="1:5" ht="15" customHeight="1" x14ac:dyDescent="0.25">
      <c r="A20" s="628"/>
      <c r="B20" s="165" t="s">
        <v>651</v>
      </c>
      <c r="C20" s="131"/>
      <c r="D20" s="157">
        <v>13</v>
      </c>
      <c r="E20" s="166" t="s">
        <v>650</v>
      </c>
    </row>
    <row r="21" spans="1:5" s="81" customFormat="1" x14ac:dyDescent="0.25">
      <c r="A21" s="628"/>
      <c r="B21" s="167" t="s">
        <v>653</v>
      </c>
      <c r="C21" s="133"/>
      <c r="D21" s="168">
        <v>14</v>
      </c>
      <c r="E21" s="163" t="s">
        <v>652</v>
      </c>
    </row>
    <row r="22" spans="1:5" s="81" customFormat="1" x14ac:dyDescent="0.25">
      <c r="A22" s="628"/>
      <c r="B22" s="167" t="s">
        <v>653</v>
      </c>
      <c r="C22" s="133"/>
      <c r="D22" s="168">
        <v>15</v>
      </c>
      <c r="E22" s="163" t="s">
        <v>654</v>
      </c>
    </row>
    <row r="23" spans="1:5" s="81" customFormat="1" x14ac:dyDescent="0.25">
      <c r="A23" s="628"/>
      <c r="B23" s="167" t="s">
        <v>656</v>
      </c>
      <c r="C23" s="133"/>
      <c r="D23" s="168">
        <v>16</v>
      </c>
      <c r="E23" s="163" t="s">
        <v>655</v>
      </c>
    </row>
    <row r="24" spans="1:5" s="81" customFormat="1" ht="26.25" x14ac:dyDescent="0.25">
      <c r="A24" s="628"/>
      <c r="B24" s="169" t="s">
        <v>658</v>
      </c>
      <c r="C24" s="133"/>
      <c r="D24" s="168">
        <v>17</v>
      </c>
      <c r="E24" s="170" t="s">
        <v>657</v>
      </c>
    </row>
    <row r="25" spans="1:5" s="81" customFormat="1" x14ac:dyDescent="0.25">
      <c r="A25" s="628"/>
      <c r="B25" s="167" t="s">
        <v>336</v>
      </c>
      <c r="C25" s="133"/>
      <c r="D25" s="168">
        <v>18</v>
      </c>
      <c r="E25" s="163" t="s">
        <v>659</v>
      </c>
    </row>
    <row r="26" spans="1:5" s="81" customFormat="1" x14ac:dyDescent="0.25">
      <c r="A26" s="628"/>
      <c r="B26" s="167" t="s">
        <v>344</v>
      </c>
      <c r="C26" s="133"/>
      <c r="D26" s="168">
        <v>19</v>
      </c>
      <c r="E26" s="163" t="s">
        <v>660</v>
      </c>
    </row>
    <row r="27" spans="1:5" s="81" customFormat="1" x14ac:dyDescent="0.25">
      <c r="A27" s="628"/>
      <c r="B27" s="167" t="s">
        <v>662</v>
      </c>
      <c r="C27" s="133"/>
      <c r="D27" s="168">
        <v>20</v>
      </c>
      <c r="E27" s="163" t="s">
        <v>661</v>
      </c>
    </row>
    <row r="28" spans="1:5" s="81" customFormat="1" x14ac:dyDescent="0.25">
      <c r="A28" s="628"/>
      <c r="B28" s="167" t="s">
        <v>664</v>
      </c>
      <c r="C28" s="133"/>
      <c r="D28" s="168">
        <v>21</v>
      </c>
      <c r="E28" s="163" t="s">
        <v>663</v>
      </c>
    </row>
    <row r="29" spans="1:5" s="81" customFormat="1" x14ac:dyDescent="0.25">
      <c r="A29" s="629"/>
      <c r="B29" s="162" t="s">
        <v>666</v>
      </c>
      <c r="C29" s="131"/>
      <c r="D29" s="157">
        <v>22</v>
      </c>
      <c r="E29" s="163" t="s">
        <v>665</v>
      </c>
    </row>
    <row r="30" spans="1:5" s="81" customFormat="1" x14ac:dyDescent="0.25">
      <c r="A30" s="616">
        <v>44136</v>
      </c>
      <c r="B30" s="184" t="s">
        <v>310</v>
      </c>
      <c r="C30" s="185"/>
      <c r="D30" s="157">
        <v>1</v>
      </c>
      <c r="E30" s="163" t="s">
        <v>679</v>
      </c>
    </row>
    <row r="31" spans="1:5" s="81" customFormat="1" x14ac:dyDescent="0.25">
      <c r="A31" s="617"/>
      <c r="B31" s="184" t="s">
        <v>637</v>
      </c>
      <c r="C31" s="185"/>
      <c r="D31" s="157">
        <v>2</v>
      </c>
      <c r="E31" s="163" t="s">
        <v>676</v>
      </c>
    </row>
    <row r="32" spans="1:5" ht="15" customHeight="1" x14ac:dyDescent="0.25">
      <c r="A32" s="617"/>
      <c r="B32" s="186" t="s">
        <v>641</v>
      </c>
      <c r="C32" s="207"/>
      <c r="D32" s="187">
        <v>3</v>
      </c>
      <c r="E32" s="208" t="s">
        <v>640</v>
      </c>
    </row>
    <row r="33" spans="1:5" x14ac:dyDescent="0.25">
      <c r="A33" s="617"/>
      <c r="B33" s="186" t="s">
        <v>677</v>
      </c>
      <c r="C33" s="207"/>
      <c r="D33" s="188">
        <v>4</v>
      </c>
      <c r="E33" s="220" t="s">
        <v>678</v>
      </c>
    </row>
    <row r="34" spans="1:5" x14ac:dyDescent="0.25">
      <c r="A34" s="613">
        <v>44166</v>
      </c>
      <c r="B34" s="214" t="s">
        <v>686</v>
      </c>
      <c r="C34" s="213"/>
      <c r="D34" s="215">
        <v>1</v>
      </c>
      <c r="E34" s="220" t="s">
        <v>688</v>
      </c>
    </row>
    <row r="35" spans="1:5" x14ac:dyDescent="0.25">
      <c r="A35" s="614"/>
      <c r="B35" s="214" t="s">
        <v>637</v>
      </c>
      <c r="C35" s="213"/>
      <c r="D35" s="215">
        <v>2</v>
      </c>
      <c r="E35" s="163" t="s">
        <v>687</v>
      </c>
    </row>
    <row r="36" spans="1:5" x14ac:dyDescent="0.25">
      <c r="A36" s="614"/>
      <c r="B36" s="214" t="s">
        <v>690</v>
      </c>
      <c r="C36" s="213"/>
      <c r="D36" s="215">
        <v>3</v>
      </c>
      <c r="E36" s="163" t="s">
        <v>689</v>
      </c>
    </row>
    <row r="37" spans="1:5" x14ac:dyDescent="0.25">
      <c r="A37" s="614"/>
      <c r="B37" s="214" t="s">
        <v>692</v>
      </c>
      <c r="C37" s="213"/>
      <c r="D37" s="215">
        <v>4</v>
      </c>
      <c r="E37" s="163" t="s">
        <v>691</v>
      </c>
    </row>
    <row r="38" spans="1:5" x14ac:dyDescent="0.25">
      <c r="A38" s="614"/>
      <c r="B38" s="214" t="s">
        <v>315</v>
      </c>
      <c r="C38" s="213"/>
      <c r="D38" s="215">
        <v>5</v>
      </c>
      <c r="E38" s="163" t="s">
        <v>693</v>
      </c>
    </row>
    <row r="39" spans="1:5" x14ac:dyDescent="0.25">
      <c r="A39" s="614"/>
      <c r="B39" s="214" t="s">
        <v>666</v>
      </c>
      <c r="C39" s="213"/>
      <c r="D39" s="215">
        <v>6</v>
      </c>
      <c r="E39" s="163" t="s">
        <v>694</v>
      </c>
    </row>
    <row r="40" spans="1:5" x14ac:dyDescent="0.25">
      <c r="A40" s="614"/>
      <c r="B40" s="214" t="s">
        <v>696</v>
      </c>
      <c r="C40" s="213"/>
      <c r="D40" s="215">
        <v>7</v>
      </c>
      <c r="E40" s="163" t="s">
        <v>695</v>
      </c>
    </row>
    <row r="41" spans="1:5" x14ac:dyDescent="0.25">
      <c r="A41" s="614"/>
      <c r="B41" s="214" t="s">
        <v>697</v>
      </c>
      <c r="C41" s="213"/>
      <c r="D41" s="215">
        <v>8</v>
      </c>
      <c r="E41" s="163" t="s">
        <v>702</v>
      </c>
    </row>
    <row r="42" spans="1:5" x14ac:dyDescent="0.25">
      <c r="A42" s="614"/>
      <c r="B42" s="214" t="s">
        <v>698</v>
      </c>
      <c r="C42" s="213"/>
      <c r="D42" s="215">
        <v>9</v>
      </c>
      <c r="E42" s="163" t="s">
        <v>710</v>
      </c>
    </row>
    <row r="43" spans="1:5" ht="15.75" customHeight="1" x14ac:dyDescent="0.25">
      <c r="A43" s="615"/>
      <c r="B43" s="214" t="s">
        <v>700</v>
      </c>
      <c r="C43" s="213"/>
      <c r="D43" s="215">
        <v>10</v>
      </c>
      <c r="E43" s="221" t="s">
        <v>699</v>
      </c>
    </row>
    <row r="44" spans="1:5" x14ac:dyDescent="0.25">
      <c r="A44" s="613">
        <v>44197</v>
      </c>
      <c r="B44" s="214" t="s">
        <v>730</v>
      </c>
      <c r="C44" s="213"/>
      <c r="D44" s="215">
        <v>1</v>
      </c>
      <c r="E44" s="289" t="s">
        <v>744</v>
      </c>
    </row>
    <row r="45" spans="1:5" x14ac:dyDescent="0.25">
      <c r="A45" s="614"/>
      <c r="B45" s="214" t="s">
        <v>731</v>
      </c>
      <c r="C45" s="213"/>
      <c r="D45" s="215">
        <v>2</v>
      </c>
      <c r="E45" s="289" t="s">
        <v>734</v>
      </c>
    </row>
    <row r="46" spans="1:5" x14ac:dyDescent="0.25">
      <c r="A46" s="614"/>
      <c r="B46" s="214" t="s">
        <v>732</v>
      </c>
      <c r="C46" s="213"/>
      <c r="D46" s="215">
        <v>4</v>
      </c>
      <c r="E46" s="289" t="s">
        <v>735</v>
      </c>
    </row>
    <row r="47" spans="1:5" ht="30" x14ac:dyDescent="0.25">
      <c r="A47" s="614"/>
      <c r="B47" s="246" t="s">
        <v>777</v>
      </c>
      <c r="C47" s="213"/>
      <c r="D47" s="188">
        <v>4</v>
      </c>
      <c r="E47" s="290" t="s">
        <v>754</v>
      </c>
    </row>
    <row r="48" spans="1:5" x14ac:dyDescent="0.25">
      <c r="A48" s="615"/>
      <c r="B48" s="214" t="s">
        <v>745</v>
      </c>
      <c r="C48" s="213"/>
      <c r="D48" s="215">
        <v>5</v>
      </c>
      <c r="E48" s="289" t="s">
        <v>733</v>
      </c>
    </row>
    <row r="49" spans="1:5" s="81" customFormat="1" ht="24" customHeight="1" x14ac:dyDescent="0.25">
      <c r="A49" s="359">
        <v>44228</v>
      </c>
      <c r="B49" s="287" t="s">
        <v>670</v>
      </c>
      <c r="C49" s="288" t="s">
        <v>670</v>
      </c>
      <c r="D49" s="188" t="s">
        <v>670</v>
      </c>
      <c r="E49" s="291" t="s">
        <v>670</v>
      </c>
    </row>
    <row r="50" spans="1:5" ht="24" customHeight="1" x14ac:dyDescent="0.25">
      <c r="A50" s="359">
        <v>44256</v>
      </c>
      <c r="B50" s="287" t="s">
        <v>670</v>
      </c>
      <c r="C50" s="288" t="s">
        <v>670</v>
      </c>
      <c r="D50" s="188" t="s">
        <v>670</v>
      </c>
      <c r="E50" s="291" t="s">
        <v>670</v>
      </c>
    </row>
    <row r="51" spans="1:5" ht="24" customHeight="1" x14ac:dyDescent="0.25">
      <c r="A51" s="359">
        <v>44287</v>
      </c>
      <c r="B51" s="287" t="s">
        <v>670</v>
      </c>
      <c r="C51" s="288" t="s">
        <v>670</v>
      </c>
      <c r="D51" s="188" t="s">
        <v>670</v>
      </c>
      <c r="E51" s="291" t="s">
        <v>670</v>
      </c>
    </row>
    <row r="52" spans="1:5" s="81" customFormat="1" ht="24" customHeight="1" x14ac:dyDescent="0.25">
      <c r="A52" s="359">
        <v>44317</v>
      </c>
      <c r="B52" s="287" t="s">
        <v>670</v>
      </c>
      <c r="C52" s="288" t="s">
        <v>670</v>
      </c>
      <c r="D52" s="188" t="s">
        <v>670</v>
      </c>
      <c r="E52" s="291" t="s">
        <v>670</v>
      </c>
    </row>
    <row r="53" spans="1:5" ht="22.5" customHeight="1" x14ac:dyDescent="0.25">
      <c r="A53" s="359">
        <v>44348</v>
      </c>
      <c r="B53" s="287" t="s">
        <v>670</v>
      </c>
      <c r="C53" s="288" t="s">
        <v>670</v>
      </c>
      <c r="D53" s="188" t="s">
        <v>670</v>
      </c>
      <c r="E53" s="291" t="s">
        <v>670</v>
      </c>
    </row>
    <row r="54" spans="1:5" ht="23.25" customHeight="1" x14ac:dyDescent="0.25">
      <c r="A54" s="359">
        <v>44378</v>
      </c>
      <c r="B54" s="287" t="s">
        <v>670</v>
      </c>
      <c r="C54" s="288" t="s">
        <v>670</v>
      </c>
      <c r="D54" s="188" t="s">
        <v>670</v>
      </c>
      <c r="E54" s="291" t="s">
        <v>670</v>
      </c>
    </row>
    <row r="507" spans="1:10" ht="354.75" customHeight="1" x14ac:dyDescent="0.25">
      <c r="A507" s="209"/>
      <c r="B507" s="210"/>
      <c r="C507" s="209"/>
      <c r="D507" s="211"/>
      <c r="E507" s="211"/>
      <c r="F507" s="209"/>
      <c r="G507" s="209"/>
      <c r="H507" s="209"/>
      <c r="I507" s="209"/>
      <c r="J507" s="209"/>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32"/>
  <sheetViews>
    <sheetView view="pageBreakPreview" topLeftCell="A13" zoomScale="98" zoomScaleNormal="98" zoomScaleSheetLayoutView="98" zoomScalePageLayoutView="51" workbookViewId="0">
      <selection sqref="A1:R1"/>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66" customFormat="1" ht="36" customHeight="1" thickTop="1" thickBot="1" x14ac:dyDescent="0.4">
      <c r="A1" s="635" t="s">
        <v>775</v>
      </c>
      <c r="B1" s="636"/>
      <c r="C1" s="636"/>
      <c r="D1" s="636"/>
      <c r="E1" s="636"/>
      <c r="F1" s="636"/>
      <c r="G1" s="636"/>
      <c r="H1" s="636"/>
      <c r="I1" s="636"/>
      <c r="J1" s="636"/>
      <c r="K1" s="636"/>
      <c r="L1" s="636"/>
      <c r="M1" s="636"/>
      <c r="N1" s="636"/>
      <c r="O1" s="636"/>
      <c r="P1" s="636"/>
      <c r="Q1" s="636"/>
      <c r="R1" s="637"/>
    </row>
    <row r="2" spans="1:18" s="66" customFormat="1" ht="36" customHeight="1" thickTop="1" x14ac:dyDescent="0.35">
      <c r="A2" s="254"/>
      <c r="B2" s="254"/>
      <c r="C2" s="254"/>
      <c r="D2" s="254"/>
      <c r="E2" s="254"/>
      <c r="F2" s="254"/>
      <c r="G2" s="254"/>
      <c r="H2" s="254"/>
      <c r="I2" s="254"/>
      <c r="J2" s="254"/>
      <c r="K2" s="254"/>
      <c r="L2" s="254"/>
      <c r="M2" s="254"/>
      <c r="N2" s="254"/>
      <c r="O2" s="254"/>
      <c r="P2" s="254"/>
      <c r="Q2" s="254"/>
      <c r="R2" s="254"/>
    </row>
    <row r="3" spans="1:18" s="66" customFormat="1" ht="47.25" customHeight="1" x14ac:dyDescent="0.35">
      <c r="A3" s="254"/>
      <c r="B3" s="254"/>
      <c r="C3" s="254"/>
      <c r="D3" s="254"/>
      <c r="E3" s="254"/>
      <c r="F3" s="254"/>
      <c r="G3" s="254"/>
      <c r="H3" s="254"/>
      <c r="I3" s="254"/>
      <c r="J3" s="254"/>
      <c r="K3" s="254"/>
      <c r="L3" s="254"/>
      <c r="M3" s="254"/>
      <c r="N3" s="254"/>
      <c r="O3" s="254"/>
      <c r="P3" s="254"/>
      <c r="Q3" s="254"/>
      <c r="R3" s="254"/>
    </row>
    <row r="8" spans="1:18" s="81" customFormat="1" x14ac:dyDescent="0.25"/>
    <row r="9" spans="1:18" s="81" customFormat="1" x14ac:dyDescent="0.25"/>
    <row r="10" spans="1:18" s="81" customFormat="1" x14ac:dyDescent="0.25"/>
    <row r="11" spans="1:18" s="81" customFormat="1" x14ac:dyDescent="0.25"/>
    <row r="12" spans="1:18" s="81" customFormat="1" x14ac:dyDescent="0.25"/>
    <row r="13" spans="1:18" s="81" customFormat="1" x14ac:dyDescent="0.25"/>
    <row r="14" spans="1:18" s="81" customFormat="1" x14ac:dyDescent="0.25"/>
    <row r="15" spans="1:18" s="81" customFormat="1" x14ac:dyDescent="0.25"/>
    <row r="18" spans="1:18" s="64" customFormat="1" ht="18.75" x14ac:dyDescent="0.3">
      <c r="B18" s="65"/>
      <c r="D18" s="65"/>
      <c r="E18" s="65"/>
      <c r="F18" s="65"/>
      <c r="G18" s="65"/>
      <c r="H18" s="65"/>
      <c r="I18" s="65"/>
      <c r="J18" s="65"/>
      <c r="K18" s="65"/>
      <c r="L18" s="65"/>
      <c r="M18" s="65"/>
    </row>
    <row r="21" spans="1:18" ht="15.75" thickBot="1" x14ac:dyDescent="0.3"/>
    <row r="22" spans="1:18" ht="33.75" customHeight="1" thickTop="1" thickBot="1" x14ac:dyDescent="0.3">
      <c r="A22" s="222"/>
      <c r="B22" s="239"/>
      <c r="C22" s="239"/>
      <c r="D22" s="239"/>
      <c r="E22" s="638" t="s">
        <v>587</v>
      </c>
      <c r="F22" s="639"/>
      <c r="G22" s="639"/>
      <c r="H22" s="639"/>
      <c r="I22" s="639"/>
      <c r="J22" s="639"/>
      <c r="K22" s="639"/>
      <c r="L22" s="639"/>
      <c r="M22" s="639"/>
      <c r="N22" s="640"/>
      <c r="O22" s="239"/>
      <c r="P22" s="239"/>
      <c r="Q22" s="239"/>
      <c r="R22" s="239"/>
    </row>
    <row r="23" spans="1:18" s="81" customFormat="1" ht="33.75" customHeight="1" thickTop="1" x14ac:dyDescent="0.25">
      <c r="A23" s="222"/>
      <c r="B23" s="239"/>
      <c r="C23" s="239"/>
      <c r="D23" s="239"/>
      <c r="E23" s="255"/>
      <c r="F23" s="255"/>
      <c r="G23" s="255"/>
      <c r="H23" s="255"/>
      <c r="I23" s="255"/>
      <c r="J23" s="255"/>
      <c r="K23" s="255"/>
      <c r="L23" s="255"/>
      <c r="M23" s="255"/>
      <c r="N23" s="255"/>
      <c r="O23" s="239"/>
      <c r="P23" s="239"/>
      <c r="Q23" s="239"/>
      <c r="R23" s="239"/>
    </row>
    <row r="24" spans="1:18" s="81" customFormat="1" ht="29.25" customHeight="1" x14ac:dyDescent="0.25">
      <c r="A24" s="222"/>
      <c r="B24" s="239"/>
      <c r="C24" s="239"/>
      <c r="D24" s="239"/>
      <c r="E24" s="255"/>
      <c r="F24" s="255"/>
      <c r="G24" s="255"/>
      <c r="H24" s="255"/>
      <c r="I24" s="255"/>
      <c r="J24" s="255"/>
      <c r="K24" s="255"/>
      <c r="L24" s="255"/>
      <c r="M24" s="255"/>
      <c r="N24" s="255"/>
      <c r="O24" s="239"/>
      <c r="P24" s="239"/>
      <c r="Q24" s="239"/>
      <c r="R24" s="239"/>
    </row>
    <row r="25" spans="1:18" ht="38.25" customHeight="1" x14ac:dyDescent="0.25"/>
    <row r="33" spans="1:18" s="81" customFormat="1" x14ac:dyDescent="0.25"/>
    <row r="34" spans="1:18" s="81" customFormat="1" x14ac:dyDescent="0.25"/>
    <row r="35" spans="1:18" s="81" customFormat="1" x14ac:dyDescent="0.25"/>
    <row r="36" spans="1:18" s="81" customFormat="1" x14ac:dyDescent="0.25"/>
    <row r="37" spans="1:18" s="81" customFormat="1" x14ac:dyDescent="0.25"/>
    <row r="39" spans="1:18" s="81" customFormat="1" x14ac:dyDescent="0.25"/>
    <row r="40" spans="1:18" s="81" customFormat="1" x14ac:dyDescent="0.25"/>
    <row r="41" spans="1:18" s="81" customFormat="1" x14ac:dyDescent="0.25"/>
    <row r="42" spans="1:18" s="81" customFormat="1" x14ac:dyDescent="0.25"/>
    <row r="43" spans="1:18" ht="19.5" thickBot="1" x14ac:dyDescent="0.35">
      <c r="A43" s="81"/>
      <c r="B43" s="81"/>
      <c r="C43" s="81"/>
      <c r="D43" s="81"/>
      <c r="E43" s="79"/>
      <c r="F43" s="79"/>
      <c r="G43" s="79"/>
      <c r="H43" s="79"/>
      <c r="I43" s="79"/>
      <c r="J43" s="79"/>
      <c r="K43" s="81"/>
      <c r="L43" s="81"/>
      <c r="M43" s="81"/>
      <c r="N43" s="81"/>
      <c r="O43" s="81"/>
    </row>
    <row r="44" spans="1:18" ht="34.5" customHeight="1" thickTop="1" thickBot="1" x14ac:dyDescent="0.3">
      <c r="A44" s="239"/>
      <c r="B44" s="239"/>
      <c r="C44" s="239"/>
      <c r="D44" s="239"/>
      <c r="E44" s="638" t="s">
        <v>724</v>
      </c>
      <c r="F44" s="639"/>
      <c r="G44" s="639"/>
      <c r="H44" s="639"/>
      <c r="I44" s="639"/>
      <c r="J44" s="639"/>
      <c r="K44" s="639"/>
      <c r="L44" s="639"/>
      <c r="M44" s="639"/>
      <c r="N44" s="640"/>
      <c r="O44" s="239"/>
      <c r="P44" s="239"/>
      <c r="Q44" s="239"/>
      <c r="R44" s="239"/>
    </row>
    <row r="45" spans="1:18" s="81" customFormat="1" ht="19.5" thickTop="1" x14ac:dyDescent="0.25">
      <c r="A45" s="97"/>
      <c r="B45" s="88"/>
      <c r="C45" s="88"/>
      <c r="D45" s="88"/>
      <c r="E45" s="88"/>
      <c r="F45" s="88"/>
      <c r="G45" s="88"/>
      <c r="H45" s="88"/>
      <c r="I45" s="88"/>
      <c r="J45" s="88"/>
      <c r="K45" s="88"/>
      <c r="L45" s="88"/>
      <c r="M45" s="88"/>
      <c r="N45" s="88"/>
      <c r="O45" s="88"/>
    </row>
    <row r="46" spans="1:18" s="81" customFormat="1" ht="18.75" customHeight="1" x14ac:dyDescent="0.25"/>
    <row r="47" spans="1:18" s="81" customFormat="1" x14ac:dyDescent="0.25"/>
    <row r="48" spans="1:18" s="81" customFormat="1" x14ac:dyDescent="0.25"/>
    <row r="49" s="81" customFormat="1" x14ac:dyDescent="0.25"/>
    <row r="50" s="81" customFormat="1" x14ac:dyDescent="0.25"/>
    <row r="51" s="81" customFormat="1" x14ac:dyDescent="0.25"/>
    <row r="52" s="81" customFormat="1" x14ac:dyDescent="0.25"/>
    <row r="53" s="81" customFormat="1" x14ac:dyDescent="0.25"/>
    <row r="54" s="81" customFormat="1" x14ac:dyDescent="0.25"/>
    <row r="55" s="81" customFormat="1" x14ac:dyDescent="0.25"/>
    <row r="56" s="81" customFormat="1" x14ac:dyDescent="0.25"/>
    <row r="57" s="81" customFormat="1" x14ac:dyDescent="0.25"/>
    <row r="58" s="81" customFormat="1" x14ac:dyDescent="0.25"/>
    <row r="59" s="81" customFormat="1" x14ac:dyDescent="0.25"/>
    <row r="60" s="81" customFormat="1" x14ac:dyDescent="0.25"/>
    <row r="61" s="81" customFormat="1" x14ac:dyDescent="0.25"/>
    <row r="62" s="81" customFormat="1" x14ac:dyDescent="0.25"/>
    <row r="63" s="81" customFormat="1" x14ac:dyDescent="0.25"/>
    <row r="64" s="81" customFormat="1" x14ac:dyDescent="0.25"/>
    <row r="65" spans="5:14" s="81" customFormat="1" ht="21" customHeight="1" thickBot="1" x14ac:dyDescent="0.3"/>
    <row r="66" spans="5:14" s="81" customFormat="1" ht="37.5" customHeight="1" thickTop="1" thickBot="1" x14ac:dyDescent="0.3">
      <c r="E66" s="632" t="s">
        <v>805</v>
      </c>
      <c r="F66" s="633"/>
      <c r="G66" s="633"/>
      <c r="H66" s="633"/>
      <c r="I66" s="633"/>
      <c r="J66" s="633"/>
      <c r="K66" s="633"/>
      <c r="L66" s="633"/>
      <c r="M66" s="633"/>
      <c r="N66" s="634"/>
    </row>
    <row r="67" spans="5:14" s="81" customFormat="1" ht="15.75" thickTop="1" x14ac:dyDescent="0.25"/>
    <row r="68" spans="5:14" s="81" customFormat="1" x14ac:dyDescent="0.25"/>
    <row r="69" spans="5:14" s="81" customFormat="1" x14ac:dyDescent="0.25"/>
    <row r="70" spans="5:14" s="81" customFormat="1" x14ac:dyDescent="0.25"/>
    <row r="71" spans="5:14" s="81" customFormat="1" x14ac:dyDescent="0.25"/>
    <row r="79" spans="5:14" s="81" customFormat="1" x14ac:dyDescent="0.25"/>
    <row r="80" spans="5:14" s="81" customFormat="1" x14ac:dyDescent="0.25"/>
    <row r="81" spans="5:14" s="81" customFormat="1" x14ac:dyDescent="0.25"/>
    <row r="82" spans="5:14" s="81" customFormat="1" x14ac:dyDescent="0.25"/>
    <row r="83" spans="5:14" s="81" customFormat="1" x14ac:dyDescent="0.25"/>
    <row r="84" spans="5:14" s="81" customFormat="1" x14ac:dyDescent="0.25"/>
    <row r="85" spans="5:14" s="81" customFormat="1" x14ac:dyDescent="0.25"/>
    <row r="86" spans="5:14" s="81" customFormat="1" x14ac:dyDescent="0.25"/>
    <row r="87" spans="5:14" s="81" customFormat="1" x14ac:dyDescent="0.25"/>
    <row r="88" spans="5:14" s="81" customFormat="1" x14ac:dyDescent="0.25"/>
    <row r="89" spans="5:14" s="81" customFormat="1" x14ac:dyDescent="0.25"/>
    <row r="90" spans="5:14" s="81" customFormat="1" x14ac:dyDescent="0.25"/>
    <row r="91" spans="5:14" s="81" customFormat="1" x14ac:dyDescent="0.25"/>
    <row r="92" spans="5:14" ht="21.75" customHeight="1" thickBot="1" x14ac:dyDescent="0.3"/>
    <row r="93" spans="5:14" ht="41.25" customHeight="1" thickTop="1" thickBot="1" x14ac:dyDescent="0.3">
      <c r="E93" s="632" t="s">
        <v>806</v>
      </c>
      <c r="F93" s="633"/>
      <c r="G93" s="633"/>
      <c r="H93" s="633"/>
      <c r="I93" s="633"/>
      <c r="J93" s="633"/>
      <c r="K93" s="633"/>
      <c r="L93" s="633"/>
      <c r="M93" s="633"/>
      <c r="N93" s="634"/>
    </row>
    <row r="94" spans="5:14" ht="24.75" customHeight="1" thickTop="1" x14ac:dyDescent="0.25"/>
    <row r="95" spans="5:14" ht="25.5" customHeight="1" x14ac:dyDescent="0.25"/>
    <row r="97" ht="23.25" customHeight="1" x14ac:dyDescent="0.25"/>
    <row r="98" ht="18.75" customHeight="1" x14ac:dyDescent="0.25"/>
    <row r="113" spans="5:14" ht="15.75" thickBot="1" x14ac:dyDescent="0.3"/>
    <row r="114" spans="5:14" ht="30.75" customHeight="1" thickTop="1" thickBot="1" x14ac:dyDescent="0.3">
      <c r="E114" s="632" t="s">
        <v>774</v>
      </c>
      <c r="F114" s="633"/>
      <c r="G114" s="633"/>
      <c r="H114" s="633"/>
      <c r="I114" s="633"/>
      <c r="J114" s="633"/>
      <c r="K114" s="633"/>
      <c r="L114" s="633"/>
      <c r="M114" s="633"/>
      <c r="N114" s="634"/>
    </row>
    <row r="115" spans="5:14" ht="15.75" thickTop="1" x14ac:dyDescent="0.25"/>
    <row r="137" spans="5:14" ht="22.5" customHeight="1" thickBot="1" x14ac:dyDescent="0.3"/>
    <row r="138" spans="5:14" ht="30" customHeight="1" thickTop="1" thickBot="1" x14ac:dyDescent="0.3">
      <c r="E138" s="632" t="s">
        <v>776</v>
      </c>
      <c r="F138" s="633"/>
      <c r="G138" s="633"/>
      <c r="H138" s="633"/>
      <c r="I138" s="633"/>
      <c r="J138" s="633"/>
      <c r="K138" s="633"/>
      <c r="L138" s="633"/>
      <c r="M138" s="633"/>
      <c r="N138" s="634"/>
    </row>
    <row r="139" spans="5:14" ht="15.75" thickTop="1" x14ac:dyDescent="0.25"/>
    <row r="521" spans="1:9" ht="354.75" customHeight="1" x14ac:dyDescent="0.25">
      <c r="A521" s="209"/>
      <c r="B521" s="209"/>
      <c r="C521" s="209"/>
      <c r="D521" s="209"/>
      <c r="E521" s="209"/>
      <c r="F521" s="209"/>
      <c r="G521" s="209"/>
      <c r="H521" s="209"/>
      <c r="I521" s="209"/>
    </row>
    <row r="522" spans="1:9" ht="42.75" customHeight="1" x14ac:dyDescent="0.25"/>
    <row r="525" spans="1:9" ht="30" customHeight="1" x14ac:dyDescent="0.25"/>
    <row r="526" spans="1:9" ht="29.25" customHeight="1" x14ac:dyDescent="0.25"/>
    <row r="528" spans="1:9" ht="62.25" customHeight="1" x14ac:dyDescent="0.25"/>
    <row r="530" ht="61.5" customHeight="1" x14ac:dyDescent="0.25"/>
    <row r="531" ht="77.25" customHeight="1" x14ac:dyDescent="0.25"/>
    <row r="532" ht="237.75" customHeight="1" x14ac:dyDescent="0.25"/>
  </sheetData>
  <mergeCells count="7">
    <mergeCell ref="E138:N138"/>
    <mergeCell ref="E114:N114"/>
    <mergeCell ref="A1:R1"/>
    <mergeCell ref="E22:N22"/>
    <mergeCell ref="E44:N44"/>
    <mergeCell ref="E66:N66"/>
    <mergeCell ref="E93:N93"/>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70"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AC45-EF46-4F8F-A86B-539AA7607160}">
  <dimension ref="A2:D68"/>
  <sheetViews>
    <sheetView topLeftCell="A49" workbookViewId="0">
      <selection activeCell="J68" sqref="J68"/>
    </sheetView>
  </sheetViews>
  <sheetFormatPr defaultRowHeight="15" x14ac:dyDescent="0.25"/>
  <cols>
    <col min="1" max="1" width="31.7109375" style="351" customWidth="1"/>
    <col min="3" max="3" width="10.28515625" customWidth="1"/>
    <col min="4" max="4" width="10.7109375" customWidth="1"/>
  </cols>
  <sheetData>
    <row r="2" spans="1:1" ht="16.5" thickBot="1" x14ac:dyDescent="0.3">
      <c r="A2" s="350" t="s">
        <v>31</v>
      </c>
    </row>
    <row r="3" spans="1:1" ht="15.75" thickTop="1" x14ac:dyDescent="0.25">
      <c r="A3" s="344" t="s">
        <v>102</v>
      </c>
    </row>
    <row r="4" spans="1:1" x14ac:dyDescent="0.25">
      <c r="A4" s="349" t="s">
        <v>65</v>
      </c>
    </row>
    <row r="5" spans="1:1" x14ac:dyDescent="0.25">
      <c r="A5" s="348" t="s">
        <v>189</v>
      </c>
    </row>
    <row r="6" spans="1:1" x14ac:dyDescent="0.25">
      <c r="A6" s="349" t="s">
        <v>98</v>
      </c>
    </row>
    <row r="7" spans="1:1" x14ac:dyDescent="0.25">
      <c r="A7" s="349" t="s">
        <v>44</v>
      </c>
    </row>
    <row r="8" spans="1:1" x14ac:dyDescent="0.25">
      <c r="A8" s="345" t="s">
        <v>136</v>
      </c>
    </row>
    <row r="9" spans="1:1" x14ac:dyDescent="0.25">
      <c r="A9" s="149" t="s">
        <v>50</v>
      </c>
    </row>
    <row r="10" spans="1:1" x14ac:dyDescent="0.25">
      <c r="A10" s="349" t="s">
        <v>121</v>
      </c>
    </row>
    <row r="11" spans="1:1" x14ac:dyDescent="0.25">
      <c r="A11" s="349" t="s">
        <v>110</v>
      </c>
    </row>
    <row r="12" spans="1:1" x14ac:dyDescent="0.25">
      <c r="A12" s="349" t="s">
        <v>112</v>
      </c>
    </row>
    <row r="13" spans="1:1" x14ac:dyDescent="0.25">
      <c r="A13" s="349" t="s">
        <v>48</v>
      </c>
    </row>
    <row r="14" spans="1:1" x14ac:dyDescent="0.25">
      <c r="A14" s="349" t="s">
        <v>117</v>
      </c>
    </row>
    <row r="15" spans="1:1" x14ac:dyDescent="0.25">
      <c r="A15" s="149" t="s">
        <v>53</v>
      </c>
    </row>
    <row r="16" spans="1:1" x14ac:dyDescent="0.25">
      <c r="A16" s="149" t="s">
        <v>38</v>
      </c>
    </row>
    <row r="17" spans="1:1" x14ac:dyDescent="0.25">
      <c r="A17" s="149" t="s">
        <v>82</v>
      </c>
    </row>
    <row r="18" spans="1:1" x14ac:dyDescent="0.25">
      <c r="A18" s="149" t="s">
        <v>79</v>
      </c>
    </row>
    <row r="19" spans="1:1" x14ac:dyDescent="0.25">
      <c r="A19" s="149" t="s">
        <v>62</v>
      </c>
    </row>
    <row r="20" spans="1:1" x14ac:dyDescent="0.25">
      <c r="A20" s="345" t="s">
        <v>130</v>
      </c>
    </row>
    <row r="21" spans="1:1" x14ac:dyDescent="0.25">
      <c r="A21" s="349" t="s">
        <v>46</v>
      </c>
    </row>
    <row r="22" spans="1:1" x14ac:dyDescent="0.25">
      <c r="A22" s="348" t="s">
        <v>225</v>
      </c>
    </row>
    <row r="23" spans="1:1" x14ac:dyDescent="0.25">
      <c r="A23" s="348" t="s">
        <v>156</v>
      </c>
    </row>
    <row r="24" spans="1:1" x14ac:dyDescent="0.25">
      <c r="A24" s="149" t="s">
        <v>106</v>
      </c>
    </row>
    <row r="25" spans="1:1" x14ac:dyDescent="0.25">
      <c r="A25" s="149" t="s">
        <v>77</v>
      </c>
    </row>
    <row r="26" spans="1:1" x14ac:dyDescent="0.25">
      <c r="A26" s="349" t="s">
        <v>119</v>
      </c>
    </row>
    <row r="27" spans="1:1" x14ac:dyDescent="0.25">
      <c r="A27" s="345" t="s">
        <v>182</v>
      </c>
    </row>
    <row r="28" spans="1:1" x14ac:dyDescent="0.25">
      <c r="A28" s="345" t="s">
        <v>134</v>
      </c>
    </row>
    <row r="29" spans="1:1" x14ac:dyDescent="0.25">
      <c r="A29" s="349" t="s">
        <v>69</v>
      </c>
    </row>
    <row r="30" spans="1:1" x14ac:dyDescent="0.25">
      <c r="A30" s="149" t="s">
        <v>753</v>
      </c>
    </row>
    <row r="31" spans="1:1" x14ac:dyDescent="0.25">
      <c r="A31" s="149" t="s">
        <v>42</v>
      </c>
    </row>
    <row r="32" spans="1:1" x14ac:dyDescent="0.25">
      <c r="A32" s="345" t="s">
        <v>238</v>
      </c>
    </row>
    <row r="33" spans="1:1" x14ac:dyDescent="0.25">
      <c r="A33" s="149" t="s">
        <v>34</v>
      </c>
    </row>
    <row r="34" spans="1:1" x14ac:dyDescent="0.25">
      <c r="A34" s="345" t="s">
        <v>142</v>
      </c>
    </row>
    <row r="35" spans="1:1" x14ac:dyDescent="0.25">
      <c r="A35" s="345" t="s">
        <v>132</v>
      </c>
    </row>
    <row r="36" spans="1:1" x14ac:dyDescent="0.25">
      <c r="A36" s="149" t="s">
        <v>59</v>
      </c>
    </row>
    <row r="37" spans="1:1" x14ac:dyDescent="0.25">
      <c r="A37" s="348" t="s">
        <v>228</v>
      </c>
    </row>
    <row r="38" spans="1:1" x14ac:dyDescent="0.25">
      <c r="A38" s="345" t="s">
        <v>171</v>
      </c>
    </row>
    <row r="39" spans="1:1" x14ac:dyDescent="0.25">
      <c r="A39" s="149" t="s">
        <v>93</v>
      </c>
    </row>
    <row r="40" spans="1:1" x14ac:dyDescent="0.25">
      <c r="A40" s="149" t="s">
        <v>108</v>
      </c>
    </row>
    <row r="41" spans="1:1" x14ac:dyDescent="0.25">
      <c r="A41" s="345" t="s">
        <v>603</v>
      </c>
    </row>
    <row r="42" spans="1:1" x14ac:dyDescent="0.25">
      <c r="A42" s="346" t="s">
        <v>138</v>
      </c>
    </row>
    <row r="43" spans="1:1" x14ac:dyDescent="0.25">
      <c r="A43" s="149" t="s">
        <v>741</v>
      </c>
    </row>
    <row r="44" spans="1:1" x14ac:dyDescent="0.25">
      <c r="A44" s="349" t="s">
        <v>125</v>
      </c>
    </row>
    <row r="45" spans="1:1" x14ac:dyDescent="0.25">
      <c r="A45" s="345" t="s">
        <v>245</v>
      </c>
    </row>
    <row r="46" spans="1:1" x14ac:dyDescent="0.25">
      <c r="A46" s="345" t="s">
        <v>148</v>
      </c>
    </row>
    <row r="47" spans="1:1" x14ac:dyDescent="0.25">
      <c r="A47" s="349" t="s">
        <v>123</v>
      </c>
    </row>
    <row r="48" spans="1:1" x14ac:dyDescent="0.25">
      <c r="A48" s="348" t="s">
        <v>152</v>
      </c>
    </row>
    <row r="49" spans="1:4" x14ac:dyDescent="0.25">
      <c r="A49" s="349" t="s">
        <v>60</v>
      </c>
    </row>
    <row r="50" spans="1:4" x14ac:dyDescent="0.25">
      <c r="A50" s="345" t="s">
        <v>765</v>
      </c>
    </row>
    <row r="51" spans="1:4" x14ac:dyDescent="0.25">
      <c r="A51" s="349" t="s">
        <v>100</v>
      </c>
    </row>
    <row r="52" spans="1:4" x14ac:dyDescent="0.25">
      <c r="A52" s="345" t="s">
        <v>196</v>
      </c>
    </row>
    <row r="53" spans="1:4" x14ac:dyDescent="0.25">
      <c r="A53" s="345" t="s">
        <v>223</v>
      </c>
      <c r="C53" s="141">
        <v>51</v>
      </c>
      <c r="D53" s="141" t="s">
        <v>778</v>
      </c>
    </row>
    <row r="56" spans="1:4" ht="16.5" thickBot="1" x14ac:dyDescent="0.3">
      <c r="A56" s="352" t="s">
        <v>260</v>
      </c>
    </row>
    <row r="57" spans="1:4" ht="15.75" thickTop="1" x14ac:dyDescent="0.25">
      <c r="A57" s="344" t="s">
        <v>268</v>
      </c>
    </row>
    <row r="58" spans="1:4" x14ac:dyDescent="0.25">
      <c r="A58" s="347" t="s">
        <v>262</v>
      </c>
    </row>
    <row r="59" spans="1:4" x14ac:dyDescent="0.25">
      <c r="A59" s="349" t="s">
        <v>757</v>
      </c>
    </row>
    <row r="60" spans="1:4" x14ac:dyDescent="0.25">
      <c r="A60" s="353" t="s">
        <v>273</v>
      </c>
    </row>
    <row r="61" spans="1:4" x14ac:dyDescent="0.25">
      <c r="A61" s="149" t="s">
        <v>306</v>
      </c>
    </row>
    <row r="62" spans="1:4" x14ac:dyDescent="0.25">
      <c r="A62" s="349" t="s">
        <v>310</v>
      </c>
    </row>
    <row r="63" spans="1:4" x14ac:dyDescent="0.25">
      <c r="A63" s="348" t="s">
        <v>319</v>
      </c>
    </row>
    <row r="64" spans="1:4" x14ac:dyDescent="0.25">
      <c r="A64" s="149" t="s">
        <v>326</v>
      </c>
    </row>
    <row r="65" spans="1:4" x14ac:dyDescent="0.25">
      <c r="A65" s="349" t="s">
        <v>328</v>
      </c>
    </row>
    <row r="66" spans="1:4" x14ac:dyDescent="0.25">
      <c r="A66" s="348" t="s">
        <v>777</v>
      </c>
    </row>
    <row r="67" spans="1:4" x14ac:dyDescent="0.25">
      <c r="A67" s="349" t="s">
        <v>336</v>
      </c>
    </row>
    <row r="68" spans="1:4" x14ac:dyDescent="0.25">
      <c r="A68" s="354" t="s">
        <v>344</v>
      </c>
      <c r="C68" s="141">
        <v>12</v>
      </c>
      <c r="D68" s="141" t="s">
        <v>779</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4447-A15E-4558-96CB-47CEA69C5D64}">
  <dimension ref="A1:G67"/>
  <sheetViews>
    <sheetView topLeftCell="A49" workbookViewId="0">
      <selection activeCell="G64" sqref="G64"/>
    </sheetView>
  </sheetViews>
  <sheetFormatPr defaultRowHeight="15" x14ac:dyDescent="0.25"/>
  <cols>
    <col min="1" max="1" width="28.85546875" style="308" customWidth="1"/>
    <col min="3" max="3" width="12.85546875" customWidth="1"/>
    <col min="7" max="7" width="27.42578125" style="306" customWidth="1"/>
  </cols>
  <sheetData>
    <row r="1" spans="1:1" ht="16.5" thickBot="1" x14ac:dyDescent="0.3">
      <c r="A1" s="307" t="s">
        <v>31</v>
      </c>
    </row>
    <row r="2" spans="1:1" ht="15.75" thickTop="1" x14ac:dyDescent="0.25">
      <c r="A2" s="271" t="s">
        <v>102</v>
      </c>
    </row>
    <row r="3" spans="1:1" x14ac:dyDescent="0.25">
      <c r="A3" s="264" t="s">
        <v>65</v>
      </c>
    </row>
    <row r="4" spans="1:1" x14ac:dyDescent="0.25">
      <c r="A4" s="266" t="s">
        <v>189</v>
      </c>
    </row>
    <row r="5" spans="1:1" x14ac:dyDescent="0.25">
      <c r="A5" s="264" t="s">
        <v>98</v>
      </c>
    </row>
    <row r="6" spans="1:1" x14ac:dyDescent="0.25">
      <c r="A6" s="265" t="s">
        <v>44</v>
      </c>
    </row>
    <row r="7" spans="1:1" x14ac:dyDescent="0.25">
      <c r="A7" s="269" t="s">
        <v>136</v>
      </c>
    </row>
    <row r="8" spans="1:1" x14ac:dyDescent="0.25">
      <c r="A8" s="264" t="s">
        <v>50</v>
      </c>
    </row>
    <row r="9" spans="1:1" x14ac:dyDescent="0.25">
      <c r="A9" s="264" t="s">
        <v>121</v>
      </c>
    </row>
    <row r="10" spans="1:1" x14ac:dyDescent="0.25">
      <c r="A10" s="264" t="s">
        <v>110</v>
      </c>
    </row>
    <row r="11" spans="1:1" x14ac:dyDescent="0.25">
      <c r="A11" s="264" t="s">
        <v>112</v>
      </c>
    </row>
    <row r="12" spans="1:1" x14ac:dyDescent="0.25">
      <c r="A12" s="268" t="s">
        <v>48</v>
      </c>
    </row>
    <row r="13" spans="1:1" x14ac:dyDescent="0.25">
      <c r="A13" s="264" t="s">
        <v>117</v>
      </c>
    </row>
    <row r="14" spans="1:1" x14ac:dyDescent="0.25">
      <c r="A14" s="268" t="s">
        <v>53</v>
      </c>
    </row>
    <row r="15" spans="1:1" x14ac:dyDescent="0.25">
      <c r="A15" s="268" t="s">
        <v>38</v>
      </c>
    </row>
    <row r="16" spans="1:1" x14ac:dyDescent="0.25">
      <c r="A16" s="268" t="s">
        <v>79</v>
      </c>
    </row>
    <row r="17" spans="1:1" x14ac:dyDescent="0.25">
      <c r="A17" s="268" t="s">
        <v>62</v>
      </c>
    </row>
    <row r="18" spans="1:1" x14ac:dyDescent="0.25">
      <c r="A18" s="269" t="s">
        <v>130</v>
      </c>
    </row>
    <row r="19" spans="1:1" x14ac:dyDescent="0.25">
      <c r="A19" s="268" t="s">
        <v>46</v>
      </c>
    </row>
    <row r="20" spans="1:1" x14ac:dyDescent="0.25">
      <c r="A20" s="266" t="s">
        <v>144</v>
      </c>
    </row>
    <row r="21" spans="1:1" x14ac:dyDescent="0.25">
      <c r="A21" s="266" t="s">
        <v>225</v>
      </c>
    </row>
    <row r="22" spans="1:1" x14ac:dyDescent="0.25">
      <c r="A22" s="264" t="s">
        <v>55</v>
      </c>
    </row>
    <row r="23" spans="1:1" x14ac:dyDescent="0.25">
      <c r="A23" s="268" t="s">
        <v>106</v>
      </c>
    </row>
    <row r="24" spans="1:1" x14ac:dyDescent="0.25">
      <c r="A24" s="268" t="s">
        <v>77</v>
      </c>
    </row>
    <row r="25" spans="1:1" ht="30" x14ac:dyDescent="0.25">
      <c r="A25" s="264" t="s">
        <v>119</v>
      </c>
    </row>
    <row r="26" spans="1:1" x14ac:dyDescent="0.25">
      <c r="A26" s="269" t="s">
        <v>182</v>
      </c>
    </row>
    <row r="27" spans="1:1" ht="17.25" customHeight="1" x14ac:dyDescent="0.25">
      <c r="A27" s="269" t="s">
        <v>134</v>
      </c>
    </row>
    <row r="28" spans="1:1" ht="18.75" customHeight="1" x14ac:dyDescent="0.25">
      <c r="A28" s="264" t="s">
        <v>69</v>
      </c>
    </row>
    <row r="29" spans="1:1" x14ac:dyDescent="0.25">
      <c r="A29" s="268" t="s">
        <v>753</v>
      </c>
    </row>
    <row r="30" spans="1:1" ht="30" x14ac:dyDescent="0.25">
      <c r="A30" s="268" t="s">
        <v>42</v>
      </c>
    </row>
    <row r="31" spans="1:1" x14ac:dyDescent="0.25">
      <c r="A31" s="269" t="s">
        <v>238</v>
      </c>
    </row>
    <row r="32" spans="1:1" x14ac:dyDescent="0.25">
      <c r="A32" s="268" t="s">
        <v>34</v>
      </c>
    </row>
    <row r="33" spans="1:1" x14ac:dyDescent="0.25">
      <c r="A33" s="269" t="s">
        <v>142</v>
      </c>
    </row>
    <row r="34" spans="1:1" x14ac:dyDescent="0.25">
      <c r="A34" s="269" t="s">
        <v>132</v>
      </c>
    </row>
    <row r="35" spans="1:1" x14ac:dyDescent="0.25">
      <c r="A35" s="268" t="s">
        <v>59</v>
      </c>
    </row>
    <row r="36" spans="1:1" x14ac:dyDescent="0.25">
      <c r="A36" s="266" t="s">
        <v>228</v>
      </c>
    </row>
    <row r="37" spans="1:1" x14ac:dyDescent="0.25">
      <c r="A37" s="269" t="s">
        <v>171</v>
      </c>
    </row>
    <row r="38" spans="1:1" x14ac:dyDescent="0.25">
      <c r="A38" s="268" t="s">
        <v>93</v>
      </c>
    </row>
    <row r="39" spans="1:1" x14ac:dyDescent="0.25">
      <c r="A39" s="268" t="s">
        <v>108</v>
      </c>
    </row>
    <row r="40" spans="1:1" x14ac:dyDescent="0.25">
      <c r="A40" s="269" t="s">
        <v>603</v>
      </c>
    </row>
    <row r="41" spans="1:1" x14ac:dyDescent="0.25">
      <c r="A41" s="269" t="s">
        <v>138</v>
      </c>
    </row>
    <row r="42" spans="1:1" x14ac:dyDescent="0.25">
      <c r="A42" s="268" t="s">
        <v>741</v>
      </c>
    </row>
    <row r="43" spans="1:1" x14ac:dyDescent="0.25">
      <c r="A43" s="264" t="s">
        <v>125</v>
      </c>
    </row>
    <row r="44" spans="1:1" x14ac:dyDescent="0.25">
      <c r="A44" s="269" t="s">
        <v>148</v>
      </c>
    </row>
    <row r="45" spans="1:1" x14ac:dyDescent="0.25">
      <c r="A45" s="269" t="s">
        <v>168</v>
      </c>
    </row>
    <row r="46" spans="1:1" x14ac:dyDescent="0.25">
      <c r="A46" s="266" t="s">
        <v>208</v>
      </c>
    </row>
    <row r="47" spans="1:1" x14ac:dyDescent="0.25">
      <c r="A47" s="268" t="s">
        <v>123</v>
      </c>
    </row>
    <row r="48" spans="1:1" x14ac:dyDescent="0.25">
      <c r="A48" s="264" t="s">
        <v>60</v>
      </c>
    </row>
    <row r="49" spans="1:3" x14ac:dyDescent="0.25">
      <c r="A49" s="266" t="s">
        <v>213</v>
      </c>
    </row>
    <row r="50" spans="1:3" x14ac:dyDescent="0.25">
      <c r="A50" s="268" t="s">
        <v>100</v>
      </c>
    </row>
    <row r="51" spans="1:3" x14ac:dyDescent="0.25">
      <c r="A51" s="269" t="s">
        <v>196</v>
      </c>
    </row>
    <row r="52" spans="1:3" x14ac:dyDescent="0.25">
      <c r="A52" s="269" t="s">
        <v>223</v>
      </c>
      <c r="C52" s="309" t="s">
        <v>762</v>
      </c>
    </row>
    <row r="56" spans="1:3" ht="16.5" thickBot="1" x14ac:dyDescent="0.3">
      <c r="A56" s="311" t="s">
        <v>260</v>
      </c>
    </row>
    <row r="57" spans="1:3" ht="15.75" thickTop="1" x14ac:dyDescent="0.25">
      <c r="A57" s="301" t="s">
        <v>262</v>
      </c>
    </row>
    <row r="58" spans="1:3" x14ac:dyDescent="0.25">
      <c r="A58" s="304" t="s">
        <v>757</v>
      </c>
    </row>
    <row r="59" spans="1:3" x14ac:dyDescent="0.25">
      <c r="A59" s="303" t="s">
        <v>268</v>
      </c>
    </row>
    <row r="60" spans="1:3" x14ac:dyDescent="0.25">
      <c r="A60" s="303" t="s">
        <v>273</v>
      </c>
    </row>
    <row r="61" spans="1:3" x14ac:dyDescent="0.25">
      <c r="A61" s="106" t="s">
        <v>306</v>
      </c>
    </row>
    <row r="62" spans="1:3" x14ac:dyDescent="0.25">
      <c r="A62" s="303" t="s">
        <v>310</v>
      </c>
    </row>
    <row r="63" spans="1:3" x14ac:dyDescent="0.25">
      <c r="A63" s="305" t="s">
        <v>319</v>
      </c>
    </row>
    <row r="64" spans="1:3" x14ac:dyDescent="0.25">
      <c r="A64" s="106" t="s">
        <v>326</v>
      </c>
    </row>
    <row r="65" spans="1:3" x14ac:dyDescent="0.25">
      <c r="A65" s="303" t="s">
        <v>328</v>
      </c>
    </row>
    <row r="66" spans="1:3" x14ac:dyDescent="0.25">
      <c r="A66" s="303" t="s">
        <v>336</v>
      </c>
    </row>
    <row r="67" spans="1:3" ht="15.75" customHeight="1" x14ac:dyDescent="0.25">
      <c r="A67" s="310" t="s">
        <v>624</v>
      </c>
      <c r="C67" s="141" t="s">
        <v>763</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270" customWidth="1"/>
    <col min="3" max="3" width="13.140625" customWidth="1"/>
    <col min="5" max="5" width="24.5703125" customWidth="1"/>
  </cols>
  <sheetData>
    <row r="1" spans="1:1" x14ac:dyDescent="0.25">
      <c r="A1" s="266" t="s">
        <v>187</v>
      </c>
    </row>
    <row r="2" spans="1:1" x14ac:dyDescent="0.25">
      <c r="A2" s="264" t="s">
        <v>102</v>
      </c>
    </row>
    <row r="3" spans="1:1" x14ac:dyDescent="0.25">
      <c r="A3" s="264" t="s">
        <v>65</v>
      </c>
    </row>
    <row r="4" spans="1:1" x14ac:dyDescent="0.25">
      <c r="A4" s="266" t="s">
        <v>189</v>
      </c>
    </row>
    <row r="5" spans="1:1" x14ac:dyDescent="0.25">
      <c r="A5" s="268" t="s">
        <v>98</v>
      </c>
    </row>
    <row r="6" spans="1:1" x14ac:dyDescent="0.25">
      <c r="A6" s="264" t="s">
        <v>44</v>
      </c>
    </row>
    <row r="7" spans="1:1" x14ac:dyDescent="0.25">
      <c r="A7" s="266" t="s">
        <v>136</v>
      </c>
    </row>
    <row r="8" spans="1:1" x14ac:dyDescent="0.25">
      <c r="A8" s="264" t="s">
        <v>50</v>
      </c>
    </row>
    <row r="9" spans="1:1" x14ac:dyDescent="0.25">
      <c r="A9" s="266" t="s">
        <v>206</v>
      </c>
    </row>
    <row r="10" spans="1:1" x14ac:dyDescent="0.25">
      <c r="A10" s="268" t="s">
        <v>121</v>
      </c>
    </row>
    <row r="11" spans="1:1" x14ac:dyDescent="0.25">
      <c r="A11" s="264" t="s">
        <v>112</v>
      </c>
    </row>
    <row r="12" spans="1:1" x14ac:dyDescent="0.25">
      <c r="A12" s="264" t="s">
        <v>48</v>
      </c>
    </row>
    <row r="13" spans="1:1" x14ac:dyDescent="0.25">
      <c r="A13" s="268" t="s">
        <v>117</v>
      </c>
    </row>
    <row r="14" spans="1:1" x14ac:dyDescent="0.25">
      <c r="A14" s="268" t="s">
        <v>53</v>
      </c>
    </row>
    <row r="15" spans="1:1" x14ac:dyDescent="0.25">
      <c r="A15" s="264" t="s">
        <v>38</v>
      </c>
    </row>
    <row r="16" spans="1:1" x14ac:dyDescent="0.25">
      <c r="A16" s="268" t="s">
        <v>82</v>
      </c>
    </row>
    <row r="17" spans="1:1" ht="18.75" customHeight="1" x14ac:dyDescent="0.25">
      <c r="A17" s="268" t="s">
        <v>79</v>
      </c>
    </row>
    <row r="18" spans="1:1" ht="18" customHeight="1" x14ac:dyDescent="0.25">
      <c r="A18" s="268" t="s">
        <v>62</v>
      </c>
    </row>
    <row r="19" spans="1:1" x14ac:dyDescent="0.25">
      <c r="A19" s="266" t="s">
        <v>130</v>
      </c>
    </row>
    <row r="20" spans="1:1" x14ac:dyDescent="0.25">
      <c r="A20" s="268" t="s">
        <v>46</v>
      </c>
    </row>
    <row r="21" spans="1:1" x14ac:dyDescent="0.25">
      <c r="A21" s="266" t="s">
        <v>144</v>
      </c>
    </row>
    <row r="22" spans="1:1" x14ac:dyDescent="0.25">
      <c r="A22" s="266" t="s">
        <v>225</v>
      </c>
    </row>
    <row r="23" spans="1:1" x14ac:dyDescent="0.25">
      <c r="A23" s="264" t="s">
        <v>55</v>
      </c>
    </row>
    <row r="24" spans="1:1" x14ac:dyDescent="0.25">
      <c r="A24" s="269" t="s">
        <v>156</v>
      </c>
    </row>
    <row r="25" spans="1:1" x14ac:dyDescent="0.25">
      <c r="A25" s="268" t="s">
        <v>106</v>
      </c>
    </row>
    <row r="26" spans="1:1" ht="18.75" customHeight="1" x14ac:dyDescent="0.25">
      <c r="A26" s="268" t="s">
        <v>77</v>
      </c>
    </row>
    <row r="27" spans="1:1" ht="19.5" customHeight="1" x14ac:dyDescent="0.25">
      <c r="A27" s="268" t="s">
        <v>119</v>
      </c>
    </row>
    <row r="28" spans="1:1" x14ac:dyDescent="0.25">
      <c r="A28" s="268" t="s">
        <v>127</v>
      </c>
    </row>
    <row r="29" spans="1:1" x14ac:dyDescent="0.25">
      <c r="A29" s="264" t="s">
        <v>84</v>
      </c>
    </row>
    <row r="30" spans="1:1" ht="18.75" customHeight="1" x14ac:dyDescent="0.25">
      <c r="A30" s="269" t="s">
        <v>249</v>
      </c>
    </row>
    <row r="31" spans="1:1" x14ac:dyDescent="0.25">
      <c r="A31" s="269" t="s">
        <v>182</v>
      </c>
    </row>
    <row r="32" spans="1:1" x14ac:dyDescent="0.25">
      <c r="A32" s="269" t="s">
        <v>230</v>
      </c>
    </row>
    <row r="33" spans="1:1" ht="27.75" customHeight="1" x14ac:dyDescent="0.25">
      <c r="A33" s="269" t="s">
        <v>203</v>
      </c>
    </row>
    <row r="34" spans="1:1" x14ac:dyDescent="0.25">
      <c r="A34" s="266" t="s">
        <v>134</v>
      </c>
    </row>
    <row r="35" spans="1:1" ht="16.5" customHeight="1" x14ac:dyDescent="0.25">
      <c r="A35" s="268" t="s">
        <v>69</v>
      </c>
    </row>
    <row r="36" spans="1:1" ht="30" x14ac:dyDescent="0.25">
      <c r="A36" s="269" t="s">
        <v>160</v>
      </c>
    </row>
    <row r="37" spans="1:1" ht="30" x14ac:dyDescent="0.25">
      <c r="A37" s="268" t="s">
        <v>42</v>
      </c>
    </row>
    <row r="38" spans="1:1" ht="15.75" thickBot="1" x14ac:dyDescent="0.3">
      <c r="A38" s="266" t="s">
        <v>238</v>
      </c>
    </row>
    <row r="39" spans="1:1" s="81" customFormat="1" ht="15.75" thickTop="1" x14ac:dyDescent="0.25">
      <c r="A39" s="271" t="s">
        <v>34</v>
      </c>
    </row>
    <row r="40" spans="1:1" x14ac:dyDescent="0.25">
      <c r="A40" s="269" t="s">
        <v>142</v>
      </c>
    </row>
    <row r="41" spans="1:1" x14ac:dyDescent="0.25">
      <c r="A41" s="269" t="s">
        <v>132</v>
      </c>
    </row>
    <row r="42" spans="1:1" x14ac:dyDescent="0.25">
      <c r="A42" s="268" t="s">
        <v>59</v>
      </c>
    </row>
    <row r="43" spans="1:1" x14ac:dyDescent="0.25">
      <c r="A43" s="269" t="s">
        <v>228</v>
      </c>
    </row>
    <row r="44" spans="1:1" x14ac:dyDescent="0.25">
      <c r="A44" s="265" t="s">
        <v>64</v>
      </c>
    </row>
    <row r="45" spans="1:1" x14ac:dyDescent="0.25">
      <c r="A45" s="269" t="s">
        <v>171</v>
      </c>
    </row>
    <row r="46" spans="1:1" x14ac:dyDescent="0.25">
      <c r="A46" s="268" t="s">
        <v>93</v>
      </c>
    </row>
    <row r="47" spans="1:1" x14ac:dyDescent="0.25">
      <c r="A47" s="269" t="s">
        <v>216</v>
      </c>
    </row>
    <row r="48" spans="1:1" ht="17.25" customHeight="1" x14ac:dyDescent="0.25">
      <c r="A48" s="264" t="s">
        <v>108</v>
      </c>
    </row>
    <row r="49" spans="1:3" x14ac:dyDescent="0.25">
      <c r="A49" s="269" t="s">
        <v>603</v>
      </c>
    </row>
    <row r="50" spans="1:3" x14ac:dyDescent="0.25">
      <c r="A50" s="268" t="s">
        <v>57</v>
      </c>
    </row>
    <row r="51" spans="1:3" x14ac:dyDescent="0.25">
      <c r="A51" s="269" t="s">
        <v>138</v>
      </c>
    </row>
    <row r="52" spans="1:3" x14ac:dyDescent="0.25">
      <c r="A52" s="264" t="s">
        <v>741</v>
      </c>
    </row>
    <row r="53" spans="1:3" ht="17.25" customHeight="1" x14ac:dyDescent="0.25">
      <c r="A53" s="268" t="s">
        <v>125</v>
      </c>
    </row>
    <row r="54" spans="1:3" x14ac:dyDescent="0.25">
      <c r="A54" s="269" t="s">
        <v>245</v>
      </c>
    </row>
    <row r="55" spans="1:3" x14ac:dyDescent="0.25">
      <c r="A55" s="269" t="s">
        <v>148</v>
      </c>
    </row>
    <row r="56" spans="1:3" x14ac:dyDescent="0.25">
      <c r="A56" s="266" t="s">
        <v>168</v>
      </c>
    </row>
    <row r="57" spans="1:3" x14ac:dyDescent="0.25">
      <c r="A57" s="269" t="s">
        <v>208</v>
      </c>
    </row>
    <row r="58" spans="1:3" x14ac:dyDescent="0.25">
      <c r="A58" s="268" t="s">
        <v>123</v>
      </c>
    </row>
    <row r="59" spans="1:3" x14ac:dyDescent="0.25">
      <c r="A59" s="264" t="s">
        <v>60</v>
      </c>
    </row>
    <row r="60" spans="1:3" ht="15.75" customHeight="1" x14ac:dyDescent="0.25">
      <c r="A60" s="267" t="s">
        <v>200</v>
      </c>
    </row>
    <row r="61" spans="1:3" x14ac:dyDescent="0.25">
      <c r="A61" s="269" t="s">
        <v>213</v>
      </c>
    </row>
    <row r="62" spans="1:3" x14ac:dyDescent="0.25">
      <c r="A62" s="268" t="s">
        <v>100</v>
      </c>
    </row>
    <row r="63" spans="1:3" ht="17.25" customHeight="1" x14ac:dyDescent="0.25">
      <c r="A63" s="269" t="s">
        <v>196</v>
      </c>
      <c r="C63" s="141" t="s">
        <v>749</v>
      </c>
    </row>
    <row r="67" spans="1:3" ht="16.5" thickBot="1" x14ac:dyDescent="0.3">
      <c r="A67" s="276" t="s">
        <v>260</v>
      </c>
    </row>
    <row r="68" spans="1:3" ht="15.75" thickTop="1" x14ac:dyDescent="0.25">
      <c r="A68" s="272" t="s">
        <v>262</v>
      </c>
    </row>
    <row r="69" spans="1:3" x14ac:dyDescent="0.25">
      <c r="A69" s="274" t="s">
        <v>268</v>
      </c>
    </row>
    <row r="70" spans="1:3" x14ac:dyDescent="0.25">
      <c r="A70" s="268" t="s">
        <v>617</v>
      </c>
    </row>
    <row r="71" spans="1:3" ht="21" customHeight="1" x14ac:dyDescent="0.25">
      <c r="A71" s="273" t="s">
        <v>273</v>
      </c>
    </row>
    <row r="72" spans="1:3" x14ac:dyDescent="0.25">
      <c r="A72" s="277" t="s">
        <v>306</v>
      </c>
    </row>
    <row r="73" spans="1:3" x14ac:dyDescent="0.25">
      <c r="A73" s="274" t="s">
        <v>310</v>
      </c>
    </row>
    <row r="74" spans="1:3" x14ac:dyDescent="0.25">
      <c r="A74" s="275" t="s">
        <v>319</v>
      </c>
    </row>
    <row r="75" spans="1:3" x14ac:dyDescent="0.25">
      <c r="A75" s="278" t="s">
        <v>325</v>
      </c>
    </row>
    <row r="76" spans="1:3" x14ac:dyDescent="0.25">
      <c r="A76" s="277" t="s">
        <v>326</v>
      </c>
    </row>
    <row r="77" spans="1:3" x14ac:dyDescent="0.25">
      <c r="A77" s="274" t="s">
        <v>328</v>
      </c>
    </row>
    <row r="78" spans="1:3" x14ac:dyDescent="0.25">
      <c r="A78" s="278" t="s">
        <v>330</v>
      </c>
    </row>
    <row r="79" spans="1:3" x14ac:dyDescent="0.25">
      <c r="A79" s="274" t="s">
        <v>336</v>
      </c>
    </row>
    <row r="80" spans="1:3" ht="18" customHeight="1" x14ac:dyDescent="0.25">
      <c r="A80" s="279" t="s">
        <v>624</v>
      </c>
      <c r="C80" s="141" t="s">
        <v>750</v>
      </c>
    </row>
    <row r="81" ht="15.75" customHeight="1" x14ac:dyDescent="0.2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56" t="s">
        <v>187</v>
      </c>
    </row>
    <row r="3" spans="1:1" x14ac:dyDescent="0.25">
      <c r="A3" s="106" t="s">
        <v>102</v>
      </c>
    </row>
    <row r="4" spans="1:1" x14ac:dyDescent="0.25">
      <c r="A4" s="249" t="s">
        <v>65</v>
      </c>
    </row>
    <row r="5" spans="1:1" x14ac:dyDescent="0.25">
      <c r="A5" s="249" t="s">
        <v>36</v>
      </c>
    </row>
    <row r="6" spans="1:1" x14ac:dyDescent="0.25">
      <c r="A6" s="251" t="s">
        <v>189</v>
      </c>
    </row>
    <row r="7" spans="1:1" x14ac:dyDescent="0.25">
      <c r="A7" s="249" t="s">
        <v>98</v>
      </c>
    </row>
    <row r="8" spans="1:1" x14ac:dyDescent="0.25">
      <c r="A8" s="106" t="s">
        <v>44</v>
      </c>
    </row>
    <row r="9" spans="1:1" x14ac:dyDescent="0.25">
      <c r="A9" s="251" t="s">
        <v>136</v>
      </c>
    </row>
    <row r="10" spans="1:1" x14ac:dyDescent="0.25">
      <c r="A10" s="249" t="s">
        <v>50</v>
      </c>
    </row>
    <row r="11" spans="1:1" x14ac:dyDescent="0.25">
      <c r="A11" s="251" t="s">
        <v>206</v>
      </c>
    </row>
    <row r="12" spans="1:1" x14ac:dyDescent="0.25">
      <c r="A12" s="249" t="s">
        <v>121</v>
      </c>
    </row>
    <row r="13" spans="1:1" x14ac:dyDescent="0.25">
      <c r="A13" s="106" t="s">
        <v>110</v>
      </c>
    </row>
    <row r="14" spans="1:1" x14ac:dyDescent="0.25">
      <c r="A14" s="249" t="s">
        <v>112</v>
      </c>
    </row>
    <row r="15" spans="1:1" x14ac:dyDescent="0.25">
      <c r="A15" s="249" t="s">
        <v>48</v>
      </c>
    </row>
    <row r="16" spans="1:1" x14ac:dyDescent="0.25">
      <c r="A16" s="106" t="s">
        <v>117</v>
      </c>
    </row>
    <row r="17" spans="1:1" x14ac:dyDescent="0.25">
      <c r="A17" s="106" t="s">
        <v>53</v>
      </c>
    </row>
    <row r="18" spans="1:1" x14ac:dyDescent="0.25">
      <c r="A18" s="249" t="s">
        <v>38</v>
      </c>
    </row>
    <row r="19" spans="1:1" x14ac:dyDescent="0.25">
      <c r="A19" s="106" t="s">
        <v>82</v>
      </c>
    </row>
    <row r="20" spans="1:1" x14ac:dyDescent="0.25">
      <c r="A20" s="106" t="s">
        <v>79</v>
      </c>
    </row>
    <row r="21" spans="1:1" x14ac:dyDescent="0.25">
      <c r="A21" s="106" t="s">
        <v>62</v>
      </c>
    </row>
    <row r="22" spans="1:1" ht="15" customHeight="1" x14ac:dyDescent="0.25">
      <c r="A22" s="251" t="s">
        <v>130</v>
      </c>
    </row>
    <row r="23" spans="1:1" x14ac:dyDescent="0.25">
      <c r="A23" s="106" t="s">
        <v>46</v>
      </c>
    </row>
    <row r="24" spans="1:1" x14ac:dyDescent="0.25">
      <c r="A24" s="251" t="s">
        <v>225</v>
      </c>
    </row>
    <row r="25" spans="1:1" x14ac:dyDescent="0.25">
      <c r="A25" s="249" t="s">
        <v>55</v>
      </c>
    </row>
    <row r="26" spans="1:1" x14ac:dyDescent="0.25">
      <c r="A26" s="251" t="s">
        <v>156</v>
      </c>
    </row>
    <row r="27" spans="1:1" x14ac:dyDescent="0.25">
      <c r="A27" s="106" t="s">
        <v>106</v>
      </c>
    </row>
    <row r="28" spans="1:1" x14ac:dyDescent="0.25">
      <c r="A28" s="106" t="s">
        <v>77</v>
      </c>
    </row>
    <row r="29" spans="1:1" x14ac:dyDescent="0.25">
      <c r="A29" s="106" t="s">
        <v>119</v>
      </c>
    </row>
    <row r="30" spans="1:1" x14ac:dyDescent="0.25">
      <c r="A30" s="251" t="s">
        <v>127</v>
      </c>
    </row>
    <row r="31" spans="1:1" x14ac:dyDescent="0.25">
      <c r="A31" s="106" t="s">
        <v>84</v>
      </c>
    </row>
    <row r="32" spans="1:1" x14ac:dyDescent="0.25">
      <c r="A32" s="196" t="s">
        <v>249</v>
      </c>
    </row>
    <row r="33" spans="1:1" x14ac:dyDescent="0.25">
      <c r="A33" s="251" t="s">
        <v>182</v>
      </c>
    </row>
    <row r="34" spans="1:1" x14ac:dyDescent="0.25">
      <c r="A34" s="196" t="s">
        <v>230</v>
      </c>
    </row>
    <row r="35" spans="1:1" x14ac:dyDescent="0.25">
      <c r="A35" s="196" t="s">
        <v>203</v>
      </c>
    </row>
    <row r="36" spans="1:1" x14ac:dyDescent="0.25">
      <c r="A36" s="196" t="s">
        <v>134</v>
      </c>
    </row>
    <row r="37" spans="1:1" x14ac:dyDescent="0.25">
      <c r="A37" s="106" t="s">
        <v>69</v>
      </c>
    </row>
    <row r="38" spans="1:1" x14ac:dyDescent="0.25">
      <c r="A38" s="196" t="s">
        <v>160</v>
      </c>
    </row>
    <row r="39" spans="1:1" x14ac:dyDescent="0.25">
      <c r="A39" s="106" t="s">
        <v>42</v>
      </c>
    </row>
    <row r="40" spans="1:1" x14ac:dyDescent="0.25">
      <c r="A40" s="196" t="s">
        <v>238</v>
      </c>
    </row>
    <row r="41" spans="1:1" x14ac:dyDescent="0.25">
      <c r="A41" s="249" t="s">
        <v>34</v>
      </c>
    </row>
    <row r="42" spans="1:1" x14ac:dyDescent="0.25">
      <c r="A42" s="196" t="s">
        <v>142</v>
      </c>
    </row>
    <row r="43" spans="1:1" x14ac:dyDescent="0.25">
      <c r="A43" s="196" t="s">
        <v>132</v>
      </c>
    </row>
    <row r="44" spans="1:1" x14ac:dyDescent="0.25">
      <c r="A44" s="106" t="s">
        <v>59</v>
      </c>
    </row>
    <row r="45" spans="1:1" x14ac:dyDescent="0.25">
      <c r="A45" s="251" t="s">
        <v>228</v>
      </c>
    </row>
    <row r="46" spans="1:1" x14ac:dyDescent="0.25">
      <c r="A46" s="250" t="s">
        <v>64</v>
      </c>
    </row>
    <row r="47" spans="1:1" x14ac:dyDescent="0.25">
      <c r="A47" s="106" t="s">
        <v>93</v>
      </c>
    </row>
    <row r="48" spans="1:1" x14ac:dyDescent="0.25">
      <c r="A48" s="196" t="s">
        <v>216</v>
      </c>
    </row>
    <row r="49" spans="1:1" x14ac:dyDescent="0.25">
      <c r="A49" s="249" t="s">
        <v>108</v>
      </c>
    </row>
    <row r="50" spans="1:1" x14ac:dyDescent="0.25">
      <c r="A50" s="196" t="s">
        <v>603</v>
      </c>
    </row>
    <row r="51" spans="1:1" x14ac:dyDescent="0.25">
      <c r="A51" s="106" t="s">
        <v>57</v>
      </c>
    </row>
    <row r="52" spans="1:1" x14ac:dyDescent="0.25">
      <c r="A52" s="196" t="s">
        <v>138</v>
      </c>
    </row>
    <row r="53" spans="1:1" x14ac:dyDescent="0.25">
      <c r="A53" s="249" t="s">
        <v>115</v>
      </c>
    </row>
    <row r="54" spans="1:1" x14ac:dyDescent="0.25">
      <c r="A54" s="106" t="s">
        <v>125</v>
      </c>
    </row>
    <row r="55" spans="1:1" x14ac:dyDescent="0.25">
      <c r="A55" s="196" t="s">
        <v>148</v>
      </c>
    </row>
    <row r="56" spans="1:1" x14ac:dyDescent="0.25">
      <c r="A56" s="196" t="s">
        <v>168</v>
      </c>
    </row>
    <row r="57" spans="1:1" x14ac:dyDescent="0.25">
      <c r="A57" s="251" t="s">
        <v>208</v>
      </c>
    </row>
    <row r="58" spans="1:1" x14ac:dyDescent="0.25">
      <c r="A58" s="106" t="s">
        <v>123</v>
      </c>
    </row>
    <row r="59" spans="1:1" x14ac:dyDescent="0.25">
      <c r="A59" s="196" t="s">
        <v>152</v>
      </c>
    </row>
    <row r="60" spans="1:1" x14ac:dyDescent="0.25">
      <c r="A60" s="106" t="s">
        <v>60</v>
      </c>
    </row>
    <row r="61" spans="1:1" x14ac:dyDescent="0.25">
      <c r="A61" s="251" t="s">
        <v>200</v>
      </c>
    </row>
    <row r="62" spans="1:1" x14ac:dyDescent="0.25">
      <c r="A62" s="252" t="s">
        <v>213</v>
      </c>
    </row>
    <row r="63" spans="1:1" x14ac:dyDescent="0.25">
      <c r="A63" s="106" t="s">
        <v>100</v>
      </c>
    </row>
    <row r="64" spans="1:1" x14ac:dyDescent="0.25">
      <c r="A64" s="196" t="s">
        <v>218</v>
      </c>
    </row>
    <row r="65" spans="1:3" x14ac:dyDescent="0.25">
      <c r="A65" s="251" t="s">
        <v>196</v>
      </c>
    </row>
    <row r="66" spans="1:3" x14ac:dyDescent="0.25">
      <c r="B66" s="258"/>
      <c r="C66" s="141" t="s">
        <v>738</v>
      </c>
    </row>
    <row r="69" spans="1:3" ht="16.5" thickBot="1" x14ac:dyDescent="0.3">
      <c r="A69" s="21" t="s">
        <v>260</v>
      </c>
    </row>
    <row r="70" spans="1:3" ht="15.75" thickTop="1" x14ac:dyDescent="0.25">
      <c r="A70" s="247" t="s">
        <v>262</v>
      </c>
    </row>
    <row r="71" spans="1:3" x14ac:dyDescent="0.25">
      <c r="A71" s="248" t="s">
        <v>268</v>
      </c>
    </row>
    <row r="72" spans="1:3" x14ac:dyDescent="0.25">
      <c r="A72" s="106" t="s">
        <v>617</v>
      </c>
    </row>
    <row r="73" spans="1:3" x14ac:dyDescent="0.25">
      <c r="A73" s="248" t="s">
        <v>273</v>
      </c>
    </row>
    <row r="74" spans="1:3" x14ac:dyDescent="0.25">
      <c r="A74" s="102" t="s">
        <v>306</v>
      </c>
    </row>
    <row r="75" spans="1:3" x14ac:dyDescent="0.25">
      <c r="A75" s="248" t="s">
        <v>310</v>
      </c>
    </row>
    <row r="76" spans="1:3" x14ac:dyDescent="0.25">
      <c r="A76" s="253" t="s">
        <v>319</v>
      </c>
    </row>
    <row r="77" spans="1:3" x14ac:dyDescent="0.25">
      <c r="A77" s="103" t="s">
        <v>325</v>
      </c>
    </row>
    <row r="78" spans="1:3" x14ac:dyDescent="0.25">
      <c r="A78" s="102" t="s">
        <v>326</v>
      </c>
    </row>
    <row r="79" spans="1:3" x14ac:dyDescent="0.25">
      <c r="A79" s="248" t="s">
        <v>328</v>
      </c>
    </row>
    <row r="80" spans="1:3" x14ac:dyDescent="0.25">
      <c r="A80" s="103" t="s">
        <v>334</v>
      </c>
    </row>
    <row r="81" spans="1:3" x14ac:dyDescent="0.25">
      <c r="A81" s="248" t="s">
        <v>336</v>
      </c>
    </row>
    <row r="82" spans="1:3" ht="22.5" customHeight="1" x14ac:dyDescent="0.25">
      <c r="A82" s="257" t="s">
        <v>736</v>
      </c>
      <c r="C82" s="141" t="s">
        <v>737</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5</vt:i4>
      </vt:variant>
    </vt:vector>
  </HeadingPairs>
  <TitlesOfParts>
    <vt:vector size="16" baseType="lpstr">
      <vt:lpstr>Capa</vt:lpstr>
      <vt:lpstr>Relatório Sintético</vt:lpstr>
      <vt:lpstr>Relatório Analítico </vt:lpstr>
      <vt:lpstr>Entidades Cadastradas</vt:lpstr>
      <vt:lpstr>Anexo Fotos</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2021-10-15T14:30:47Z</cp:lastPrinted>
  <dcterms:created xsi:type="dcterms:W3CDTF">2019-08-19T14:05:31Z</dcterms:created>
  <dcterms:modified xsi:type="dcterms:W3CDTF">2021-10-18T17:37:03Z</dcterms:modified>
  <cp:category/>
  <cp:contentStatus/>
</cp:coreProperties>
</file>