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10.237.1.1\gecmi\GECMI 2022\Publicações site OVG\GEPG\"/>
    </mc:Choice>
  </mc:AlternateContent>
  <xr:revisionPtr revIDLastSave="0" documentId="8_{9854CB2E-232E-413F-8583-0C727D747FD8}" xr6:coauthVersionLast="47" xr6:coauthVersionMax="47"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10" sheetId="25" state="hidden" r:id="rId6"/>
    <sheet name="Planilha9" sheetId="24" state="hidden" r:id="rId7"/>
    <sheet name="Planilha8" sheetId="23" state="hidden" r:id="rId8"/>
    <sheet name="Planilha7" sheetId="22" state="hidden" r:id="rId9"/>
    <sheet name="Planilha6" sheetId="21" state="hidden" r:id="rId10"/>
    <sheet name="Planilha5" sheetId="20" state="hidden" r:id="rId11"/>
    <sheet name="Planilha4" sheetId="18" state="hidden" r:id="rId12"/>
    <sheet name="Planilha3" sheetId="17" state="hidden" r:id="rId13"/>
    <sheet name="Planilha1" sheetId="16" state="hidden" r:id="rId14"/>
    <sheet name="Planilha2" sheetId="15" state="hidden" r:id="rId15"/>
  </sheets>
  <definedNames>
    <definedName name="__shared_1_0_0">#REF!-#REF!</definedName>
    <definedName name="__shared_2_0_0">#REF!-#REF!</definedName>
    <definedName name="_xlnm._FilterDatabase" localSheetId="2" hidden="1">'Relatório Analítico '!$A$32:$J$32</definedName>
    <definedName name="_xlnm.Print_Area" localSheetId="4">'Anexo Fotos'!$A$1:$Q$134</definedName>
    <definedName name="_xlnm.Print_Area" localSheetId="0">Capa!$A$1:$N$64</definedName>
    <definedName name="_xlnm.Print_Area" localSheetId="3">'Entidades Cadastradas'!$A$1:$E$58</definedName>
    <definedName name="_xlnm.Print_Area" localSheetId="2">'Relatório Analítico '!$A$1:$J$557</definedName>
    <definedName name="_xlnm.Print_Area" localSheetId="1">'Relatório Sintético'!$A$1:$L$40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2" i="3" l="1"/>
  <c r="J402" i="3"/>
  <c r="J397" i="3"/>
  <c r="J334" i="3"/>
  <c r="J299" i="3"/>
  <c r="J289" i="3"/>
  <c r="J288" i="3"/>
  <c r="J192" i="3"/>
  <c r="J191" i="3"/>
  <c r="J190" i="3"/>
  <c r="J189" i="3"/>
  <c r="J188" i="3"/>
  <c r="J187" i="3"/>
  <c r="J186" i="3"/>
  <c r="J185" i="3"/>
  <c r="J182" i="3"/>
  <c r="J181" i="3"/>
  <c r="H182" i="3"/>
  <c r="H11" i="3" s="1"/>
  <c r="J34" i="3"/>
  <c r="J33" i="3"/>
  <c r="J29" i="3"/>
  <c r="J28" i="3"/>
  <c r="H24" i="3"/>
  <c r="J24" i="3"/>
  <c r="G24" i="3"/>
  <c r="J23" i="3"/>
  <c r="J22" i="3"/>
  <c r="J21" i="3"/>
  <c r="J18" i="3"/>
  <c r="J17" i="3"/>
  <c r="J16" i="3"/>
  <c r="J12" i="3"/>
  <c r="J11" i="3"/>
  <c r="J530" i="3"/>
  <c r="J529" i="3"/>
  <c r="J528" i="3"/>
  <c r="J527" i="3"/>
  <c r="J524" i="3"/>
  <c r="J523" i="3"/>
  <c r="J522" i="3"/>
  <c r="J521" i="3"/>
  <c r="J520" i="3"/>
  <c r="J519" i="3"/>
  <c r="J518" i="3"/>
  <c r="J51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H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G11" i="3"/>
  <c r="J293" i="3"/>
  <c r="J292" i="3"/>
  <c r="H289" i="3"/>
  <c r="H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H181" i="3"/>
  <c r="J180" i="3"/>
  <c r="J179" i="3"/>
  <c r="J178" i="3"/>
  <c r="J177" i="3"/>
  <c r="J176" i="3"/>
  <c r="J175" i="3"/>
  <c r="J174" i="3"/>
  <c r="J173" i="3"/>
  <c r="J172" i="3"/>
  <c r="J171"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G532" i="3"/>
  <c r="G531" i="3"/>
  <c r="G397" i="3"/>
  <c r="J291" i="3"/>
  <c r="H294" i="3" l="1"/>
  <c r="J294" i="3" s="1"/>
  <c r="J526" i="3"/>
  <c r="J525" i="3"/>
  <c r="J516" i="3"/>
  <c r="J515" i="3"/>
  <c r="J514" i="3"/>
  <c r="J513" i="3"/>
  <c r="J512" i="3"/>
  <c r="J511"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5" i="3"/>
  <c r="J474" i="3"/>
  <c r="J473" i="3"/>
  <c r="J472" i="3"/>
  <c r="J471" i="3"/>
  <c r="J470" i="3"/>
  <c r="J469" i="3"/>
  <c r="J468" i="3"/>
  <c r="J467" i="3"/>
  <c r="J466" i="3"/>
  <c r="J465" i="3"/>
  <c r="J464" i="3"/>
  <c r="J463" i="3"/>
  <c r="J462" i="3"/>
  <c r="J461" i="3"/>
  <c r="J460" i="3"/>
  <c r="J459" i="3"/>
  <c r="J458" i="3"/>
  <c r="G21" i="3"/>
  <c r="G289" i="3"/>
  <c r="G288" i="3"/>
  <c r="G181" i="3"/>
  <c r="G182" i="3"/>
  <c r="J170" i="3"/>
  <c r="J169" i="3"/>
  <c r="J90" i="3"/>
  <c r="F292" i="3" l="1"/>
  <c r="D289" i="3"/>
  <c r="F289" i="3"/>
  <c r="F288" i="3"/>
  <c r="J168" i="3"/>
  <c r="E181" i="3"/>
  <c r="E289" i="3" l="1"/>
  <c r="E397" i="3" l="1"/>
  <c r="E531" i="3"/>
  <c r="E532" i="3" s="1"/>
  <c r="D531" i="3"/>
  <c r="D397" i="3"/>
  <c r="D182" i="3"/>
  <c r="D181" i="3"/>
  <c r="D294" i="3" l="1"/>
  <c r="D11" i="3"/>
  <c r="D532" i="3"/>
  <c r="F182" i="3"/>
  <c r="E182" i="3"/>
  <c r="J510" i="3" l="1"/>
  <c r="J457" i="3" l="1"/>
  <c r="J476" i="3"/>
  <c r="J531" i="3" l="1"/>
  <c r="I182" i="3"/>
  <c r="I397" i="3" l="1"/>
  <c r="I181" i="3"/>
  <c r="I289" i="3" l="1"/>
  <c r="E288" i="3" l="1"/>
  <c r="E21" i="3" l="1"/>
  <c r="F531" i="3"/>
  <c r="F397" i="3"/>
  <c r="F532" i="3" l="1"/>
  <c r="F21" i="3" s="1"/>
  <c r="G292" i="3"/>
  <c r="G294" i="3" s="1"/>
  <c r="F11" i="3"/>
  <c r="F181" i="3"/>
  <c r="F294" i="3" l="1"/>
  <c r="E11" i="3"/>
  <c r="F22" i="3" l="1"/>
  <c r="E292" i="3"/>
  <c r="H292" i="3"/>
  <c r="I292" i="3"/>
  <c r="I288" i="3"/>
  <c r="H531" i="3"/>
  <c r="I531" i="3"/>
  <c r="E294" i="3" l="1"/>
  <c r="F24" i="3"/>
  <c r="I294" i="3"/>
  <c r="I532" i="3"/>
  <c r="H532" i="3"/>
  <c r="H21" i="3" s="1"/>
  <c r="H22" i="3"/>
  <c r="G22" i="3" l="1"/>
  <c r="E22" i="3"/>
  <c r="E24" i="3" l="1"/>
</calcChain>
</file>

<file path=xl/sharedStrings.xml><?xml version="1.0" encoding="utf-8"?>
<sst xmlns="http://schemas.openxmlformats.org/spreadsheetml/2006/main" count="2153" uniqueCount="822">
  <si>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</si>
  <si>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</si>
  <si>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</si>
  <si>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</si>
  <si>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</si>
  <si>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</si>
  <si>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</si>
  <si>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</si>
  <si>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</si>
  <si>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</si>
  <si>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</si>
  <si>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</si>
  <si>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</si>
  <si>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</si>
  <si>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</si>
  <si>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</si>
  <si>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</si>
  <si>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</si>
  <si>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</si>
  <si>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</si>
  <si>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Ações desenvolvidas</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</si>
  <si>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</si>
  <si>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</si>
  <si>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</si>
  <si>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</si>
  <si>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</si>
  <si>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</si>
  <si>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</si>
  <si>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</si>
  <si>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</si>
  <si>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</si>
  <si>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</si>
  <si>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</si>
  <si>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</si>
  <si>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</si>
  <si>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</si>
  <si>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</si>
  <si>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</si>
  <si>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</si>
  <si>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</si>
  <si>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</si>
  <si>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</si>
  <si>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</si>
  <si>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</si>
  <si>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</si>
  <si>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</si>
  <si>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</si>
  <si>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</si>
  <si>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</si>
  <si>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</si>
  <si>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</si>
  <si>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</si>
  <si>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</si>
  <si>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</si>
  <si>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</si>
  <si>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</si>
  <si>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</si>
  <si>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</si>
  <si>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</si>
  <si>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</si>
  <si>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</si>
  <si>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</si>
  <si>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</si>
  <si>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</si>
  <si>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</si>
  <si>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</si>
  <si>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</si>
  <si>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</si>
  <si>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</si>
  <si>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</si>
  <si>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</si>
  <si>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</si>
  <si>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</si>
  <si>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</si>
  <si>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</si>
  <si>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</si>
  <si>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</si>
  <si>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</si>
  <si>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</si>
  <si>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</si>
  <si>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</si>
  <si>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</si>
  <si>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</si>
  <si>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</si>
  <si>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</si>
  <si>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</si>
  <si>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</si>
  <si>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</si>
  <si>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</si>
  <si>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</si>
  <si>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</si>
  <si>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</si>
  <si>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</si>
  <si>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</si>
  <si>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</si>
  <si>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</si>
  <si>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</si>
  <si>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</si>
  <si>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</si>
  <si>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</si>
  <si>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</si>
  <si>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</si>
  <si>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</si>
  <si>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</si>
  <si>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</si>
  <si>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</si>
  <si>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</si>
  <si>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</si>
  <si>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</si>
  <si>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</si>
  <si>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</si>
  <si>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</si>
  <si>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</si>
  <si>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</si>
  <si>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</si>
  <si>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</si>
  <si>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</si>
  <si>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</si>
  <si>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</si>
  <si>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</si>
  <si>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</si>
  <si>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</si>
  <si>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</si>
  <si>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</si>
  <si>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</si>
  <si>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</si>
  <si>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</si>
  <si>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</si>
  <si>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</si>
  <si>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</si>
  <si>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</si>
  <si>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</si>
  <si>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</si>
  <si>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</si>
  <si>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</si>
  <si>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</si>
  <si>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</si>
  <si>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</si>
  <si>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</si>
  <si>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</si>
  <si>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</si>
  <si>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</si>
  <si>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</si>
  <si>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</si>
  <si>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</si>
  <si>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</si>
  <si>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</si>
  <si>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</si>
  <si>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</si>
  <si>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</si>
  <si>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</si>
  <si>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</si>
  <si>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</si>
  <si>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</si>
  <si>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</si>
  <si>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</si>
  <si>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</si>
  <si>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</si>
  <si>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</si>
  <si>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</si>
  <si>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</si>
  <si>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</si>
  <si>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</si>
  <si>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</si>
  <si>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</si>
  <si>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</si>
  <si>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</si>
  <si>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</si>
  <si>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</si>
  <si>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</si>
  <si>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</si>
  <si>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</si>
  <si>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</si>
  <si>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</si>
  <si>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</si>
  <si>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</si>
  <si>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</si>
  <si>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</si>
  <si>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</si>
  <si>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</si>
  <si>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</si>
  <si>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</si>
  <si>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</si>
  <si>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</si>
  <si>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</si>
  <si>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</si>
  <si>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</si>
  <si>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</si>
  <si>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</si>
  <si>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</si>
  <si>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</si>
  <si>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</si>
  <si>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</si>
  <si>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</si>
  <si>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</si>
  <si>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</si>
  <si>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</si>
  <si>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</si>
  <si>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</si>
  <si>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</si>
  <si>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</si>
  <si>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</si>
  <si>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</si>
  <si>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</si>
  <si>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</si>
  <si>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</si>
  <si>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</si>
  <si>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</si>
  <si>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</si>
  <si>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</si>
  <si>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</si>
  <si>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</si>
  <si>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</si>
  <si>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</si>
  <si>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</si>
  <si>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</si>
  <si>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</si>
  <si>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</si>
  <si>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</si>
  <si>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</si>
  <si>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</si>
  <si>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</si>
  <si>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</si>
  <si>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</si>
  <si>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</si>
  <si>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</si>
  <si>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</si>
  <si>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</si>
  <si>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</si>
  <si>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</si>
  <si>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</si>
  <si>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</si>
  <si>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</si>
  <si>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</si>
  <si>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</si>
  <si>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</si>
  <si>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</si>
  <si>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</si>
  <si>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</si>
  <si>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</si>
  <si>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</si>
  <si>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</si>
  <si>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</si>
  <si>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</si>
  <si>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</si>
  <si>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</si>
  <si>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</si>
  <si>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</si>
  <si>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</si>
  <si>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</si>
  <si>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</si>
  <si>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</si>
  <si>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</si>
  <si>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</si>
  <si>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</si>
  <si>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</si>
  <si>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</si>
  <si>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</si>
  <si>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</si>
  <si>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</si>
  <si>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</si>
  <si>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</si>
  <si>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</si>
  <si>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</si>
  <si>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</si>
  <si>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</si>
  <si>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</si>
  <si>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</si>
  <si>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</si>
  <si>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</si>
  <si>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</si>
  <si>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</si>
  <si>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</si>
  <si>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</si>
  <si>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</si>
  <si>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</si>
  <si>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</si>
  <si>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</si>
  <si>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</si>
  <si>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</si>
  <si>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</si>
  <si>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</si>
  <si>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</si>
  <si>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</si>
  <si>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</si>
  <si>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</si>
  <si>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</si>
  <si>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</si>
  <si>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</si>
  <si>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</si>
  <si>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</si>
  <si>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</si>
  <si>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</si>
  <si>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</si>
  <si>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</si>
  <si>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</si>
  <si>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</si>
  <si>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</si>
  <si>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</si>
  <si>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</si>
  <si>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</si>
  <si>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</si>
  <si>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</si>
  <si>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</si>
  <si>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</si>
  <si>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</si>
  <si>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</si>
  <si>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</si>
  <si>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</si>
  <si>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</si>
  <si>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</si>
  <si>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</si>
  <si>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</si>
  <si>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</si>
  <si>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</si>
  <si>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</si>
  <si>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</si>
  <si>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</si>
  <si>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</si>
  <si>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</si>
  <si>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</si>
  <si>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</si>
  <si>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</si>
  <si>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</si>
  <si>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</si>
  <si>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</si>
  <si>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</si>
  <si>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</si>
  <si>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</si>
  <si>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</si>
  <si>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</si>
  <si>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</si>
  <si>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</si>
  <si>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</si>
  <si>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</si>
  <si>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</si>
  <si>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</si>
  <si>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</si>
  <si>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</si>
  <si>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</si>
  <si>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</si>
  <si>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</si>
  <si>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</si>
  <si>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</si>
  <si>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</si>
  <si>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</si>
  <si>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</si>
  <si>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</si>
  <si>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</si>
  <si>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</si>
  <si>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</si>
  <si>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</si>
  <si>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</si>
  <si>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</si>
  <si>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</si>
  <si>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</si>
  <si>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</si>
  <si>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</si>
  <si>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</si>
  <si>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</si>
  <si>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</si>
  <si>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</si>
  <si>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</si>
  <si>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</si>
  <si>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</si>
  <si>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</si>
  <si>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</si>
  <si>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</si>
  <si>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</si>
  <si>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</si>
  <si>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</si>
  <si>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</si>
  <si>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</si>
  <si>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</si>
  <si>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</si>
  <si>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</si>
  <si>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</si>
  <si>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</si>
  <si>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</si>
  <si>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</si>
  <si>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</si>
  <si>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</si>
  <si>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</si>
  <si>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</si>
  <si>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</si>
  <si>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</si>
  <si>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</si>
  <si>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</si>
  <si>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</si>
  <si>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</si>
  <si>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</si>
  <si>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</si>
  <si>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</si>
  <si>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</si>
  <si>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</si>
  <si>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</si>
  <si>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</si>
  <si>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</si>
  <si>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</si>
  <si>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</si>
  <si>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</si>
  <si>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</si>
  <si>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</si>
  <si>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</si>
  <si>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</si>
  <si>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</si>
  <si>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</si>
  <si>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</si>
  <si>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</si>
  <si>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</si>
  <si>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</si>
  <si>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</si>
  <si>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</si>
  <si>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</si>
  <si>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</si>
  <si>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</si>
  <si>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</si>
  <si>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</si>
  <si>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</si>
  <si>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</si>
  <si>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</si>
  <si>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</si>
  <si>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</si>
  <si>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</si>
  <si>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</si>
  <si>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</si>
  <si>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</si>
  <si>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</si>
  <si>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</si>
  <si>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</si>
  <si>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</si>
  <si>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</si>
  <si>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</si>
  <si>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</si>
  <si>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</si>
  <si>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</si>
  <si>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</si>
  <si>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</si>
  <si>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</si>
  <si>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</si>
  <si>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</si>
  <si>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</si>
  <si>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</si>
  <si>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</si>
  <si>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</si>
  <si>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</si>
  <si>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</si>
  <si>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</si>
  <si>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</si>
  <si>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</si>
  <si>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</si>
  <si>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</si>
  <si>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</si>
  <si>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</si>
  <si>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</si>
  <si>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</si>
  <si>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</si>
  <si>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</si>
  <si>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</si>
  <si>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</si>
  <si>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</si>
  <si>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</si>
  <si>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</si>
  <si>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</si>
  <si>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</si>
  <si>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</si>
  <si>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</si>
  <si>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</si>
  <si>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</si>
  <si>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</si>
  <si>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</si>
  <si>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</si>
  <si>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</si>
  <si>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</si>
  <si>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</si>
  <si>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</si>
  <si>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</si>
  <si>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</si>
  <si>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</si>
  <si>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</si>
  <si>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</si>
  <si>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</si>
  <si>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</si>
  <si>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</si>
  <si>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</si>
  <si>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</si>
  <si>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</si>
  <si>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</si>
  <si>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</si>
  <si>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</si>
  <si>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</si>
  <si>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</si>
  <si>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</si>
  <si>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</si>
  <si>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</si>
  <si>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</si>
  <si>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</si>
  <si>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</si>
  <si>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</si>
  <si>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</si>
  <si>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</si>
  <si>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</si>
  <si>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</si>
  <si>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</si>
  <si>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</si>
  <si>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</si>
  <si>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</si>
  <si>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</si>
  <si>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</si>
  <si>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</si>
  <si>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</si>
  <si>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</si>
  <si>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</si>
  <si>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</si>
  <si>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</si>
  <si>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</si>
  <si>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</si>
  <si>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</si>
  <si>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</si>
  <si>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</si>
  <si>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</si>
  <si>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</si>
  <si>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</si>
  <si>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</si>
  <si>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</si>
  <si>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</si>
  <si>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</si>
  <si>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</si>
  <si>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</si>
  <si>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</si>
  <si>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</si>
  <si>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</si>
  <si>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</si>
  <si>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</si>
  <si>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</si>
  <si>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</si>
  <si>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</si>
  <si>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</si>
  <si>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</si>
  <si>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</si>
  <si>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</si>
  <si>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</si>
  <si>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</si>
  <si>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</si>
  <si>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</si>
  <si>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</si>
  <si>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</si>
  <si>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</si>
  <si>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</si>
  <si>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</si>
  <si>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</si>
  <si>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</si>
  <si>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</si>
  <si>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</si>
  <si>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</si>
  <si>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</si>
  <si>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</si>
  <si>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</si>
  <si>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</si>
  <si>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</si>
  <si>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</si>
  <si>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</si>
  <si>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</si>
  <si>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</si>
  <si>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</si>
  <si>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</si>
  <si>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</si>
  <si>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</si>
  <si>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</si>
  <si>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</si>
  <si>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</si>
  <si>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</si>
  <si>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</si>
  <si>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</si>
  <si>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</si>
  <si>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</si>
  <si>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</si>
  <si>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</si>
  <si>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</si>
  <si>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</si>
  <si>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</si>
  <si>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</si>
  <si>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</si>
  <si>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</si>
  <si>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</si>
  <si>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</si>
  <si>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</si>
  <si>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</si>
  <si>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</si>
  <si>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</si>
  <si>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</si>
  <si>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</si>
  <si>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</si>
  <si>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</si>
  <si>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</si>
  <si>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</si>
  <si>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</si>
  <si>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</si>
  <si>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</si>
  <si>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</si>
  <si>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</si>
  <si>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</si>
  <si>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</si>
  <si>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</si>
  <si>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</si>
  <si>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</si>
  <si>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</si>
  <si>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</si>
  <si>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</si>
  <si>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</si>
  <si>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</si>
  <si>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</si>
  <si>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</si>
  <si>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</si>
  <si>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</si>
  <si>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</si>
  <si>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</si>
  <si>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</si>
  <si>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</si>
  <si>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</si>
  <si>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</si>
  <si>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</si>
  <si>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</si>
  <si>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</si>
  <si>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</si>
  <si>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</si>
  <si>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</si>
  <si>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</si>
  <si>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</si>
  <si>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</si>
  <si>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</si>
  <si>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</si>
  <si>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</si>
  <si>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</si>
  <si>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</si>
  <si>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</si>
  <si>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</si>
  <si>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</si>
  <si>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</si>
  <si>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</si>
  <si>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</si>
  <si>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</si>
  <si>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</si>
  <si>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</si>
  <si>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</si>
  <si>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</si>
  <si>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</si>
  <si>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</si>
  <si>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</si>
  <si>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</si>
  <si>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</si>
  <si>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</si>
  <si>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</si>
  <si>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</si>
  <si>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</si>
  <si>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</si>
  <si>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</si>
  <si>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</si>
  <si>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</si>
  <si>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</si>
  <si>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</si>
  <si>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</si>
  <si>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</si>
  <si>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</si>
  <si>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</si>
  <si>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</si>
  <si>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</si>
  <si>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</si>
  <si>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</si>
  <si>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</si>
  <si>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</si>
  <si>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</si>
  <si>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</si>
  <si>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</si>
  <si>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</si>
  <si>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</si>
  <si>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</si>
  <si>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</si>
  <si>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</si>
  <si>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</si>
  <si>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</si>
  <si>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</si>
  <si>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</si>
  <si>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</si>
  <si>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</si>
  <si>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</si>
  <si>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</si>
  <si>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</si>
  <si>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</si>
  <si>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</si>
  <si>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</si>
  <si>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</si>
  <si>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</si>
  <si>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</si>
  <si>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</si>
  <si>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</si>
  <si>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</si>
  <si>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</si>
  <si>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</si>
  <si>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</si>
  <si>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</si>
  <si>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</si>
  <si>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Isadora de Fátima Lopes</t>
  </si>
  <si>
    <t xml:space="preserve">Gerente Estratégica de Planejamento e Governança
</t>
  </si>
  <si>
    <t>Associação dos Parceiros da Arte Cultural de Barro Alto - APAC</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</si>
  <si>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</si>
  <si>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</si>
  <si>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</si>
  <si>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</si>
  <si>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</si>
  <si>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</si>
  <si>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</si>
  <si>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</si>
  <si>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</si>
  <si>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</si>
  <si>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</si>
  <si>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</si>
  <si>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</si>
  <si>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</si>
  <si>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</si>
  <si>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</si>
  <si>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</si>
  <si>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</si>
  <si>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</si>
  <si>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</si>
  <si>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</si>
  <si>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</si>
  <si>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</si>
  <si>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</si>
  <si>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</si>
  <si>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</si>
  <si>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</si>
  <si>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</si>
  <si>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</si>
  <si>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</si>
  <si>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</si>
  <si>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</si>
  <si>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</si>
  <si>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Quantidade de alimentos descartados (distribuídos a instituições para alimentação animal) *</t>
  </si>
  <si>
    <t>Residencial São Leopoldo</t>
  </si>
  <si>
    <t>Associação de Apoio à Saúde do Idoso, Pessoa com Deficiência e Comunidade Carente</t>
  </si>
  <si>
    <t>Associação Benefeciente Missões Compaixão</t>
  </si>
  <si>
    <t>Anicuns</t>
  </si>
  <si>
    <t>Clube das Mães de Anicuns</t>
  </si>
  <si>
    <t>Apreensões IBAMA/ Polícia Federal</t>
  </si>
  <si>
    <t>Edmar Cardoso de Oliveira</t>
  </si>
  <si>
    <t xml:space="preserve">Sindicato dos Empregados do Comércio Hoteleiro do Estado de Goiás </t>
  </si>
  <si>
    <t>51 bairros</t>
  </si>
  <si>
    <t>11 municípios</t>
  </si>
  <si>
    <t>Thomas Marcelo e Silva</t>
  </si>
  <si>
    <t>Vila Mutirão</t>
  </si>
  <si>
    <t>Cenourão Dodo</t>
  </si>
  <si>
    <t>Vivi Frutas</t>
  </si>
  <si>
    <t>Edimar</t>
  </si>
  <si>
    <t xml:space="preserve">Desde setembro de 2020, o Programa de Aquisição de Alimentos Estadual (PAA), na modalidade "Compra com Doação Simultânea", está ativo em Goiás. Conforme a Portaria nº 396, de 05/06/2020, do Ministério da Cidadania, a ação permite a aquisição de alimentos in natura ou processados, enriquecendo os cardápios dos beneficiários consumidores. O Banco de Alimentos faz parte da coordenação do Programa. </t>
  </si>
  <si>
    <t>Santo Antônio do Descoberto</t>
  </si>
  <si>
    <t>bairros</t>
  </si>
  <si>
    <t>Municípios</t>
  </si>
  <si>
    <t>Associação de Idosos e Pessoas Carentes Santo Antônio do Descoberto - ASIPEC/SAD</t>
  </si>
  <si>
    <t>JUL/2019 A JUL/2021</t>
  </si>
  <si>
    <t>AGO</t>
  </si>
  <si>
    <t>SET</t>
  </si>
  <si>
    <t>OUT</t>
  </si>
  <si>
    <t>NOV</t>
  </si>
  <si>
    <t>DEZ</t>
  </si>
  <si>
    <t>Parque Oeste Industrial</t>
  </si>
  <si>
    <t>Grupo Espírita Luz Lar Caminho de Maria</t>
  </si>
  <si>
    <t>45 bairros</t>
  </si>
  <si>
    <t>Associação Maçônica de Assistência Social do Estado de Goiás - AMEM-GO</t>
  </si>
  <si>
    <t>Conselho das Associações Moradores de Aparecida - CAMAP</t>
  </si>
  <si>
    <r>
      <t>Número de entidades atendidas</t>
    </r>
    <r>
      <rPr>
        <b/>
        <sz val="12"/>
        <color rgb="FF000000"/>
        <rFont val="Calibri"/>
        <family val="2"/>
      </rPr>
      <t>¹</t>
    </r>
  </si>
  <si>
    <t>Associação dos Servidores e Usuários nas Estratégias Saúde da Família - ASUSFEGO</t>
  </si>
  <si>
    <t>Moinho dos Ventos</t>
  </si>
  <si>
    <t>Chácara do Governador</t>
  </si>
  <si>
    <t>Associação dos Idosos do Grupo Renascer da Chácara do Governador</t>
  </si>
  <si>
    <t>Assciação Estadual de Apoio a Saúde</t>
  </si>
  <si>
    <t>Associação dos Moradores do Moinho dos Ventos - AMOVE</t>
  </si>
  <si>
    <t>Bairro da Vitória Área III</t>
  </si>
  <si>
    <r>
      <rPr>
        <b/>
        <sz val="12"/>
        <color rgb="FF000000"/>
        <rFont val="Arial"/>
        <family val="2"/>
      </rPr>
      <t>¹ RETIFICAÇÃO</t>
    </r>
    <r>
      <rPr>
        <sz val="12"/>
        <color rgb="FF000000"/>
        <rFont val="Arial"/>
        <family val="2"/>
      </rPr>
      <t xml:space="preserve">: Ao fazer a conferência das entidades atendidas sem repetição no período vigente do 1º Termo Aditivo ao Termo de Fomento nº 001/2019 para consolidação dos dados na coluna JUL/2019 a JUL/2021, verificamos que o número correto é </t>
    </r>
    <r>
      <rPr>
        <b/>
        <sz val="12"/>
        <color rgb="FF000000"/>
        <rFont val="Arial"/>
        <family val="2"/>
      </rPr>
      <t>244 entidades atendidas</t>
    </r>
    <r>
      <rPr>
        <sz val="12"/>
        <color rgb="FF000000"/>
        <rFont val="Arial"/>
        <family val="2"/>
      </rPr>
      <t>, diferente do total informado no Relatório Analítico do mês de Julho, que foi 242 entidades. Identificamos que no mês de fevereiro de 2021, constava no Relatório Analítico que 1 nova entidade social havia sido cadastrada, mas o número correto são 3 novas entidades sociais cadastradas, conforme pôde ser verificado no item 5, onde há a descrição nominal das entidades.</t>
    </r>
  </si>
  <si>
    <t>Associação Comunitária Assistencial Luz e Vida</t>
  </si>
  <si>
    <t xml:space="preserve"> Trindade</t>
  </si>
  <si>
    <t>municipios</t>
  </si>
  <si>
    <t>3º TERMO ADITIVO AO TERMO DE FOMENTO
 Nº 001/2019 - CEASA/OVG</t>
  </si>
  <si>
    <t>3º TERMO ADITIVO AO TERMO DE FOMENTO Nº 001/2019 - CEASA/OVG</t>
  </si>
  <si>
    <t>Centro de Artes de Grupos Espíritas - CEAGESP</t>
  </si>
  <si>
    <r>
      <rPr>
        <b/>
        <sz val="14"/>
        <rFont val="Arial"/>
        <family val="2"/>
      </rPr>
      <t xml:space="preserve">7.2 </t>
    </r>
    <r>
      <rPr>
        <sz val="14"/>
        <rFont val="Arial"/>
        <family val="2"/>
      </rPr>
      <t>A implementação do sistema de gestão, possibilitando o recadastramento on-line, trouxe muitos benefícios para o melhor controle das informações das entidades sociais. Além disso, foi possível reduzir o risco de contaminação pelo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dias pré-determinados (quartas e sexta-feiras).</t>
    </r>
  </si>
  <si>
    <r>
      <rPr>
        <b/>
        <sz val="14"/>
        <color rgb="FF000000"/>
        <rFont val="Arial"/>
        <family val="2"/>
      </rPr>
      <t>7.4</t>
    </r>
    <r>
      <rPr>
        <sz val="14"/>
        <color rgb="FF000000"/>
        <rFont val="Arial"/>
        <family val="2"/>
      </rPr>
      <t xml:space="preserve">  À OVG / BANCO DE ALIMENTOS cabe (continuidade):
- Fornecer, durante um ano de realização do Projeto Juventude Criativa, hortifrutis para 50 alunos, com retirada no Banco de Alimentos, às quartas-feiras, das 8h às 15h. É importante ressaltar que a parceria na distribuição de alimentos está alinhada à coleta de doações pelo Banco de Alimentos, podendo sofrer alterações no decorrer do período de execução em virtude da safra, sazonalidade, produção, captação, entre outros;
- Ampliar a acessibilidade regular à alimentação adequada, diminuindo os fossos de desigualdades existentes ao atuar de maneira inclusiva no combate a fome, ampliando o direito à cidadania e o respeito à dignidade da pessoa humana, colaborando para a melhoria da qualidade de vida desses alunos;
- Contribuir com a redução da vulnerabilidade social, por meio da inclusão de famílias e indivíduos em situação de vulnerabilidade no acesso ao direito à alimentação;
- Cadastrar os alunos encaminhados pela SECULT por meio do acolhimento pela Assistente Social do Banco de Alimentos. O aluno ou responsável legal são recebidos por uma assistente social, que realiza uma entrevista com o responsável familiar conforme protocolo de cadastramento.</t>
    </r>
  </si>
  <si>
    <t>Associação Semeadores do Bem</t>
  </si>
  <si>
    <t>MÊS DE REFERÊNCIA: NOVEMBRO / 2021</t>
  </si>
  <si>
    <t>Goiânia, novembro de 2021.</t>
  </si>
  <si>
    <t xml:space="preserve">Quantidade de alimentos selecionados para desidratação </t>
  </si>
  <si>
    <t>Continuidade do processo de desidratação com o maquinário do Banco de Alimentos. Os processos foram feitos por professores e alunos da Universidade Federal de Goiás (UFG).</t>
  </si>
  <si>
    <t>FOTOS - NOVEMBRO 2021</t>
  </si>
  <si>
    <t>REFERÊNCIA: NOVEMBRO / 2021</t>
  </si>
  <si>
    <t>Instituição / Entidade ATENDIDA NOS DEMAIS MUNICÍPIOS</t>
  </si>
  <si>
    <t xml:space="preserve">Mantém-se o cadastramento de famílias de maneira presencial seguindo diariamente  os protocolos de segurança. A validação do cadastro das entidades sociais é feito pela equipe de Assistência Social e todas as ações buscam apoiar e fortalecer a rede socioassistencial. </t>
  </si>
  <si>
    <r>
      <rPr>
        <b/>
        <sz val="14"/>
        <color rgb="FF000000"/>
        <rFont val="Arial"/>
        <family val="2"/>
      </rPr>
      <t>7.2</t>
    </r>
    <r>
      <rPr>
        <sz val="14"/>
        <color rgb="FF000000"/>
        <rFont val="Arial"/>
        <family val="2"/>
      </rPr>
      <t xml:space="preserve"> O recadastramento das entidades sociais atendidas continua. De acordo com a Resolução OVG n° 002/2019, "as instituições deverão realizar a atualização de cadastro anualmente".                                                                                     </t>
    </r>
  </si>
  <si>
    <r>
      <rPr>
        <b/>
        <sz val="14"/>
        <color rgb="FF000000"/>
        <rFont val="Arial"/>
        <family val="2"/>
      </rPr>
      <t>7.4</t>
    </r>
    <r>
      <rPr>
        <sz val="14"/>
        <color rgb="FF000000"/>
        <rFont val="Arial"/>
        <family val="2"/>
      </rPr>
      <t xml:space="preserve">  Seguimos com a participação no Projeto Juventude Criativa, com doação de alimentos para 50 alunos matriculados na Rede Estadual de Educação.</t>
    </r>
  </si>
  <si>
    <r>
      <t xml:space="preserve">7.9 </t>
    </r>
    <r>
      <rPr>
        <sz val="14"/>
        <rFont val="Arial"/>
        <family val="2"/>
      </rPr>
      <t xml:space="preserve">Consolidamos a pesquisa de satisfação do segundo semestre de 2021. </t>
    </r>
  </si>
  <si>
    <r>
      <rPr>
        <b/>
        <sz val="14"/>
        <color rgb="FF000000"/>
        <rFont val="Arial"/>
        <family val="2"/>
      </rPr>
      <t>7.5</t>
    </r>
    <r>
      <rPr>
        <sz val="14"/>
        <color rgb="FF000000"/>
        <rFont val="Arial"/>
        <family val="2"/>
      </rPr>
      <t xml:space="preserve"> Segue o trabalho realizado pelo Serviço Social de articulação com a rede socioassistencial, que possibilita que as famílias atendidas tenham acesso aos demais serviços setoriais, contribuindo para o usufruto de direitos sociais. O trabalho para diminuir as desigualdades sociais e ajudar as populações vulneráveis a buscarem seus direitos têm sido uma busca constante da equipe de Assistentes Sociais da Organização.</t>
    </r>
  </si>
  <si>
    <t xml:space="preserve"> </t>
  </si>
  <si>
    <r>
      <t>Medidas implementadas/a implementar:</t>
    </r>
    <r>
      <rPr>
        <sz val="12"/>
        <rFont val="Calibri"/>
        <family val="2"/>
        <scheme val="minor"/>
      </rPr>
      <t xml:space="preserve"> Seguimos com o processo de desidratação e processamento de alimentos, conforme fluxos e procedimentos implantados. Assim como nos meses anteriores, prosseguimos com o mapeamento das famílias que coletam alimentos nos containers de lixo no interior da CEASA, onde a equipe de Assistência Social realiza o diagnóstico técnico, com atendimento e encaminhamento de famílias e entidades para serviços da rede socioassistencial. O Banco de Alimentos permanece recebendo estudantes de Nutrição e Saúde Pública da Universidade Federal de Goiás (UFG) para realização de estágio obrigatório com duração até dezembro.</t>
    </r>
  </si>
  <si>
    <t>No mês de novembro, além de frutas e verduras, foram entregues cestas básicas aos beneficiários do Banco de Alimentos, em parceria com a Fundação Cargill.</t>
  </si>
  <si>
    <t>Devido a sua importância, continuamos trabalhando com a promoção da segurança alimentar e nutricional ao atender famílias vulneráveis que coletam alimentos impróprios para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 Atualmente, além da busca ativa, contamos com o apoio da equipe de Segurança Interna da CEASA, que também mobiliza famílias para o Banco de Alimentos.</t>
  </si>
  <si>
    <t>A participação no Projeto Juventude Criativa, idealizado e promovido pela Secretaria de Estado de Cultura (SECULT-GO) permanece. O projeto está sendo executado nas Escolas Públicas Estaduais, tendo como público-alvo o aluno regularmente matriculado no Ensino Médio e que esteja em condição de vulnerabilidade, com o intuito de valorizar e potencializar a criatividade do estudante para que, por meio de suas habilidades, seja capacitado e possa inserir-se no mercado de trabalho, podendo ser um empreendedor que contribui com a renda familiar, ainda no Ensino Médio.</t>
  </si>
  <si>
    <t>A busca ativa de alimentos na CEASA é realizada regularmente. Neste mês, houve um aumento da coleta, dentro da margem de distribuição. É importante destacar que o volume da coleta é influenciado por fatores como sazonalidade, inflação, condições ambientais, dentre outros. No entanto, infelizmente, também tivemos um aumento da quantidade de descarte em decorrência da alta maturação dos pêssegos recebidos. Frutas "finas" são armazenadas em refrigeração e quando foram doadas ao Banco de Alimentos já estavam em temperatura ambiente e fora do padrão para consumo. Entretanto, as frutas foram coletadas pelo Banco de Alimentos e passaram por uma rigorosa seleção (item por item) para não terem sua destinação no lixo comum.</t>
  </si>
  <si>
    <r>
      <rPr>
        <sz val="12"/>
        <color rgb="FF000000"/>
        <rFont val="Arial"/>
        <family val="2"/>
      </rPr>
      <t>* No mês de agosto, houve aumento da quantidade de alimentos descartados devido ao recebimento de produtos com alto grau de maturação. No momento da seleção, verificou-se não estarem aptos para consumo.</t>
    </r>
    <r>
      <rPr>
        <b/>
        <sz val="12"/>
        <color rgb="FF000000"/>
        <rFont val="Arial"/>
        <family val="2"/>
      </rPr>
      <t xml:space="preserve">
* Em novembro, novamente tivemos um aumento na quantidade de alimentos descartados devido a uma grande doação de pêssegos, que não estavam adequados para consumo humano. Para que esses alimentos não sejam descartados, o Banco de Alimentos sempre coleta para uma seleção rigorosa e verifique a possibilidade de reaproveitamento.</t>
    </r>
  </si>
  <si>
    <r>
      <t xml:space="preserve">7.1 </t>
    </r>
    <r>
      <rPr>
        <sz val="14"/>
        <rFont val="Arial"/>
        <family val="2"/>
      </rPr>
      <t xml:space="preserve">Em novembro, foram entregues 850 cestas básicas para os beneficiários do Banco de Alimentos. </t>
    </r>
  </si>
  <si>
    <r>
      <rPr>
        <b/>
        <sz val="14"/>
        <color rgb="FF000000"/>
        <rFont val="Arial"/>
        <family val="2"/>
      </rPr>
      <t xml:space="preserve">7.3 </t>
    </r>
    <r>
      <rPr>
        <sz val="14"/>
        <color rgb="FF000000"/>
        <rFont val="Arial"/>
        <family val="2"/>
      </rPr>
      <t>Neste mês, foram atendida</t>
    </r>
    <r>
      <rPr>
        <sz val="14"/>
        <rFont val="Arial"/>
        <family val="2"/>
      </rPr>
      <t>s 6 f</t>
    </r>
    <r>
      <rPr>
        <sz val="14"/>
        <color rgb="FF000000"/>
        <rFont val="Arial"/>
        <family val="2"/>
      </rPr>
      <t>amílias em situação de vulnerabilidade direcionadas pela CEASA. O mapeamento das famílias que coletam alimentos nos containers de lixo no interior da CEASA é feito regularmente.</t>
    </r>
  </si>
  <si>
    <r>
      <rPr>
        <b/>
        <sz val="14"/>
        <color rgb="FF000000"/>
        <rFont val="Arial"/>
        <family val="2"/>
      </rPr>
      <t>7.5</t>
    </r>
    <r>
      <rPr>
        <sz val="14"/>
        <color rgb="FF000000"/>
        <rFont val="Arial"/>
        <family val="2"/>
      </rPr>
      <t xml:space="preserve"> O Serviço Social realizou neste mês:
- 90 atendimentos / assessoria às entidades cadastradas. Os atendimentos aconteceram de forma presencial e contato telefônico;
- 1.029 atendimentos de famílias cadastradas para retirarem frutas e verduras no Banco de Alimentos de forma presencial e realização de contato telefônico. Destes, 55 atendimentos foram realizados com retirada imediata da cesta, de segunda a sexta-feira;
- 77 novos cadastros de famílias que vieram por busca espontânea e/ou encaminhadas de outras entidades para receberem frutas e verduras;
- 02 atendimentos encaminhados pela Gerência de Benefícios Sociais (GBS) da OVG; 02 atendimentos encaminhado pelo CRAS Jardim do Cerrado; 01 atendimento encaminhado pelo Hospital Hemogo.
A prioridade é atender a todos que procuram e se enquadram nos critérios do Programa Banco de Alimentos. Portanto, as cestas para as famílias sofrem variação em quantidade (padrão de 20 kg a 30 kg), conforme os alimentos que são coletados na CEASA. Neste sentido, sempre que temos a diminuição da coleta, a quantidade de alimentos da cesta sofre a mesma oscilação, porém sempre mantendo a quantidade mínima para atender a necessidade nutricional das famílias.                                                                                                                                                  </t>
    </r>
  </si>
  <si>
    <r>
      <rPr>
        <b/>
        <sz val="14"/>
        <rFont val="Arial"/>
        <family val="2"/>
      </rPr>
      <t>7.6</t>
    </r>
    <r>
      <rPr>
        <sz val="14"/>
        <rFont val="Arial"/>
        <family val="2"/>
      </rPr>
      <t xml:space="preserve"> Com ações orientativas sobre alimentação, o Banco de Alimentos tem se mobilizado tanto de maneira presencial, nas dependências da unidade, seguindo os protocolos de segurança, quanto de maneira remota. Neste mês, foi possível realizar duas ações: 1º) Reaproveitamento dos alimentos; 2º) Capacitação dos colaboradores da unidade sobre pesagem e uso da balança de precisão.</t>
    </r>
  </si>
  <si>
    <r>
      <rPr>
        <b/>
        <sz val="14"/>
        <rFont val="Arial"/>
        <family val="2"/>
      </rPr>
      <t>7.7</t>
    </r>
    <r>
      <rPr>
        <sz val="14"/>
        <rFont val="Arial"/>
        <family val="2"/>
      </rPr>
      <t xml:space="preserve"> Realizamos novamente neste mês, em parceria com a Gerência de Promoção do Voluntariado (GPV), uma ação com a Associação Tio Cleobaldo.</t>
    </r>
  </si>
  <si>
    <r>
      <t xml:space="preserve">7.8 </t>
    </r>
    <r>
      <rPr>
        <sz val="14"/>
        <rFont val="Arial"/>
        <family val="2"/>
      </rPr>
      <t>Iniciamos também neste mês a avaliação antropométrica dos beneficiários, em parceria com a Faculdade de Nutrição da Universidade Federal de Goiás (UFG).</t>
    </r>
  </si>
  <si>
    <r>
      <rPr>
        <b/>
        <sz val="14"/>
        <color rgb="FF000000"/>
        <rFont val="Arial"/>
        <family val="2"/>
      </rPr>
      <t>7.1</t>
    </r>
    <r>
      <rPr>
        <sz val="14"/>
        <color rgb="FF000000"/>
        <rFont val="Arial"/>
        <family val="2"/>
      </rPr>
      <t xml:space="preserve"> No mês de novembro, além de frutas e verduras, foram entregues cestas básicas para famílias e entidades sociais cadastradas no Banco de Alimentos/OVG, em parceria com a Fundação Cargill. Tal ação fortalece o direito a uma alimentação adequada e saudável, com a inclusão completa de alimentos fonte de carboidratos, proteínas, vitaminas e minerais.</t>
    </r>
  </si>
  <si>
    <r>
      <rPr>
        <b/>
        <sz val="14"/>
        <color rgb="FF000000"/>
        <rFont val="Arial"/>
        <family val="2"/>
      </rPr>
      <t>7.3</t>
    </r>
    <r>
      <rPr>
        <sz val="14"/>
        <color rgb="FF000000"/>
        <rFont val="Arial"/>
        <family val="2"/>
      </rPr>
      <t xml:space="preserve"> Destacamos continuamente a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necessidades.</t>
    </r>
  </si>
  <si>
    <r>
      <rPr>
        <b/>
        <sz val="14"/>
        <color rgb="FF000000"/>
        <rFont val="Arial"/>
        <family val="2"/>
      </rPr>
      <t>7.6</t>
    </r>
    <r>
      <rPr>
        <sz val="14"/>
        <color rgb="FF000000"/>
        <rFont val="Arial"/>
        <family val="2"/>
      </rPr>
      <t xml:space="preserve"> Os temas desenvolvidos nas ações de capacitação foram: </t>
    </r>
    <r>
      <rPr>
        <b/>
        <sz val="14"/>
        <color rgb="FF000000"/>
        <rFont val="Arial"/>
        <family val="2"/>
      </rPr>
      <t>Capacitação para famílias, entidades</t>
    </r>
    <r>
      <rPr>
        <sz val="14"/>
        <color rgb="FF000000"/>
        <rFont val="Arial"/>
        <family val="2"/>
      </rPr>
      <t xml:space="preserve"> - </t>
    </r>
    <r>
      <rPr>
        <b/>
        <sz val="14"/>
        <color rgb="FF000000"/>
        <rFont val="Arial"/>
        <family val="2"/>
      </rPr>
      <t>1º)</t>
    </r>
    <r>
      <rPr>
        <sz val="14"/>
        <color rgb="FF000000"/>
        <rFont val="Arial"/>
        <family val="2"/>
      </rPr>
      <t xml:space="preserve"> </t>
    </r>
    <r>
      <rPr>
        <b/>
        <sz val="14"/>
        <color rgb="FF000000"/>
        <rFont val="Arial"/>
        <family val="2"/>
      </rPr>
      <t>Reaproveitamento dos alimentos</t>
    </r>
    <r>
      <rPr>
        <sz val="14"/>
        <color rgb="FF000000"/>
        <rFont val="Arial"/>
        <family val="2"/>
      </rPr>
      <t xml:space="preserve">: O desperdício é um sério problema a ser resolvido na produção e distribuição de alimentos, principalmente nos países subdesenvolvidos ou em desenvolvimento. O crescimento da população mundial, mesmo que amparado pelos rápidos avanços da tecnologia, nos faz crer que o desperdício de alimentos é uma atitude injustificável. Por isso, ações de educação alimentar e nutricional norteiam o trabalho da Organização quando executamos estratégias de combate ao desperdício. Essas ações também visam as boas práticas por parte dos colaboradores da instituição, que selecionam os alimentos para doação de forma segura e eficiente. No mês de maio, foi possível observar que, por meio dos trabalhos desenvolvidos desde o momento da coleta até a entrega dos alimentos aos usuários, tivemos resultados positivos na quantidade de alimentos descartados. Além disso, por meio da correta seleção, conseguimos destinar alimentos que muitas vezes não se enquadram no perfil de doação in natura, mas podem ser destinados para processamentos de doces, sucos, vitaminas, bolos, entre outros. Por isso, investimentos sustentáveis de combate ao desperdício em toda a cadeia produtiva têm relação direta com a insegurança alimentar, no sentido de facilitar o acesso das pessoas aos alimentos in natura. Neste sentido, foi orientado para famílias e entidades como aproveitar ao máximo os alimentos e foi realizada a entrega de biscoitos de arroz e feijão e caderno de receitas. </t>
    </r>
    <r>
      <rPr>
        <b/>
        <sz val="14"/>
        <color rgb="FF000000"/>
        <rFont val="Arial"/>
        <family val="2"/>
      </rPr>
      <t xml:space="preserve">Capacitação para colaboradores </t>
    </r>
    <r>
      <rPr>
        <sz val="14"/>
        <color rgb="FF000000"/>
        <rFont val="Arial"/>
        <family val="2"/>
      </rPr>
      <t xml:space="preserve">- </t>
    </r>
    <r>
      <rPr>
        <b/>
        <sz val="14"/>
        <color rgb="FF000000"/>
        <rFont val="Arial"/>
        <family val="2"/>
      </rPr>
      <t>2º) Capacitação e padronização para pesagem dos alimentos</t>
    </r>
    <r>
      <rPr>
        <sz val="14"/>
        <color rgb="FF000000"/>
        <rFont val="Arial"/>
        <family val="2"/>
      </rPr>
      <t>: Seguindo passo a passo o operacional para uso da balança de precisão.</t>
    </r>
  </si>
  <si>
    <r>
      <rPr>
        <b/>
        <sz val="14"/>
        <color rgb="FF000000"/>
        <rFont val="Arial"/>
        <family val="2"/>
      </rPr>
      <t xml:space="preserve">7.7 </t>
    </r>
    <r>
      <rPr>
        <sz val="14"/>
        <color rgb="FF000000"/>
        <rFont val="Arial"/>
        <family val="2"/>
      </rPr>
      <t xml:space="preserve">Em parceria com a Gerência de Promoção do Voluntariado (GPV), o Banco de Alimentos realizou novamente uma ação com a Associação Tio Cleobaldo. A entidade já realiza entregas semanais de marmitas para pessoas em situação de rua. Então, para auxiliar no aporte nutricional de vitaminas e minerais com alimentos que são inacessíveis para esse público, o Banco de Alimentos doou frutas variadas e voluntários prepararam saladas de frutas, que foram entregues aos moradores em situação de rua.                                                                                                                                                          </t>
    </r>
  </si>
  <si>
    <r>
      <rPr>
        <b/>
        <sz val="14"/>
        <color rgb="FF000000"/>
        <rFont val="Arial"/>
        <family val="2"/>
      </rPr>
      <t>7.8</t>
    </r>
    <r>
      <rPr>
        <sz val="14"/>
        <color rgb="FF000000"/>
        <rFont val="Arial"/>
        <family val="2"/>
      </rPr>
      <t xml:space="preserve"> Neste mês, iniciou-se a avaliação antropométrica dos beneficiários, em parceria com a Faculdade de Nutrição da Universidade Federal de Goiás. A avaliação é uma estratágia de diagnóstico e monitoramento dos beneficiários da GNSS quanto aos níveis de insegurança alimentar e nutricional. A partir dos resultados, será desenvolvido um plano de ação com o diagnóstico prévio e atividades de educação alimentar e nutricional.</t>
    </r>
  </si>
  <si>
    <t>Capacitação para Famílias e Entidades Sociais: Aproveitamento dos alimentos.</t>
  </si>
  <si>
    <t>Avaliação nutricional dos beneficiários.</t>
  </si>
  <si>
    <t>Ação na Associação Tio Cleobaldo: Produção e entrega de saladas de frutas.</t>
  </si>
  <si>
    <t>Entrega de cestas básicas.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</si>
</sst>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0"/>
      <color theme="0"/>
      <name val="Arial"/>
      <family val="2"/>
    </font>
    <font>
      <sz val="14"/>
      <color theme="1"/>
      <name val="Calibri"/>
      <family val="2"/>
      <scheme val="minor"/>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4"/>
      <color rgb="FFFF0000"/>
      <name val="Arial"/>
      <family val="2"/>
    </font>
    <font>
      <sz val="12"/>
      <name val="Arial"/>
      <family val="2"/>
      <charset val="1"/>
    </font>
    <font>
      <b/>
      <sz val="12"/>
      <color rgb="FF000000"/>
      <name val="Calibri"/>
      <family val="2"/>
    </font>
    <font>
      <b/>
      <sz val="20"/>
      <color theme="1"/>
      <name val="Calibri"/>
      <family val="2"/>
      <scheme val="minor"/>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s>
  <borders count="130">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thin">
        <color indexed="64"/>
      </left>
      <right/>
      <top style="double">
        <color auto="1"/>
      </top>
      <bottom style="thin">
        <color indexed="64"/>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3" fillId="0" borderId="0"/>
    <xf numFmtId="0" fontId="2" fillId="0" borderId="0"/>
    <xf numFmtId="0" fontId="4" fillId="0" borderId="0"/>
    <xf numFmtId="0" fontId="2" fillId="0" borderId="0"/>
  </cellStyleXfs>
  <cellXfs count="653">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6" fillId="0" borderId="0" xfId="0" applyFont="1" applyAlignment="1" applyProtection="1">
      <alignment vertical="center"/>
      <protection locked="0"/>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5" borderId="51" xfId="3" applyFont="1" applyFill="1" applyBorder="1" applyAlignment="1">
      <alignment horizontal="center" vertical="center"/>
    </xf>
    <xf numFmtId="0" fontId="13" fillId="15" borderId="67" xfId="3" applyFont="1" applyFill="1" applyBorder="1" applyAlignment="1">
      <alignment horizontal="center" vertical="center"/>
    </xf>
    <xf numFmtId="0" fontId="13" fillId="15" borderId="68" xfId="3" applyFont="1" applyFill="1" applyBorder="1" applyAlignment="1">
      <alignment horizontal="center" vertical="center"/>
    </xf>
    <xf numFmtId="0" fontId="20" fillId="16" borderId="72" xfId="3" applyFont="1" applyFill="1" applyBorder="1" applyAlignment="1">
      <alignment horizontal="center" vertical="center"/>
    </xf>
    <xf numFmtId="4" fontId="27" fillId="18" borderId="20" xfId="3" applyNumberFormat="1" applyFont="1" applyFill="1" applyBorder="1" applyAlignment="1">
      <alignment horizontal="center" vertical="center"/>
    </xf>
    <xf numFmtId="4" fontId="27" fillId="18"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7" borderId="18" xfId="3" applyFont="1" applyFill="1" applyBorder="1" applyAlignment="1">
      <alignment horizontal="center" vertical="center"/>
    </xf>
    <xf numFmtId="0" fontId="20" fillId="17" borderId="66" xfId="3" applyFont="1" applyFill="1" applyBorder="1" applyAlignment="1">
      <alignment horizontal="center" vertical="center"/>
    </xf>
    <xf numFmtId="0" fontId="13" fillId="15"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6" borderId="43" xfId="3" applyNumberFormat="1" applyFont="1" applyFill="1" applyBorder="1" applyAlignment="1">
      <alignment horizontal="center" vertical="center"/>
    </xf>
    <xf numFmtId="3" fontId="13" fillId="17"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6" borderId="17" xfId="3" applyNumberFormat="1" applyFont="1" applyFill="1" applyBorder="1" applyAlignment="1">
      <alignment horizontal="center" vertical="center"/>
    </xf>
    <xf numFmtId="0" fontId="13" fillId="16" borderId="20" xfId="3" applyFont="1" applyFill="1" applyBorder="1" applyAlignment="1">
      <alignment horizontal="center" vertical="center"/>
    </xf>
    <xf numFmtId="0" fontId="15" fillId="16" borderId="44" xfId="3" applyFont="1" applyFill="1" applyBorder="1" applyAlignment="1">
      <alignment horizontal="center" vertical="center"/>
    </xf>
    <xf numFmtId="4" fontId="13" fillId="16" borderId="71" xfId="3" applyNumberFormat="1" applyFont="1" applyFill="1" applyBorder="1" applyAlignment="1">
      <alignment horizontal="center" vertical="center"/>
    </xf>
    <xf numFmtId="4" fontId="15" fillId="16" borderId="69"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8" borderId="31" xfId="3" applyNumberFormat="1" applyFont="1" applyFill="1" applyBorder="1" applyAlignment="1">
      <alignment horizontal="center" vertical="center"/>
    </xf>
    <xf numFmtId="4" fontId="13" fillId="18" borderId="51" xfId="3" applyNumberFormat="1" applyFont="1" applyFill="1" applyBorder="1" applyAlignment="1">
      <alignment horizontal="center" vertical="center"/>
    </xf>
    <xf numFmtId="0" fontId="27" fillId="18"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6" borderId="85" xfId="3" applyFont="1" applyFill="1" applyBorder="1" applyAlignment="1">
      <alignment horizontal="center" vertical="center" wrapText="1"/>
    </xf>
    <xf numFmtId="0" fontId="13" fillId="15" borderId="20" xfId="3" applyFont="1" applyFill="1" applyBorder="1" applyAlignment="1">
      <alignment horizontal="center" vertical="center"/>
    </xf>
    <xf numFmtId="0" fontId="13" fillId="15" borderId="49" xfId="3" applyFont="1" applyFill="1" applyBorder="1" applyAlignment="1">
      <alignment horizontal="center" vertical="center"/>
    </xf>
    <xf numFmtId="0" fontId="20" fillId="17"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6"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6"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8" borderId="52" xfId="3" applyFont="1" applyFill="1" applyBorder="1" applyAlignment="1">
      <alignment horizontal="center" vertical="center"/>
    </xf>
    <xf numFmtId="4" fontId="13" fillId="16" borderId="70" xfId="3" applyNumberFormat="1" applyFont="1" applyFill="1" applyBorder="1" applyAlignment="1">
      <alignment horizontal="center" vertical="center"/>
    </xf>
    <xf numFmtId="4" fontId="27" fillId="18"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0" fontId="33" fillId="0" borderId="0" xfId="0" applyFont="1"/>
    <xf numFmtId="0" fontId="34" fillId="0" borderId="0" xfId="0" applyFont="1" applyAlignment="1">
      <alignment horizontal="centerContinuous"/>
    </xf>
    <xf numFmtId="0" fontId="35" fillId="0" borderId="0" xfId="0" applyFont="1"/>
    <xf numFmtId="4" fontId="13" fillId="16"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6" borderId="79" xfId="3" applyNumberFormat="1" applyFont="1" applyFill="1" applyBorder="1" applyAlignment="1">
      <alignment horizontal="center" vertical="center"/>
    </xf>
    <xf numFmtId="0" fontId="36" fillId="9" borderId="44" xfId="3" applyFont="1" applyFill="1" applyBorder="1" applyAlignment="1">
      <alignment horizontal="center" vertical="center" wrapText="1"/>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0" fontId="34" fillId="0" borderId="0" xfId="0" applyFont="1" applyAlignment="1"/>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37" fillId="0" borderId="0" xfId="0" applyFont="1" applyAlignment="1">
      <alignment horizontal="center" vertical="center"/>
    </xf>
    <xf numFmtId="0" fontId="17" fillId="9" borderId="20" xfId="3" applyFont="1" applyFill="1" applyBorder="1" applyAlignment="1">
      <alignment horizontal="center" vertical="center" wrapText="1"/>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0" fontId="34" fillId="0" borderId="0" xfId="0" applyFont="1" applyAlignment="1">
      <alignment horizontal="center" vertical="center"/>
    </xf>
    <xf numFmtId="4" fontId="13" fillId="17" borderId="17"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6"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5"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8"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6" fillId="0" borderId="97"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2" xfId="3" applyNumberFormat="1" applyFont="1" applyFill="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0" fontId="13" fillId="15"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6"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5"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9" fillId="10" borderId="61" xfId="0" applyFont="1" applyFill="1" applyBorder="1" applyAlignment="1">
      <alignment horizontal="center" vertical="center"/>
    </xf>
    <xf numFmtId="0" fontId="25" fillId="0" borderId="108" xfId="3" applyFont="1" applyBorder="1" applyAlignment="1">
      <alignment horizontal="center" vertical="center" wrapText="1"/>
    </xf>
    <xf numFmtId="0" fontId="33" fillId="0" borderId="0" xfId="0" applyFont="1" applyAlignment="1">
      <alignment horizontal="center"/>
    </xf>
    <xf numFmtId="0" fontId="40"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1"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8"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99"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1" xfId="3" applyNumberFormat="1" applyFont="1" applyFill="1" applyBorder="1" applyAlignment="1">
      <alignment horizontal="center" vertical="center"/>
    </xf>
    <xf numFmtId="0" fontId="12" fillId="0" borderId="98"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41" fillId="0" borderId="17" xfId="0" applyFont="1" applyBorder="1" applyAlignment="1">
      <alignment horizontal="center" vertical="center" wrapText="1"/>
    </xf>
    <xf numFmtId="0" fontId="41" fillId="0" borderId="107" xfId="0" applyFont="1" applyBorder="1" applyAlignment="1">
      <alignment horizontal="center" vertical="center" wrapText="1"/>
    </xf>
    <xf numFmtId="0" fontId="42" fillId="10" borderId="82" xfId="0" applyFont="1" applyFill="1" applyBorder="1" applyAlignment="1">
      <alignment horizontal="center" vertical="center" wrapText="1"/>
    </xf>
    <xf numFmtId="0" fontId="21" fillId="15" borderId="50" xfId="3" applyFont="1" applyFill="1" applyBorder="1" applyAlignment="1">
      <alignment horizontal="center" vertical="center" wrapText="1"/>
    </xf>
    <xf numFmtId="0" fontId="42" fillId="10" borderId="31" xfId="0" applyFont="1" applyFill="1" applyBorder="1" applyAlignment="1">
      <alignment horizontal="center" vertical="center" wrapText="1"/>
    </xf>
    <xf numFmtId="0" fontId="24" fillId="0" borderId="16" xfId="0" applyFont="1" applyBorder="1" applyAlignment="1">
      <alignment horizontal="center"/>
    </xf>
    <xf numFmtId="0" fontId="41" fillId="0" borderId="107" xfId="0" applyFont="1" applyBorder="1"/>
    <xf numFmtId="0" fontId="41" fillId="0" borderId="107" xfId="0" applyFont="1" applyBorder="1" applyAlignment="1">
      <alignment wrapText="1"/>
    </xf>
    <xf numFmtId="0" fontId="24" fillId="0" borderId="16" xfId="0" applyFont="1" applyBorder="1" applyAlignment="1">
      <alignment horizontal="center" vertical="center"/>
    </xf>
    <xf numFmtId="0" fontId="41" fillId="0" borderId="107" xfId="0" applyFont="1" applyBorder="1" applyAlignment="1">
      <alignment vertical="center" wrapText="1"/>
    </xf>
    <xf numFmtId="0" fontId="24" fillId="0" borderId="108" xfId="0" applyFont="1" applyBorder="1" applyAlignment="1">
      <alignment horizontal="center"/>
    </xf>
    <xf numFmtId="0" fontId="41" fillId="0" borderId="13" xfId="0" applyFont="1" applyBorder="1" applyAlignment="1">
      <alignment horizontal="center" vertical="center" wrapText="1"/>
    </xf>
    <xf numFmtId="0" fontId="24" fillId="0" borderId="108" xfId="0" applyFont="1" applyBorder="1" applyAlignment="1">
      <alignment horizontal="center" vertical="center"/>
    </xf>
    <xf numFmtId="0" fontId="41" fillId="0" borderId="107" xfId="0" applyFont="1" applyBorder="1" applyAlignment="1">
      <alignment horizontal="justify" wrapText="1"/>
    </xf>
    <xf numFmtId="1" fontId="13" fillId="3" borderId="106" xfId="3" applyNumberFormat="1" applyFont="1" applyFill="1" applyBorder="1" applyAlignment="1">
      <alignment horizontal="center" vertical="center"/>
    </xf>
    <xf numFmtId="3" fontId="13" fillId="3" borderId="112"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0" xfId="3" applyFont="1" applyBorder="1" applyAlignment="1">
      <alignment vertical="center"/>
    </xf>
    <xf numFmtId="0" fontId="13" fillId="5" borderId="113" xfId="3" applyFont="1" applyFill="1" applyBorder="1" applyAlignment="1">
      <alignment horizontal="center" vertical="center"/>
    </xf>
    <xf numFmtId="4" fontId="27" fillId="0" borderId="108" xfId="0" applyNumberFormat="1" applyFont="1" applyBorder="1" applyAlignment="1">
      <alignment horizontal="center" vertical="center"/>
    </xf>
    <xf numFmtId="0" fontId="12" fillId="0" borderId="114" xfId="0" applyFont="1" applyBorder="1" applyAlignment="1">
      <alignment horizontal="center" vertical="center" wrapText="1"/>
    </xf>
    <xf numFmtId="0" fontId="20" fillId="5" borderId="113"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41" fillId="0" borderId="17" xfId="0" applyFont="1" applyFill="1" applyBorder="1" applyAlignment="1">
      <alignment horizontal="center" vertical="center" wrapText="1"/>
    </xf>
    <xf numFmtId="0" fontId="40"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99" xfId="0" applyFont="1" applyBorder="1" applyAlignment="1">
      <alignment horizontal="center" vertical="center" wrapText="1"/>
    </xf>
    <xf numFmtId="0" fontId="0" fillId="7" borderId="0" xfId="0" applyFill="1"/>
    <xf numFmtId="0" fontId="0" fillId="21"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3" fillId="0" borderId="17" xfId="0" applyFont="1" applyBorder="1"/>
    <xf numFmtId="0" fontId="41" fillId="0" borderId="107" xfId="0" applyFont="1" applyFill="1" applyBorder="1"/>
    <xf numFmtId="0" fontId="0" fillId="0" borderId="0" xfId="0" applyAlignment="1">
      <alignment vertical="top"/>
    </xf>
    <xf numFmtId="0" fontId="33" fillId="0" borderId="0" xfId="0" applyFont="1" applyAlignment="1">
      <alignment horizontal="center" vertical="top"/>
    </xf>
    <xf numFmtId="0" fontId="40"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3" fillId="0" borderId="17" xfId="0" applyFont="1" applyBorder="1" applyAlignment="1">
      <alignment horizontal="center"/>
    </xf>
    <xf numFmtId="0" fontId="40" fillId="0" borderId="17" xfId="0" applyFont="1" applyBorder="1" applyAlignment="1">
      <alignment horizontal="center"/>
    </xf>
    <xf numFmtId="0" fontId="6" fillId="0" borderId="0" xfId="0" applyFont="1" applyAlignment="1" applyProtection="1">
      <protection locked="0"/>
    </xf>
    <xf numFmtId="4" fontId="15" fillId="7" borderId="17" xfId="3" applyNumberFormat="1" applyFont="1" applyFill="1" applyBorder="1" applyAlignment="1">
      <alignment horizontal="center" vertical="center"/>
    </xf>
    <xf numFmtId="0" fontId="12" fillId="7" borderId="97" xfId="0" applyFont="1" applyFill="1" applyBorder="1" applyAlignment="1">
      <alignment horizontal="center" vertical="center" wrapText="1"/>
    </xf>
    <xf numFmtId="0" fontId="45" fillId="0" borderId="107" xfId="0" applyFont="1" applyBorder="1"/>
    <xf numFmtId="0" fontId="41" fillId="0" borderId="107" xfId="0" applyFont="1" applyBorder="1" applyAlignment="1">
      <alignment vertical="center"/>
    </xf>
    <xf numFmtId="0" fontId="34"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105" xfId="3" applyNumberFormat="1" applyFont="1" applyFill="1" applyBorder="1" applyAlignment="1">
      <alignment horizontal="center" vertical="center"/>
    </xf>
    <xf numFmtId="4" fontId="13" fillId="0" borderId="21"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5"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4" fontId="15" fillId="0" borderId="22"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0" fontId="13" fillId="15" borderId="20" xfId="3" applyFont="1" applyFill="1" applyBorder="1" applyAlignment="1">
      <alignment horizontal="center" vertical="center" wrapText="1"/>
    </xf>
    <xf numFmtId="0" fontId="34" fillId="0" borderId="0" xfId="0" applyFont="1" applyAlignment="1">
      <alignment vertical="center"/>
    </xf>
    <xf numFmtId="4" fontId="13" fillId="0" borderId="17" xfId="3" applyNumberFormat="1" applyFont="1" applyBorder="1" applyAlignment="1">
      <alignment horizontal="center" vertical="center"/>
    </xf>
    <xf numFmtId="3" fontId="13" fillId="3" borderId="92" xfId="3" applyNumberFormat="1" applyFont="1" applyFill="1" applyBorder="1" applyAlignment="1">
      <alignment horizontal="center" vertical="center"/>
    </xf>
    <xf numFmtId="3" fontId="13" fillId="3" borderId="123" xfId="3" applyNumberFormat="1" applyFont="1" applyFill="1" applyBorder="1" applyAlignment="1">
      <alignment horizontal="center" vertical="center"/>
    </xf>
    <xf numFmtId="3" fontId="13" fillId="3" borderId="20" xfId="3" applyNumberFormat="1" applyFont="1" applyFill="1" applyBorder="1" applyAlignment="1">
      <alignment horizontal="center" vertical="center"/>
    </xf>
    <xf numFmtId="0" fontId="33" fillId="0" borderId="17" xfId="0" applyFont="1" applyBorder="1" applyAlignment="1">
      <alignment horizontal="center" wrapText="1"/>
    </xf>
    <xf numFmtId="0" fontId="12" fillId="0" borderId="99"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4" fillId="0" borderId="0" xfId="0" applyFont="1" applyBorder="1" applyAlignment="1">
      <alignment horizontal="center" vertical="center"/>
    </xf>
    <xf numFmtId="0" fontId="46"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6" borderId="91" xfId="3" applyNumberFormat="1" applyFont="1" applyFill="1" applyBorder="1" applyAlignment="1">
      <alignment horizontal="center" vertical="center"/>
    </xf>
    <xf numFmtId="0" fontId="38" fillId="0" borderId="0" xfId="3" applyFont="1" applyFill="1" applyAlignment="1">
      <alignment vertical="center"/>
    </xf>
    <xf numFmtId="0" fontId="16" fillId="0" borderId="97"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99"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5"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33" fillId="0" borderId="17" xfId="0" applyFont="1" applyBorder="1" applyAlignment="1">
      <alignment horizontal="center" vertical="center"/>
    </xf>
    <xf numFmtId="0" fontId="0" fillId="0" borderId="17" xfId="0" applyBorder="1" applyAlignment="1">
      <alignment horizontal="center" vertical="center"/>
    </xf>
    <xf numFmtId="0" fontId="40" fillId="0" borderId="107" xfId="0" applyFont="1" applyBorder="1"/>
    <xf numFmtId="0" fontId="40" fillId="0" borderId="107" xfId="0" applyFont="1" applyBorder="1" applyAlignment="1">
      <alignment vertical="center" wrapText="1"/>
    </xf>
    <xf numFmtId="0" fontId="40" fillId="0" borderId="107"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4" fontId="15" fillId="7" borderId="2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2" fillId="0" borderId="58"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0" fillId="0" borderId="0" xfId="0" applyAlignment="1">
      <alignment horizontal="center"/>
    </xf>
    <xf numFmtId="0" fontId="13" fillId="0" borderId="80" xfId="3" applyFont="1" applyFill="1" applyBorder="1" applyAlignment="1">
      <alignment vertical="center" wrapText="1"/>
    </xf>
    <xf numFmtId="0" fontId="0" fillId="0" borderId="0" xfId="0" applyAlignment="1"/>
    <xf numFmtId="0" fontId="0" fillId="21" borderId="0" xfId="0" applyFill="1" applyAlignment="1">
      <alignment horizontal="left"/>
    </xf>
    <xf numFmtId="0" fontId="12" fillId="0" borderId="30" xfId="0" applyFont="1" applyFill="1" applyBorder="1" applyAlignment="1">
      <alignment horizontal="center" wrapText="1"/>
    </xf>
    <xf numFmtId="0" fontId="13" fillId="0" borderId="124" xfId="3" applyFont="1" applyFill="1" applyBorder="1" applyAlignment="1">
      <alignment horizontal="center" vertical="center" wrapText="1"/>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20" fillId="0" borderId="106" xfId="3" applyFont="1" applyBorder="1" applyAlignment="1">
      <alignment horizontal="center" vertical="center" wrapText="1"/>
    </xf>
    <xf numFmtId="0" fontId="41" fillId="0" borderId="106" xfId="0" applyFont="1" applyBorder="1" applyAlignment="1">
      <alignment horizontal="center" vertical="center"/>
    </xf>
    <xf numFmtId="0" fontId="41" fillId="0" borderId="109" xfId="0" applyFont="1" applyBorder="1" applyAlignment="1">
      <alignment horizontal="center" vertical="center" wrapText="1"/>
    </xf>
    <xf numFmtId="0" fontId="20" fillId="0" borderId="106" xfId="3" applyFont="1" applyBorder="1" applyAlignment="1">
      <alignment horizontal="center" wrapText="1"/>
    </xf>
    <xf numFmtId="0" fontId="16" fillId="0" borderId="46" xfId="0" applyFont="1" applyFill="1" applyBorder="1" applyAlignment="1">
      <alignment vertical="center"/>
    </xf>
    <xf numFmtId="4" fontId="13" fillId="3" borderId="20" xfId="3" applyNumberFormat="1" applyFont="1" applyFill="1" applyBorder="1" applyAlignment="1">
      <alignment horizontal="center" vertical="center"/>
    </xf>
    <xf numFmtId="4" fontId="15" fillId="7" borderId="43" xfId="3" applyNumberFormat="1" applyFont="1" applyFill="1" applyBorder="1" applyAlignment="1">
      <alignment horizontal="center" vertical="center"/>
    </xf>
    <xf numFmtId="4" fontId="13" fillId="0" borderId="16" xfId="3" applyNumberFormat="1" applyFont="1" applyBorder="1" applyAlignment="1">
      <alignment horizontal="center" vertical="center"/>
    </xf>
    <xf numFmtId="0" fontId="12" fillId="7" borderId="58"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2" fillId="7" borderId="95"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2" fillId="7" borderId="94" xfId="0" applyFont="1" applyFill="1" applyBorder="1" applyAlignment="1">
      <alignment horizontal="center" vertical="center" wrapText="1"/>
    </xf>
    <xf numFmtId="0" fontId="13" fillId="7" borderId="80" xfId="3" applyFont="1" applyFill="1" applyBorder="1" applyAlignment="1">
      <alignment horizontal="center" vertical="center" wrapText="1"/>
    </xf>
    <xf numFmtId="0" fontId="0" fillId="7" borderId="0" xfId="0" applyFill="1" applyAlignment="1">
      <alignment horizontal="center"/>
    </xf>
    <xf numFmtId="0" fontId="13" fillId="0" borderId="80" xfId="3" applyFont="1" applyBorder="1" applyAlignment="1">
      <alignment horizontal="center" vertical="center" wrapText="1"/>
    </xf>
    <xf numFmtId="0" fontId="12" fillId="7" borderId="94" xfId="0" applyFont="1" applyFill="1" applyBorder="1" applyAlignment="1">
      <alignment horizontal="center" vertical="center"/>
    </xf>
    <xf numFmtId="0" fontId="12" fillId="7" borderId="30" xfId="0" applyFont="1" applyFill="1" applyBorder="1" applyAlignment="1">
      <alignment horizontal="center" vertical="center"/>
    </xf>
    <xf numFmtId="17" fontId="24" fillId="0" borderId="99" xfId="0" applyNumberFormat="1" applyFont="1" applyBorder="1" applyAlignment="1">
      <alignment horizontal="center" vertical="center"/>
    </xf>
    <xf numFmtId="17" fontId="24" fillId="0" borderId="30" xfId="0" applyNumberFormat="1" applyFont="1" applyBorder="1" applyAlignment="1">
      <alignment horizontal="center" vertical="center"/>
    </xf>
    <xf numFmtId="17" fontId="33" fillId="0" borderId="30" xfId="0" applyNumberFormat="1" applyFont="1" applyBorder="1" applyAlignment="1">
      <alignment horizontal="center" vertical="center"/>
    </xf>
    <xf numFmtId="0" fontId="49" fillId="0" borderId="22" xfId="4" applyFont="1" applyBorder="1" applyAlignment="1">
      <alignment horizontal="center" vertical="center" wrapText="1"/>
    </xf>
    <xf numFmtId="3" fontId="13" fillId="3" borderId="125" xfId="3" applyNumberFormat="1" applyFont="1" applyFill="1" applyBorder="1" applyAlignment="1">
      <alignment horizontal="center" vertical="center"/>
    </xf>
    <xf numFmtId="4" fontId="15" fillId="16" borderId="126" xfId="3" applyNumberFormat="1" applyFont="1" applyFill="1" applyBorder="1" applyAlignment="1">
      <alignment horizontal="center" vertical="center"/>
    </xf>
    <xf numFmtId="0" fontId="12" fillId="0" borderId="58"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6" fillId="0" borderId="30" xfId="3" applyFont="1" applyFill="1" applyBorder="1" applyAlignment="1">
      <alignment horizontal="left" vertical="center" wrapText="1"/>
    </xf>
    <xf numFmtId="0" fontId="16" fillId="0" borderId="94" xfId="3" applyFont="1" applyFill="1" applyBorder="1" applyAlignment="1">
      <alignment horizontal="left" vertical="center" wrapText="1"/>
    </xf>
    <xf numFmtId="0" fontId="12" fillId="0" borderId="17" xfId="0" applyFont="1" applyFill="1" applyBorder="1" applyAlignment="1">
      <alignment horizontal="left" vertical="center" wrapText="1"/>
    </xf>
    <xf numFmtId="0" fontId="16" fillId="0" borderId="17" xfId="3" applyFont="1" applyFill="1" applyBorder="1" applyAlignment="1">
      <alignment horizontal="left" vertical="center" wrapText="1"/>
    </xf>
    <xf numFmtId="0" fontId="12" fillId="0" borderId="17" xfId="0" applyFont="1" applyFill="1" applyBorder="1" applyAlignment="1">
      <alignment horizontal="left" vertical="top" wrapText="1"/>
    </xf>
    <xf numFmtId="4" fontId="13" fillId="0" borderId="22" xfId="3" applyNumberFormat="1" applyFont="1" applyBorder="1" applyAlignment="1">
      <alignment horizontal="center" vertical="center"/>
    </xf>
    <xf numFmtId="2" fontId="13" fillId="4" borderId="23" xfId="3" applyNumberFormat="1" applyFont="1" applyFill="1" applyBorder="1" applyAlignment="1">
      <alignment horizontal="center" vertical="center"/>
    </xf>
    <xf numFmtId="0" fontId="16" fillId="0" borderId="97" xfId="0" applyFont="1" applyFill="1" applyBorder="1" applyAlignment="1">
      <alignment horizontal="center" vertical="center" wrapText="1"/>
    </xf>
    <xf numFmtId="3" fontId="13" fillId="3" borderId="73" xfId="3" applyNumberFormat="1" applyFont="1" applyFill="1" applyBorder="1" applyAlignment="1">
      <alignment horizontal="center" vertical="center"/>
    </xf>
    <xf numFmtId="3" fontId="15" fillId="16" borderId="31" xfId="3" applyNumberFormat="1" applyFont="1" applyFill="1" applyBorder="1" applyAlignment="1">
      <alignment horizontal="center" vertical="center"/>
    </xf>
    <xf numFmtId="0" fontId="12" fillId="7" borderId="58" xfId="0" applyFont="1" applyFill="1" applyBorder="1" applyAlignment="1">
      <alignment vertical="center" wrapText="1"/>
    </xf>
    <xf numFmtId="0" fontId="12" fillId="7" borderId="94" xfId="0" applyFont="1" applyFill="1" applyBorder="1" applyAlignment="1">
      <alignment vertical="center" wrapText="1"/>
    </xf>
    <xf numFmtId="0" fontId="16" fillId="7" borderId="30" xfId="3" applyFont="1" applyFill="1" applyBorder="1" applyAlignment="1">
      <alignment vertical="center" wrapText="1"/>
    </xf>
    <xf numFmtId="0" fontId="12" fillId="7" borderId="30" xfId="0" applyFont="1" applyFill="1" applyBorder="1" applyAlignment="1">
      <alignment vertical="center" wrapText="1"/>
    </xf>
    <xf numFmtId="0" fontId="16" fillId="7" borderId="94" xfId="3" applyFont="1" applyFill="1" applyBorder="1" applyAlignment="1">
      <alignment vertical="center" wrapText="1"/>
    </xf>
    <xf numFmtId="0" fontId="16" fillId="7" borderId="93" xfId="3" applyFont="1" applyFill="1" applyBorder="1" applyAlignment="1">
      <alignment vertical="center" wrapText="1"/>
    </xf>
    <xf numFmtId="0" fontId="12" fillId="7" borderId="58"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30" xfId="0" applyFont="1" applyFill="1" applyBorder="1" applyAlignment="1">
      <alignment horizontal="left" vertical="center"/>
    </xf>
    <xf numFmtId="0" fontId="16" fillId="7" borderId="30" xfId="3" applyFont="1" applyFill="1" applyBorder="1" applyAlignment="1">
      <alignment horizontal="left" vertical="center" wrapText="1"/>
    </xf>
    <xf numFmtId="0" fontId="12" fillId="7" borderId="30" xfId="0" applyFont="1" applyFill="1" applyBorder="1" applyAlignment="1">
      <alignment horizontal="left" wrapText="1"/>
    </xf>
    <xf numFmtId="4" fontId="13" fillId="0" borderId="17" xfId="3" applyNumberFormat="1" applyFont="1" applyFill="1" applyBorder="1" applyAlignment="1">
      <alignment horizontal="center" vertical="center"/>
    </xf>
    <xf numFmtId="4" fontId="13" fillId="7" borderId="22" xfId="3" applyNumberFormat="1" applyFont="1" applyFill="1" applyBorder="1" applyAlignment="1">
      <alignment horizontal="center" vertical="center"/>
    </xf>
    <xf numFmtId="17" fontId="33" fillId="0" borderId="94" xfId="0" applyNumberFormat="1" applyFont="1" applyBorder="1" applyAlignment="1">
      <alignment horizontal="center" vertical="center"/>
    </xf>
    <xf numFmtId="0" fontId="33" fillId="0" borderId="13" xfId="0" applyFont="1" applyBorder="1" applyAlignment="1">
      <alignment horizontal="center" vertical="center"/>
    </xf>
    <xf numFmtId="0" fontId="0" fillId="0" borderId="13" xfId="0" applyBorder="1" applyAlignment="1">
      <alignment horizontal="center" vertical="center"/>
    </xf>
    <xf numFmtId="0" fontId="40" fillId="0" borderId="13" xfId="0" applyFont="1" applyBorder="1" applyAlignment="1">
      <alignment horizontal="center" vertical="center"/>
    </xf>
    <xf numFmtId="0" fontId="40" fillId="0" borderId="129" xfId="0" applyFont="1" applyBorder="1" applyAlignment="1">
      <alignment horizontal="center" vertical="center"/>
    </xf>
    <xf numFmtId="0" fontId="0" fillId="0" borderId="0" xfId="0" applyAlignment="1">
      <alignment horizontal="left"/>
    </xf>
    <xf numFmtId="0" fontId="12" fillId="7" borderId="17" xfId="0" applyFont="1" applyFill="1" applyBorder="1" applyAlignment="1">
      <alignment horizontal="left" vertical="center" wrapText="1"/>
    </xf>
    <xf numFmtId="0" fontId="12" fillId="7" borderId="17" xfId="0" applyFont="1" applyFill="1" applyBorder="1" applyAlignment="1">
      <alignment horizontal="left" vertical="center"/>
    </xf>
    <xf numFmtId="0" fontId="16" fillId="7" borderId="17" xfId="3" applyFont="1" applyFill="1" applyBorder="1" applyAlignment="1">
      <alignment horizontal="left" vertical="center" wrapText="1"/>
    </xf>
    <xf numFmtId="0" fontId="13" fillId="0" borderId="17" xfId="3" applyFont="1" applyFill="1" applyBorder="1" applyAlignment="1">
      <alignment horizontal="left" vertical="center" wrapText="1"/>
    </xf>
    <xf numFmtId="4" fontId="13" fillId="3" borderId="108" xfId="3"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7" fontId="33" fillId="0" borderId="94" xfId="0" applyNumberFormat="1" applyFont="1" applyBorder="1" applyAlignment="1">
      <alignment horizontal="center" vertical="center"/>
    </xf>
    <xf numFmtId="0" fontId="33" fillId="0" borderId="59" xfId="0" applyFont="1" applyBorder="1" applyAlignment="1">
      <alignment horizontal="center"/>
    </xf>
    <xf numFmtId="17" fontId="33" fillId="0" borderId="127" xfId="0" applyNumberFormat="1" applyFont="1" applyBorder="1" applyAlignment="1">
      <alignment horizontal="center"/>
    </xf>
    <xf numFmtId="0" fontId="0" fillId="0" borderId="59" xfId="0" applyBorder="1" applyAlignment="1">
      <alignment horizontal="center"/>
    </xf>
    <xf numFmtId="0" fontId="40" fillId="0" borderId="59" xfId="0" applyFont="1" applyBorder="1" applyAlignment="1">
      <alignment horizontal="center"/>
    </xf>
    <xf numFmtId="0" fontId="40" fillId="0" borderId="128" xfId="0" applyFont="1" applyBorder="1" applyAlignment="1">
      <alignment horizontal="center"/>
    </xf>
    <xf numFmtId="0" fontId="20" fillId="0" borderId="26" xfId="3" applyFont="1" applyFill="1" applyBorder="1" applyAlignment="1">
      <alignment horizontal="center" vertical="center"/>
    </xf>
    <xf numFmtId="4" fontId="15" fillId="0" borderId="26" xfId="3" applyNumberFormat="1" applyFont="1" applyFill="1" applyBorder="1" applyAlignment="1">
      <alignment horizontal="center" vertical="center"/>
    </xf>
    <xf numFmtId="4" fontId="15" fillId="0" borderId="23" xfId="3" applyNumberFormat="1" applyFont="1" applyFill="1" applyBorder="1" applyAlignment="1">
      <alignment horizontal="center" vertical="center"/>
    </xf>
    <xf numFmtId="4" fontId="15" fillId="0" borderId="16" xfId="3" applyNumberFormat="1" applyFont="1" applyFill="1" applyBorder="1" applyAlignment="1">
      <alignment horizontal="center" vertical="center"/>
    </xf>
    <xf numFmtId="0" fontId="13" fillId="10" borderId="80" xfId="3" applyFont="1" applyFill="1" applyBorder="1" applyAlignment="1">
      <alignment horizontal="center" vertical="center" wrapText="1"/>
    </xf>
    <xf numFmtId="0" fontId="12" fillId="0" borderId="95" xfId="0" applyFont="1" applyFill="1" applyBorder="1" applyAlignment="1">
      <alignment vertical="center" wrapText="1"/>
    </xf>
    <xf numFmtId="0" fontId="13" fillId="10" borderId="124" xfId="3" applyFont="1" applyFill="1" applyBorder="1" applyAlignment="1">
      <alignment horizontal="center" vertical="center" wrapText="1"/>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32" fillId="11" borderId="62"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7" fillId="14" borderId="62" xfId="0" applyFont="1" applyFill="1" applyBorder="1" applyAlignment="1" applyProtection="1">
      <alignment horizontal="center" vertical="center" wrapText="1"/>
      <protection locked="0"/>
    </xf>
    <xf numFmtId="0" fontId="7" fillId="14" borderId="10" xfId="0" applyFont="1" applyFill="1" applyBorder="1" applyAlignment="1" applyProtection="1">
      <alignment horizontal="center" vertical="center" wrapText="1"/>
      <protection locked="0"/>
    </xf>
    <xf numFmtId="0" fontId="7" fillId="14" borderId="40" xfId="0" applyFont="1" applyFill="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2" xfId="1" applyFont="1" applyFill="1" applyBorder="1" applyAlignment="1" applyProtection="1">
      <alignment horizontal="left" vertical="center"/>
      <protection locked="0"/>
    </xf>
    <xf numFmtId="0" fontId="31" fillId="7" borderId="10" xfId="1" applyFont="1" applyFill="1" applyBorder="1" applyAlignment="1" applyProtection="1">
      <alignment horizontal="left" vertical="center"/>
      <protection locked="0"/>
    </xf>
    <xf numFmtId="0" fontId="31" fillId="7" borderId="40"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vertical="center"/>
      <protection locked="0"/>
    </xf>
    <xf numFmtId="0" fontId="31" fillId="12" borderId="28" xfId="1" applyFont="1" applyFill="1" applyBorder="1" applyAlignment="1" applyProtection="1">
      <alignment horizontal="center" vertical="center"/>
      <protection locked="0"/>
    </xf>
    <xf numFmtId="0" fontId="31" fillId="12" borderId="41" xfId="1" applyFont="1" applyFill="1" applyBorder="1" applyAlignment="1" applyProtection="1">
      <alignment horizontal="center" vertic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Border="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48" xfId="1" applyFont="1" applyFill="1" applyBorder="1" applyAlignment="1" applyProtection="1">
      <alignment horizontal="left" vertical="center"/>
      <protection locked="0"/>
    </xf>
    <xf numFmtId="0" fontId="31" fillId="7" borderId="9" xfId="1" applyFont="1" applyFill="1" applyBorder="1" applyAlignment="1" applyProtection="1">
      <alignment horizontal="left" vertical="center"/>
      <protection locked="0"/>
    </xf>
    <xf numFmtId="0" fontId="31" fillId="7" borderId="49" xfId="1" applyFont="1" applyFill="1" applyBorder="1" applyAlignment="1" applyProtection="1">
      <alignment horizontal="left" vertical="center"/>
      <protection locked="0"/>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4" fontId="7" fillId="7" borderId="23" xfId="0" applyNumberFormat="1" applyFont="1" applyFill="1" applyBorder="1" applyAlignment="1" applyProtection="1">
      <alignment horizontal="center" vertical="center"/>
      <protection locked="0"/>
    </xf>
    <xf numFmtId="4" fontId="7" fillId="7" borderId="26" xfId="0" applyNumberFormat="1" applyFont="1" applyFill="1" applyBorder="1" applyAlignment="1" applyProtection="1">
      <alignment horizontal="center" vertical="center"/>
      <protection locked="0"/>
    </xf>
    <xf numFmtId="4" fontId="7" fillId="7" borderId="36" xfId="0" applyNumberFormat="1"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19" xfId="0" applyFont="1" applyBorder="1" applyAlignment="1">
      <alignment horizontal="center" vertical="top"/>
    </xf>
    <xf numFmtId="0" fontId="10" fillId="0" borderId="120" xfId="0" applyFont="1" applyBorder="1" applyAlignment="1">
      <alignment horizontal="center" vertical="top"/>
    </xf>
    <xf numFmtId="0" fontId="10" fillId="0" borderId="121" xfId="0" applyFont="1" applyBorder="1" applyAlignment="1">
      <alignment horizontal="center" vertical="top"/>
    </xf>
    <xf numFmtId="0" fontId="9" fillId="7" borderId="1" xfId="0" applyFont="1" applyFill="1" applyBorder="1" applyAlignment="1" applyProtection="1">
      <alignment horizontal="justify" vertical="center" wrapText="1"/>
      <protection locked="0"/>
    </xf>
    <xf numFmtId="0" fontId="47" fillId="7" borderId="0" xfId="0" applyFont="1" applyFill="1" applyBorder="1" applyAlignment="1" applyProtection="1">
      <alignment horizontal="justify" vertical="center" wrapText="1"/>
      <protection locked="0"/>
    </xf>
    <xf numFmtId="0" fontId="47" fillId="7" borderId="2"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6" xfId="0" applyFont="1" applyBorder="1" applyAlignment="1">
      <alignment horizontal="center"/>
    </xf>
    <xf numFmtId="0" fontId="11" fillId="0" borderId="117" xfId="0" applyFont="1" applyBorder="1" applyAlignment="1">
      <alignment horizontal="center"/>
    </xf>
    <xf numFmtId="0" fontId="11" fillId="0" borderId="118"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29" fillId="11" borderId="62"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0" fontId="16" fillId="16" borderId="62" xfId="3" applyFont="1" applyFill="1" applyBorder="1" applyAlignment="1">
      <alignment horizontal="center" vertical="center" wrapText="1"/>
    </xf>
    <xf numFmtId="0" fontId="16" fillId="16" borderId="74" xfId="3" applyFont="1" applyFill="1" applyBorder="1" applyAlignment="1">
      <alignment horizontal="center" vertical="center" wrapText="1"/>
    </xf>
    <xf numFmtId="0" fontId="23" fillId="0" borderId="11" xfId="3" applyFont="1" applyFill="1" applyBorder="1" applyAlignment="1">
      <alignment horizontal="left" vertical="center" wrapText="1"/>
    </xf>
    <xf numFmtId="0" fontId="28" fillId="0" borderId="26" xfId="3" applyFont="1" applyFill="1" applyBorder="1" applyAlignment="1">
      <alignment horizontal="left" vertical="center" wrapText="1"/>
    </xf>
    <xf numFmtId="0" fontId="28" fillId="0" borderId="36" xfId="3" applyFont="1" applyFill="1" applyBorder="1" applyAlignment="1">
      <alignment horizontal="left" vertical="center" wrapText="1"/>
    </xf>
    <xf numFmtId="0" fontId="30" fillId="0" borderId="24" xfId="3" applyFont="1" applyFill="1" applyBorder="1" applyAlignment="1">
      <alignment horizontal="justify" vertical="center" wrapText="1"/>
    </xf>
    <xf numFmtId="0" fontId="30" fillId="0" borderId="12" xfId="3" applyFont="1" applyFill="1" applyBorder="1" applyAlignment="1">
      <alignment horizontal="justify" vertical="center" wrapText="1"/>
    </xf>
    <xf numFmtId="0" fontId="30" fillId="0" borderId="77" xfId="3" applyFont="1" applyFill="1" applyBorder="1" applyAlignment="1">
      <alignment horizontal="justify" vertical="center" wrapText="1"/>
    </xf>
    <xf numFmtId="0" fontId="30" fillId="0" borderId="11" xfId="3" applyFont="1" applyFill="1" applyBorder="1" applyAlignment="1">
      <alignment horizontal="justify" vertical="center" wrapText="1"/>
    </xf>
    <xf numFmtId="0" fontId="30" fillId="0" borderId="26" xfId="3" applyFont="1" applyFill="1" applyBorder="1" applyAlignment="1">
      <alignment horizontal="justify" vertical="center" wrapText="1"/>
    </xf>
    <xf numFmtId="0" fontId="30" fillId="0" borderId="36" xfId="3" applyFont="1" applyFill="1" applyBorder="1" applyAlignment="1">
      <alignment horizontal="justify"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40" xfId="3" applyFont="1" applyFill="1" applyBorder="1" applyAlignment="1">
      <alignment horizontal="center" vertical="center"/>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3" fillId="19" borderId="62"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40" xfId="0" applyFont="1" applyFill="1" applyBorder="1" applyAlignment="1">
      <alignment horizontal="left" vertical="center" wrapText="1"/>
    </xf>
    <xf numFmtId="0" fontId="16" fillId="16" borderId="84" xfId="3" applyFont="1" applyFill="1" applyBorder="1" applyAlignment="1">
      <alignment horizontal="center" vertical="center" wrapText="1"/>
    </xf>
    <xf numFmtId="0" fontId="16" fillId="16" borderId="85" xfId="3"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27" fillId="18" borderId="100" xfId="3" applyFont="1" applyFill="1" applyBorder="1" applyAlignment="1">
      <alignment horizontal="center" vertical="center"/>
    </xf>
    <xf numFmtId="0" fontId="27" fillId="18" borderId="101" xfId="3" applyFont="1" applyFill="1" applyBorder="1" applyAlignment="1">
      <alignment horizontal="center" vertical="center"/>
    </xf>
    <xf numFmtId="0" fontId="27" fillId="18" borderId="62" xfId="3" applyFont="1" applyFill="1" applyBorder="1" applyAlignment="1">
      <alignment horizontal="center" vertical="center"/>
    </xf>
    <xf numFmtId="0" fontId="27" fillId="18" borderId="74" xfId="3" applyFont="1" applyFill="1" applyBorder="1" applyAlignment="1">
      <alignment horizontal="center" vertical="center"/>
    </xf>
    <xf numFmtId="0" fontId="12" fillId="16" borderId="11"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48" xfId="0" applyFont="1" applyFill="1" applyBorder="1" applyAlignment="1">
      <alignment horizontal="center" vertical="center" wrapText="1"/>
    </xf>
    <xf numFmtId="0" fontId="12" fillId="16" borderId="83" xfId="0"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5"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2" fillId="16" borderId="62"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30" fillId="0" borderId="11" xfId="3" applyFont="1" applyBorder="1" applyAlignment="1">
      <alignment horizontal="justify" vertical="center" wrapText="1"/>
    </xf>
    <xf numFmtId="0" fontId="30" fillId="0" borderId="26" xfId="3" applyFont="1" applyBorder="1" applyAlignment="1">
      <alignment horizontal="justify" vertical="center" wrapText="1"/>
    </xf>
    <xf numFmtId="0" fontId="30" fillId="0" borderId="36" xfId="3" applyFont="1" applyBorder="1" applyAlignment="1">
      <alignment horizontal="justify" vertical="center" wrapText="1"/>
    </xf>
    <xf numFmtId="0" fontId="13" fillId="20" borderId="62"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40" xfId="0"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3" xfId="0" applyFont="1" applyFill="1" applyBorder="1" applyAlignment="1">
      <alignment horizontal="center" vertical="center"/>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0" xfId="3" applyFont="1" applyFill="1" applyBorder="1" applyAlignment="1">
      <alignment horizontal="center"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2" fillId="0" borderId="62" xfId="3" applyFont="1" applyBorder="1" applyAlignment="1">
      <alignment horizontal="justify" vertical="center" wrapText="1"/>
    </xf>
    <xf numFmtId="0" fontId="12" fillId="0" borderId="10" xfId="3" applyFont="1" applyBorder="1" applyAlignment="1">
      <alignment horizontal="justify" vertical="center" wrapText="1"/>
    </xf>
    <xf numFmtId="0" fontId="12" fillId="0" borderId="40" xfId="3" applyFont="1" applyBorder="1" applyAlignment="1">
      <alignment horizontal="justify" vertical="center" wrapText="1"/>
    </xf>
    <xf numFmtId="0" fontId="13" fillId="19" borderId="6" xfId="0" applyFont="1" applyFill="1" applyBorder="1" applyAlignment="1">
      <alignment horizontal="left" vertical="center" wrapText="1"/>
    </xf>
    <xf numFmtId="0" fontId="13" fillId="19" borderId="7" xfId="0" applyFont="1" applyFill="1" applyBorder="1" applyAlignment="1">
      <alignment horizontal="left" vertical="center" wrapText="1"/>
    </xf>
    <xf numFmtId="0" fontId="13" fillId="19" borderId="8" xfId="0" applyFont="1" applyFill="1" applyBorder="1" applyAlignment="1">
      <alignment horizontal="left"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Border="1" applyAlignment="1">
      <alignment horizontal="center"/>
    </xf>
    <xf numFmtId="0" fontId="5" fillId="0" borderId="2" xfId="3" applyFont="1" applyBorder="1" applyAlignment="1">
      <alignment horizontal="center"/>
    </xf>
    <xf numFmtId="0" fontId="30" fillId="0" borderId="62" xfId="3" applyFont="1" applyBorder="1" applyAlignment="1">
      <alignment horizontal="justify" vertical="center" wrapText="1"/>
    </xf>
    <xf numFmtId="0" fontId="30" fillId="0" borderId="10" xfId="3" applyFont="1" applyBorder="1" applyAlignment="1">
      <alignment horizontal="justify" vertical="center" wrapText="1"/>
    </xf>
    <xf numFmtId="0" fontId="30" fillId="0" borderId="40" xfId="3" applyFont="1" applyBorder="1" applyAlignment="1">
      <alignment horizontal="justify" vertical="center" wrapText="1"/>
    </xf>
    <xf numFmtId="0" fontId="22" fillId="0" borderId="62"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28" fillId="0" borderId="11" xfId="3" applyFont="1" applyFill="1" applyBorder="1" applyAlignment="1">
      <alignment horizontal="justify" vertical="center" wrapText="1"/>
    </xf>
    <xf numFmtId="0" fontId="48" fillId="0" borderId="26" xfId="3" applyFont="1" applyFill="1" applyBorder="1" applyAlignment="1">
      <alignment horizontal="justify" vertical="center" wrapText="1"/>
    </xf>
    <xf numFmtId="0" fontId="48" fillId="0" borderId="36" xfId="3" applyFont="1" applyFill="1" applyBorder="1" applyAlignment="1">
      <alignment horizontal="justify" vertical="center" wrapText="1"/>
    </xf>
    <xf numFmtId="0" fontId="28" fillId="0" borderId="26" xfId="3" applyFont="1" applyFill="1" applyBorder="1" applyAlignment="1">
      <alignment horizontal="justify" vertical="center" wrapText="1"/>
    </xf>
    <xf numFmtId="0" fontId="28" fillId="0" borderId="36" xfId="3" applyFont="1" applyFill="1" applyBorder="1" applyAlignment="1">
      <alignment horizontal="justify" vertical="center" wrapText="1"/>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23" fillId="0" borderId="26" xfId="3" applyFont="1" applyFill="1" applyBorder="1" applyAlignment="1">
      <alignment horizontal="left" vertical="center" wrapText="1"/>
    </xf>
    <xf numFmtId="0" fontId="23" fillId="0" borderId="36" xfId="3" applyFont="1" applyFill="1" applyBorder="1" applyAlignment="1">
      <alignment horizontal="left" vertical="center" wrapText="1"/>
    </xf>
    <xf numFmtId="0" fontId="23" fillId="0" borderId="3" xfId="3" applyFont="1" applyFill="1" applyBorder="1" applyAlignment="1">
      <alignment horizontal="left" vertical="center" wrapText="1"/>
    </xf>
    <xf numFmtId="0" fontId="23" fillId="0" borderId="4"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30" fillId="0" borderId="48" xfId="3" applyFont="1" applyBorder="1" applyAlignment="1">
      <alignment horizontal="justify" vertical="center" wrapText="1"/>
    </xf>
    <xf numFmtId="0" fontId="30" fillId="0" borderId="9" xfId="3" applyFont="1" applyBorder="1" applyAlignment="1">
      <alignment horizontal="justify" vertical="center" wrapText="1"/>
    </xf>
    <xf numFmtId="0" fontId="30" fillId="0" borderId="49" xfId="3" applyFont="1" applyBorder="1" applyAlignment="1">
      <alignment horizontal="justify"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2"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5" fillId="0" borderId="62" xfId="3" applyFont="1" applyBorder="1" applyAlignment="1">
      <alignment horizontal="justify" vertical="center" wrapText="1"/>
    </xf>
    <xf numFmtId="0" fontId="15" fillId="0" borderId="10" xfId="3" applyFont="1" applyBorder="1" applyAlignment="1">
      <alignment horizontal="justify" vertical="center" wrapText="1"/>
    </xf>
    <xf numFmtId="0" fontId="15" fillId="0" borderId="40" xfId="3" applyFont="1" applyBorder="1" applyAlignment="1">
      <alignment horizontal="justify" vertical="center" wrapText="1"/>
    </xf>
    <xf numFmtId="0" fontId="13" fillId="19" borderId="11" xfId="0" applyFont="1" applyFill="1" applyBorder="1" applyAlignment="1">
      <alignment horizontal="left" vertical="center" wrapText="1"/>
    </xf>
    <xf numFmtId="0" fontId="13" fillId="19" borderId="26" xfId="0" applyFont="1" applyFill="1" applyBorder="1" applyAlignment="1">
      <alignment horizontal="left" vertical="center" wrapText="1"/>
    </xf>
    <xf numFmtId="0" fontId="13" fillId="19" borderId="36" xfId="0" applyFont="1" applyFill="1" applyBorder="1" applyAlignment="1">
      <alignment horizontal="left"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29" fillId="9" borderId="50" xfId="3" applyFont="1" applyFill="1" applyBorder="1" applyAlignment="1">
      <alignment horizontal="center" vertical="center"/>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3" fillId="19" borderId="88" xfId="0" applyFont="1" applyFill="1" applyBorder="1" applyAlignment="1">
      <alignment horizontal="left" vertical="center" wrapText="1"/>
    </xf>
    <xf numFmtId="0" fontId="13" fillId="19" borderId="86" xfId="0" applyFont="1" applyFill="1" applyBorder="1" applyAlignment="1">
      <alignment horizontal="left" vertical="center" wrapText="1"/>
    </xf>
    <xf numFmtId="0" fontId="13" fillId="19" borderId="87" xfId="0" applyFont="1" applyFill="1" applyBorder="1" applyAlignment="1">
      <alignment horizontal="left" vertical="center" wrapText="1"/>
    </xf>
    <xf numFmtId="0" fontId="12" fillId="16" borderId="78" xfId="0" applyFont="1" applyFill="1" applyBorder="1" applyAlignment="1">
      <alignment horizontal="center" vertical="center" wrapText="1"/>
    </xf>
    <xf numFmtId="0" fontId="12" fillId="16" borderId="89" xfId="0" applyFont="1" applyFill="1" applyBorder="1" applyAlignment="1">
      <alignment horizontal="center" vertical="center" wrapText="1"/>
    </xf>
    <xf numFmtId="17" fontId="33" fillId="0" borderId="94" xfId="0" applyNumberFormat="1" applyFont="1" applyBorder="1" applyAlignment="1">
      <alignment horizontal="center" vertical="center"/>
    </xf>
    <xf numFmtId="0" fontId="33" fillId="0" borderId="95" xfId="0" applyFont="1" applyBorder="1" applyAlignment="1">
      <alignment horizontal="center" vertical="center"/>
    </xf>
    <xf numFmtId="0" fontId="33" fillId="0" borderId="93" xfId="0" applyFont="1" applyBorder="1" applyAlignment="1">
      <alignment horizontal="center" vertical="center"/>
    </xf>
    <xf numFmtId="17" fontId="24" fillId="0" borderId="30" xfId="0" applyNumberFormat="1"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9" borderId="62" xfId="0" applyFont="1" applyFill="1" applyBorder="1" applyAlignment="1">
      <alignment horizontal="left" vertical="center" wrapText="1"/>
    </xf>
    <xf numFmtId="0" fontId="20" fillId="19" borderId="10" xfId="0" applyFont="1" applyFill="1" applyBorder="1" applyAlignment="1">
      <alignment horizontal="left" vertical="center" wrapText="1"/>
    </xf>
    <xf numFmtId="0" fontId="20" fillId="19" borderId="40" xfId="0" applyFont="1" applyFill="1" applyBorder="1" applyAlignment="1">
      <alignment horizontal="left" vertical="center" wrapText="1"/>
    </xf>
    <xf numFmtId="17" fontId="24" fillId="0" borderId="94" xfId="0" applyNumberFormat="1" applyFont="1" applyBorder="1" applyAlignment="1">
      <alignment horizontal="center" vertical="center"/>
    </xf>
    <xf numFmtId="0" fontId="24" fillId="0" borderId="95" xfId="0" applyFont="1" applyBorder="1" applyAlignment="1">
      <alignment horizontal="center" vertical="center"/>
    </xf>
    <xf numFmtId="0" fontId="24" fillId="0" borderId="93"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6" fillId="0" borderId="122" xfId="0" applyFont="1" applyBorder="1" applyAlignment="1">
      <alignment horizontal="center" vertical="center"/>
    </xf>
    <xf numFmtId="0" fontId="46" fillId="0" borderId="10" xfId="0" applyFont="1" applyBorder="1" applyAlignment="1">
      <alignment horizontal="center" vertical="center"/>
    </xf>
    <xf numFmtId="0" fontId="46" fillId="0" borderId="74" xfId="0" applyFont="1" applyBorder="1" applyAlignment="1">
      <alignment horizontal="center" vertical="center"/>
    </xf>
    <xf numFmtId="0" fontId="46" fillId="0" borderId="122"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74" xfId="0" applyFont="1" applyBorder="1" applyAlignment="1">
      <alignment horizontal="center" vertical="center" wrapText="1"/>
    </xf>
    <xf numFmtId="0" fontId="51" fillId="0" borderId="122" xfId="0" applyFont="1" applyBorder="1" applyAlignment="1">
      <alignment horizontal="center" vertical="center"/>
    </xf>
    <xf numFmtId="0" fontId="51" fillId="0" borderId="10" xfId="0" applyFont="1" applyBorder="1" applyAlignment="1">
      <alignment horizontal="center" vertical="center"/>
    </xf>
    <xf numFmtId="0" fontId="51" fillId="0" borderId="74" xfId="0" applyFont="1" applyBorder="1" applyAlignment="1">
      <alignment horizontal="center" vertical="center"/>
    </xf>
  </cellXfs>
  <cellStyles count="5">
    <cellStyle name="Normal" xfId="0" builtinId="0"/>
    <cellStyle name="Normal 2" xfId="3" xr:uid="{00000000-0005-0000-0000-000001000000}"/>
    <cellStyle name="Normal 4" xfId="2" xr:uid="{00000000-0005-0000-0000-000002000000}"/>
    <cellStyle name="Normal 6" xfId="4" xr:uid="{00000000-0005-0000-0000-000003000000}"/>
    <cellStyle name="TableStyleLight1 2" xfId="1" xr:uid="{00000000-0005-0000-0000-000004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jpeg"/><Relationship Id="rId3" Type="http://schemas.openxmlformats.org/officeDocument/2006/relationships/image" Target="../media/image6.jpeg"/><Relationship Id="rId7" Type="http://schemas.openxmlformats.org/officeDocument/2006/relationships/image" Target="../media/image10.png"/><Relationship Id="rId12" Type="http://schemas.openxmlformats.org/officeDocument/2006/relationships/image" Target="../media/image15.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jpeg"/><Relationship Id="rId5" Type="http://schemas.openxmlformats.org/officeDocument/2006/relationships/image" Target="../media/image8.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13</xdr:col>
      <xdr:colOff>591627</xdr:colOff>
      <xdr:row>63</xdr:row>
      <xdr:rowOff>95250</xdr:rowOff>
    </xdr:to>
    <xdr:pic>
      <xdr:nvPicPr>
        <xdr:cNvPr id="4" name="Imagem 3">
          <a:extLst>
            <a:ext uri="{FF2B5EF4-FFF2-40B4-BE49-F238E27FC236}">
              <a16:creationId xmlns:a16="http://schemas.microsoft.com/office/drawing/2014/main" id="{3E3FD030-DD15-4061-8219-D504F89F8B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6200"/>
          <a:ext cx="8497377" cy="1202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942974</xdr:colOff>
      <xdr:row>1</xdr:row>
      <xdr:rowOff>9527</xdr:rowOff>
    </xdr:from>
    <xdr:to>
      <xdr:col>11</xdr:col>
      <xdr:colOff>68224</xdr:colOff>
      <xdr:row>2</xdr:row>
      <xdr:rowOff>247651</xdr:rowOff>
    </xdr:to>
    <xdr:pic>
      <xdr:nvPicPr>
        <xdr:cNvPr id="4" name="Imagem 3">
          <a:extLst>
            <a:ext uri="{FF2B5EF4-FFF2-40B4-BE49-F238E27FC236}">
              <a16:creationId xmlns:a16="http://schemas.microsoft.com/office/drawing/2014/main" id="{A6A84040-6E8C-4450-828C-CC84B2AFC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4" y="285752"/>
          <a:ext cx="963575"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702469</xdr:colOff>
      <xdr:row>0</xdr:row>
      <xdr:rowOff>140494</xdr:rowOff>
    </xdr:from>
    <xdr:to>
      <xdr:col>9</xdr:col>
      <xdr:colOff>780484</xdr:colOff>
      <xdr:row>3</xdr:row>
      <xdr:rowOff>127794</xdr:rowOff>
    </xdr:to>
    <xdr:pic>
      <xdr:nvPicPr>
        <xdr:cNvPr id="4" name="Imagem 3">
          <a:extLst>
            <a:ext uri="{FF2B5EF4-FFF2-40B4-BE49-F238E27FC236}">
              <a16:creationId xmlns:a16="http://schemas.microsoft.com/office/drawing/2014/main" id="{704D17D4-4247-45EA-A5A7-D2299185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08407" y="140494"/>
          <a:ext cx="982890" cy="808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2771776</xdr:colOff>
      <xdr:row>0</xdr:row>
      <xdr:rowOff>257516</xdr:rowOff>
    </xdr:from>
    <xdr:to>
      <xdr:col>4</xdr:col>
      <xdr:colOff>3724275</xdr:colOff>
      <xdr:row>2</xdr:row>
      <xdr:rowOff>371475</xdr:rowOff>
    </xdr:to>
    <xdr:pic>
      <xdr:nvPicPr>
        <xdr:cNvPr id="4" name="Imagem 3">
          <a:extLst>
            <a:ext uri="{FF2B5EF4-FFF2-40B4-BE49-F238E27FC236}">
              <a16:creationId xmlns:a16="http://schemas.microsoft.com/office/drawing/2014/main" id="{598AA8A1-5361-4B15-8627-F32F2D744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6" y="257516"/>
          <a:ext cx="952499" cy="723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490830</xdr:colOff>
      <xdr:row>2</xdr:row>
      <xdr:rowOff>58317</xdr:rowOff>
    </xdr:from>
    <xdr:to>
      <xdr:col>6</xdr:col>
      <xdr:colOff>388776</xdr:colOff>
      <xdr:row>19</xdr:row>
      <xdr:rowOff>126352</xdr:rowOff>
    </xdr:to>
    <xdr:pic>
      <xdr:nvPicPr>
        <xdr:cNvPr id="4" name="Imagem 3">
          <a:extLst>
            <a:ext uri="{FF2B5EF4-FFF2-40B4-BE49-F238E27FC236}">
              <a16:creationId xmlns:a16="http://schemas.microsoft.com/office/drawing/2014/main" id="{193D62C5-D820-4D11-B387-612DDAE48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274" y="1389873"/>
          <a:ext cx="2872079" cy="3829438"/>
        </a:xfrm>
        <a:prstGeom prst="rect">
          <a:avLst/>
        </a:prstGeom>
      </xdr:spPr>
    </xdr:pic>
    <xdr:clientData/>
  </xdr:twoCellAnchor>
  <xdr:twoCellAnchor editAs="oneCell">
    <xdr:from>
      <xdr:col>6</xdr:col>
      <xdr:colOff>476250</xdr:colOff>
      <xdr:row>2</xdr:row>
      <xdr:rowOff>29159</xdr:rowOff>
    </xdr:from>
    <xdr:to>
      <xdr:col>11</xdr:col>
      <xdr:colOff>337748</xdr:colOff>
      <xdr:row>19</xdr:row>
      <xdr:rowOff>165230</xdr:rowOff>
    </xdr:to>
    <xdr:pic>
      <xdr:nvPicPr>
        <xdr:cNvPr id="7" name="Imagem 6">
          <a:extLst>
            <a:ext uri="{FF2B5EF4-FFF2-40B4-BE49-F238E27FC236}">
              <a16:creationId xmlns:a16="http://schemas.microsoft.com/office/drawing/2014/main" id="{C46032EE-ECAC-41B3-A4A5-8075BB8592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3827" y="1360715"/>
          <a:ext cx="2923105" cy="3897474"/>
        </a:xfrm>
        <a:prstGeom prst="rect">
          <a:avLst/>
        </a:prstGeom>
      </xdr:spPr>
    </xdr:pic>
    <xdr:clientData/>
  </xdr:twoCellAnchor>
  <xdr:twoCellAnchor editAs="oneCell">
    <xdr:from>
      <xdr:col>11</xdr:col>
      <xdr:colOff>476249</xdr:colOff>
      <xdr:row>2</xdr:row>
      <xdr:rowOff>0</xdr:rowOff>
    </xdr:from>
    <xdr:to>
      <xdr:col>15</xdr:col>
      <xdr:colOff>349897</xdr:colOff>
      <xdr:row>19</xdr:row>
      <xdr:rowOff>179266</xdr:rowOff>
    </xdr:to>
    <xdr:pic>
      <xdr:nvPicPr>
        <xdr:cNvPr id="9" name="Imagem 8">
          <a:extLst>
            <a:ext uri="{FF2B5EF4-FFF2-40B4-BE49-F238E27FC236}">
              <a16:creationId xmlns:a16="http://schemas.microsoft.com/office/drawing/2014/main" id="{92BA6976-52C9-468A-9B8B-97E7D3F0A0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85433" y="1331556"/>
          <a:ext cx="2342372" cy="3940669"/>
        </a:xfrm>
        <a:prstGeom prst="rect">
          <a:avLst/>
        </a:prstGeom>
      </xdr:spPr>
    </xdr:pic>
    <xdr:clientData/>
  </xdr:twoCellAnchor>
  <xdr:twoCellAnchor editAs="oneCell">
    <xdr:from>
      <xdr:col>6</xdr:col>
      <xdr:colOff>417933</xdr:colOff>
      <xdr:row>44</xdr:row>
      <xdr:rowOff>508649</xdr:rowOff>
    </xdr:from>
    <xdr:to>
      <xdr:col>11</xdr:col>
      <xdr:colOff>262423</xdr:colOff>
      <xdr:row>63</xdr:row>
      <xdr:rowOff>29159</xdr:rowOff>
    </xdr:to>
    <xdr:pic>
      <xdr:nvPicPr>
        <xdr:cNvPr id="27" name="Imagem 26">
          <a:extLst>
            <a:ext uri="{FF2B5EF4-FFF2-40B4-BE49-F238E27FC236}">
              <a16:creationId xmlns:a16="http://schemas.microsoft.com/office/drawing/2014/main" id="{D4F70D16-BAF1-43F9-805D-DE88C369AD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65510" y="12113598"/>
          <a:ext cx="2906097" cy="3874796"/>
        </a:xfrm>
        <a:prstGeom prst="rect">
          <a:avLst/>
        </a:prstGeom>
      </xdr:spPr>
    </xdr:pic>
    <xdr:clientData/>
  </xdr:twoCellAnchor>
  <xdr:twoCellAnchor editAs="oneCell">
    <xdr:from>
      <xdr:col>1</xdr:col>
      <xdr:colOff>510590</xdr:colOff>
      <xdr:row>93</xdr:row>
      <xdr:rowOff>144063</xdr:rowOff>
    </xdr:from>
    <xdr:to>
      <xdr:col>6</xdr:col>
      <xdr:colOff>236795</xdr:colOff>
      <xdr:row>110</xdr:row>
      <xdr:rowOff>41426</xdr:rowOff>
    </xdr:to>
    <xdr:pic>
      <xdr:nvPicPr>
        <xdr:cNvPr id="39" name="Imagem 38">
          <a:extLst>
            <a:ext uri="{FF2B5EF4-FFF2-40B4-BE49-F238E27FC236}">
              <a16:creationId xmlns:a16="http://schemas.microsoft.com/office/drawing/2014/main" id="{89789B4C-7E7F-448D-B74E-3074A3F651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82090" y="23226313"/>
          <a:ext cx="2710705" cy="3548613"/>
        </a:xfrm>
        <a:prstGeom prst="rect">
          <a:avLst/>
        </a:prstGeom>
      </xdr:spPr>
    </xdr:pic>
    <xdr:clientData/>
  </xdr:twoCellAnchor>
  <xdr:twoCellAnchor editAs="oneCell">
    <xdr:from>
      <xdr:col>6</xdr:col>
      <xdr:colOff>295900</xdr:colOff>
      <xdr:row>93</xdr:row>
      <xdr:rowOff>130779</xdr:rowOff>
    </xdr:from>
    <xdr:to>
      <xdr:col>10</xdr:col>
      <xdr:colOff>592667</xdr:colOff>
      <xdr:row>110</xdr:row>
      <xdr:rowOff>30345</xdr:rowOff>
    </xdr:to>
    <xdr:pic>
      <xdr:nvPicPr>
        <xdr:cNvPr id="41" name="Imagem 40">
          <a:extLst>
            <a:ext uri="{FF2B5EF4-FFF2-40B4-BE49-F238E27FC236}">
              <a16:creationId xmlns:a16="http://schemas.microsoft.com/office/drawing/2014/main" id="{35CC9CA3-D262-4E11-9B66-71A75814FC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51900" y="23213029"/>
          <a:ext cx="2752100" cy="3550816"/>
        </a:xfrm>
        <a:prstGeom prst="rect">
          <a:avLst/>
        </a:prstGeom>
      </xdr:spPr>
    </xdr:pic>
    <xdr:clientData/>
  </xdr:twoCellAnchor>
  <xdr:twoCellAnchor editAs="oneCell">
    <xdr:from>
      <xdr:col>11</xdr:col>
      <xdr:colOff>56585</xdr:colOff>
      <xdr:row>93</xdr:row>
      <xdr:rowOff>134344</xdr:rowOff>
    </xdr:from>
    <xdr:to>
      <xdr:col>16</xdr:col>
      <xdr:colOff>395302</xdr:colOff>
      <xdr:row>110</xdr:row>
      <xdr:rowOff>24104</xdr:rowOff>
    </xdr:to>
    <xdr:pic>
      <xdr:nvPicPr>
        <xdr:cNvPr id="42" name="Imagem 41">
          <a:extLst>
            <a:ext uri="{FF2B5EF4-FFF2-40B4-BE49-F238E27FC236}">
              <a16:creationId xmlns:a16="http://schemas.microsoft.com/office/drawing/2014/main" id="{B0CE47FC-6111-4956-9A31-17C6C9989DB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81752" y="23216594"/>
          <a:ext cx="3524300" cy="3541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264583</xdr:colOff>
      <xdr:row>114</xdr:row>
      <xdr:rowOff>97192</xdr:rowOff>
    </xdr:from>
    <xdr:to>
      <xdr:col>9</xdr:col>
      <xdr:colOff>127433</xdr:colOff>
      <xdr:row>128</xdr:row>
      <xdr:rowOff>126351</xdr:rowOff>
    </xdr:to>
    <xdr:pic>
      <xdr:nvPicPr>
        <xdr:cNvPr id="43" name="Imagem 42">
          <a:extLst>
            <a:ext uri="{FF2B5EF4-FFF2-40B4-BE49-F238E27FC236}">
              <a16:creationId xmlns:a16="http://schemas.microsoft.com/office/drawing/2014/main" id="{2A59DE6F-4F27-434A-892F-2D02B672BA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36083" y="28217109"/>
          <a:ext cx="4688850" cy="2696159"/>
        </a:xfrm>
        <a:prstGeom prst="rect">
          <a:avLst/>
        </a:prstGeom>
      </xdr:spPr>
    </xdr:pic>
    <xdr:clientData/>
  </xdr:twoCellAnchor>
  <xdr:twoCellAnchor editAs="oneCell">
    <xdr:from>
      <xdr:col>9</xdr:col>
      <xdr:colOff>213827</xdr:colOff>
      <xdr:row>114</xdr:row>
      <xdr:rowOff>106913</xdr:rowOff>
    </xdr:from>
    <xdr:to>
      <xdr:col>16</xdr:col>
      <xdr:colOff>560917</xdr:colOff>
      <xdr:row>128</xdr:row>
      <xdr:rowOff>145790</xdr:rowOff>
    </xdr:to>
    <xdr:pic>
      <xdr:nvPicPr>
        <xdr:cNvPr id="44" name="Imagem 43">
          <a:extLst>
            <a:ext uri="{FF2B5EF4-FFF2-40B4-BE49-F238E27FC236}">
              <a16:creationId xmlns:a16="http://schemas.microsoft.com/office/drawing/2014/main" id="{645D1A42-A6C2-4DF4-9627-D1E6EAC2DE2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11327" y="28226830"/>
          <a:ext cx="4760340" cy="2705877"/>
        </a:xfrm>
        <a:prstGeom prst="rect">
          <a:avLst/>
        </a:prstGeom>
      </xdr:spPr>
    </xdr:pic>
    <xdr:clientData/>
  </xdr:twoCellAnchor>
  <xdr:twoCellAnchor editAs="oneCell">
    <xdr:from>
      <xdr:col>1</xdr:col>
      <xdr:colOff>87474</xdr:colOff>
      <xdr:row>69</xdr:row>
      <xdr:rowOff>136070</xdr:rowOff>
    </xdr:from>
    <xdr:to>
      <xdr:col>6</xdr:col>
      <xdr:colOff>335320</xdr:colOff>
      <xdr:row>90</xdr:row>
      <xdr:rowOff>0</xdr:rowOff>
    </xdr:to>
    <xdr:pic>
      <xdr:nvPicPr>
        <xdr:cNvPr id="12" name="Imagem 11">
          <a:extLst>
            <a:ext uri="{FF2B5EF4-FFF2-40B4-BE49-F238E27FC236}">
              <a16:creationId xmlns:a16="http://schemas.microsoft.com/office/drawing/2014/main" id="{C4C36271-A299-4755-8716-A541495F5F9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60918" y="17835075"/>
          <a:ext cx="3221979" cy="4295971"/>
        </a:xfrm>
        <a:prstGeom prst="rect">
          <a:avLst/>
        </a:prstGeom>
      </xdr:spPr>
    </xdr:pic>
    <xdr:clientData/>
  </xdr:twoCellAnchor>
  <xdr:twoCellAnchor editAs="oneCell">
    <xdr:from>
      <xdr:col>6</xdr:col>
      <xdr:colOff>417932</xdr:colOff>
      <xdr:row>69</xdr:row>
      <xdr:rowOff>149032</xdr:rowOff>
    </xdr:from>
    <xdr:to>
      <xdr:col>11</xdr:col>
      <xdr:colOff>583162</xdr:colOff>
      <xdr:row>90</xdr:row>
      <xdr:rowOff>19440</xdr:rowOff>
    </xdr:to>
    <xdr:pic>
      <xdr:nvPicPr>
        <xdr:cNvPr id="15" name="Imagem 14">
          <a:extLst>
            <a:ext uri="{FF2B5EF4-FFF2-40B4-BE49-F238E27FC236}">
              <a16:creationId xmlns:a16="http://schemas.microsoft.com/office/drawing/2014/main" id="{07642EE8-1258-43C5-AB08-DA1B9337214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65509" y="17848037"/>
          <a:ext cx="3226837" cy="4302449"/>
        </a:xfrm>
        <a:prstGeom prst="rect">
          <a:avLst/>
        </a:prstGeom>
      </xdr:spPr>
    </xdr:pic>
    <xdr:clientData/>
  </xdr:twoCellAnchor>
  <xdr:twoCellAnchor editAs="oneCell">
    <xdr:from>
      <xdr:col>12</xdr:col>
      <xdr:colOff>19438</xdr:colOff>
      <xdr:row>69</xdr:row>
      <xdr:rowOff>194387</xdr:rowOff>
    </xdr:from>
    <xdr:to>
      <xdr:col>16</xdr:col>
      <xdr:colOff>622040</xdr:colOff>
      <xdr:row>90</xdr:row>
      <xdr:rowOff>3887</xdr:rowOff>
    </xdr:to>
    <xdr:pic>
      <xdr:nvPicPr>
        <xdr:cNvPr id="18" name="Imagem 17">
          <a:extLst>
            <a:ext uri="{FF2B5EF4-FFF2-40B4-BE49-F238E27FC236}">
              <a16:creationId xmlns:a16="http://schemas.microsoft.com/office/drawing/2014/main" id="{947F7F1F-6379-4263-A444-4498F78E510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40943" y="17893392"/>
          <a:ext cx="3178240" cy="4241541"/>
        </a:xfrm>
        <a:prstGeom prst="rect">
          <a:avLst/>
        </a:prstGeom>
      </xdr:spPr>
    </xdr:pic>
    <xdr:clientData/>
  </xdr:twoCellAnchor>
  <xdr:twoCellAnchor editAs="oneCell">
    <xdr:from>
      <xdr:col>3</xdr:col>
      <xdr:colOff>534568</xdr:colOff>
      <xdr:row>23</xdr:row>
      <xdr:rowOff>48596</xdr:rowOff>
    </xdr:from>
    <xdr:to>
      <xdr:col>8</xdr:col>
      <xdr:colOff>549149</xdr:colOff>
      <xdr:row>41</xdr:row>
      <xdr:rowOff>184669</xdr:rowOff>
    </xdr:to>
    <xdr:pic>
      <xdr:nvPicPr>
        <xdr:cNvPr id="22" name="Imagem 21">
          <a:extLst>
            <a:ext uri="{FF2B5EF4-FFF2-40B4-BE49-F238E27FC236}">
              <a16:creationId xmlns:a16="http://schemas.microsoft.com/office/drawing/2014/main" id="{2E18BA6A-2387-4F85-8545-6BF4CA32573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245180" y="6696657"/>
          <a:ext cx="3076188" cy="4101583"/>
        </a:xfrm>
        <a:prstGeom prst="rect">
          <a:avLst/>
        </a:prstGeom>
      </xdr:spPr>
    </xdr:pic>
    <xdr:clientData/>
  </xdr:twoCellAnchor>
  <xdr:twoCellAnchor editAs="oneCell">
    <xdr:from>
      <xdr:col>9</xdr:col>
      <xdr:colOff>9719</xdr:colOff>
      <xdr:row>23</xdr:row>
      <xdr:rowOff>38878</xdr:rowOff>
    </xdr:from>
    <xdr:to>
      <xdr:col>14</xdr:col>
      <xdr:colOff>97193</xdr:colOff>
      <xdr:row>42</xdr:row>
      <xdr:rowOff>0</xdr:rowOff>
    </xdr:to>
    <xdr:pic>
      <xdr:nvPicPr>
        <xdr:cNvPr id="24" name="Imagem 23">
          <a:extLst>
            <a:ext uri="{FF2B5EF4-FFF2-40B4-BE49-F238E27FC236}">
              <a16:creationId xmlns:a16="http://schemas.microsoft.com/office/drawing/2014/main" id="{7774CA69-EB81-4A01-8722-CB28247E290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394260" y="6686939"/>
          <a:ext cx="3090765" cy="41210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zoomScale="27" zoomScaleNormal="27" zoomScaleSheetLayoutView="27" zoomScalePageLayoutView="60" workbookViewId="0">
      <selection activeCell="D68" sqref="D68"/>
    </sheetView>
  </sheetViews>
  <sheetFormatPr defaultRowHeight="15" x14ac:dyDescent="0.25"/>
  <sheetData>
    <row r="508" spans="1:10" ht="354.75" customHeight="1" x14ac:dyDescent="0.25">
      <c r="A508" s="204"/>
      <c r="B508" s="204"/>
      <c r="C508" s="204"/>
      <c r="D508" s="204"/>
      <c r="E508" s="204"/>
      <c r="F508" s="204"/>
      <c r="G508" s="204"/>
      <c r="H508" s="204"/>
      <c r="I508" s="204"/>
      <c r="J508" s="204"/>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1"/>
  <sheetViews>
    <sheetView topLeftCell="A37" zoomScaleNormal="100" zoomScaleSheetLayoutView="100" zoomScalePageLayoutView="80" workbookViewId="0">
      <selection activeCell="I46" sqref="I46"/>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421" t="s">
        <v>0</v>
      </c>
      <c r="B1" s="422"/>
      <c r="C1" s="422"/>
      <c r="D1" s="422"/>
      <c r="E1" s="422"/>
      <c r="F1" s="422"/>
      <c r="G1" s="422"/>
      <c r="H1" s="422"/>
      <c r="I1" s="422"/>
      <c r="J1" s="422"/>
      <c r="K1" s="422"/>
      <c r="L1" s="423"/>
    </row>
    <row r="2" spans="1:24" ht="37.5" customHeight="1" x14ac:dyDescent="0.25">
      <c r="A2" s="433" t="s">
        <v>782</v>
      </c>
      <c r="B2" s="434"/>
      <c r="C2" s="434"/>
      <c r="D2" s="434"/>
      <c r="E2" s="434"/>
      <c r="F2" s="434"/>
      <c r="G2" s="434"/>
      <c r="H2" s="434"/>
      <c r="I2" s="434"/>
      <c r="J2" s="434"/>
      <c r="K2" s="434"/>
      <c r="L2" s="435"/>
    </row>
    <row r="3" spans="1:24" ht="21.95" customHeight="1" x14ac:dyDescent="0.25">
      <c r="A3" s="424" t="s">
        <v>1</v>
      </c>
      <c r="B3" s="425"/>
      <c r="C3" s="425"/>
      <c r="D3" s="425"/>
      <c r="E3" s="425"/>
      <c r="F3" s="425"/>
      <c r="G3" s="425"/>
      <c r="H3" s="425"/>
      <c r="I3" s="425"/>
      <c r="J3" s="425"/>
      <c r="K3" s="425"/>
      <c r="L3" s="426"/>
    </row>
    <row r="4" spans="1:24" ht="21.95" customHeight="1" thickBot="1" x14ac:dyDescent="0.3">
      <c r="A4" s="424" t="s">
        <v>2</v>
      </c>
      <c r="B4" s="425"/>
      <c r="C4" s="425"/>
      <c r="D4" s="425"/>
      <c r="E4" s="425"/>
      <c r="F4" s="425"/>
      <c r="G4" s="425"/>
      <c r="H4" s="425"/>
      <c r="I4" s="425"/>
      <c r="J4" s="425"/>
      <c r="K4" s="425"/>
      <c r="L4" s="426"/>
    </row>
    <row r="5" spans="1:24" ht="21.75" customHeight="1" thickTop="1" thickBot="1" x14ac:dyDescent="0.3">
      <c r="A5" s="427" t="s">
        <v>701</v>
      </c>
      <c r="B5" s="428"/>
      <c r="C5" s="428"/>
      <c r="D5" s="428"/>
      <c r="E5" s="428"/>
      <c r="F5" s="428"/>
      <c r="G5" s="428"/>
      <c r="H5" s="428"/>
      <c r="I5" s="428"/>
      <c r="J5" s="428"/>
      <c r="K5" s="428"/>
      <c r="L5" s="429"/>
    </row>
    <row r="6" spans="1:24" ht="21.75" customHeight="1" thickTop="1" thickBot="1" x14ac:dyDescent="0.3">
      <c r="A6" s="436" t="s">
        <v>788</v>
      </c>
      <c r="B6" s="437"/>
      <c r="C6" s="437"/>
      <c r="D6" s="437"/>
      <c r="E6" s="437"/>
      <c r="F6" s="437"/>
      <c r="G6" s="437"/>
      <c r="H6" s="437"/>
      <c r="I6" s="437"/>
      <c r="J6" s="437"/>
      <c r="K6" s="437"/>
      <c r="L6" s="438"/>
    </row>
    <row r="7" spans="1:24" ht="20.100000000000001" customHeight="1" thickTop="1" thickBot="1" x14ac:dyDescent="0.3">
      <c r="A7" s="430" t="s">
        <v>3</v>
      </c>
      <c r="B7" s="431"/>
      <c r="C7" s="431"/>
      <c r="D7" s="431"/>
      <c r="E7" s="431"/>
      <c r="F7" s="431"/>
      <c r="G7" s="431"/>
      <c r="H7" s="431"/>
      <c r="I7" s="431"/>
      <c r="J7" s="431"/>
      <c r="K7" s="431"/>
      <c r="L7" s="432"/>
    </row>
    <row r="8" spans="1:24" ht="18" customHeight="1" thickTop="1" x14ac:dyDescent="0.25">
      <c r="A8" s="401" t="s">
        <v>4</v>
      </c>
      <c r="B8" s="380"/>
      <c r="C8" s="380"/>
      <c r="D8" s="380"/>
      <c r="E8" s="381"/>
      <c r="F8" s="379" t="s">
        <v>5</v>
      </c>
      <c r="G8" s="380"/>
      <c r="H8" s="380"/>
      <c r="I8" s="381"/>
      <c r="J8" s="374" t="s">
        <v>6</v>
      </c>
      <c r="K8" s="374"/>
      <c r="L8" s="375"/>
    </row>
    <row r="9" spans="1:24" ht="17.25" customHeight="1" x14ac:dyDescent="0.25">
      <c r="A9" s="402"/>
      <c r="B9" s="403"/>
      <c r="C9" s="403"/>
      <c r="D9" s="403"/>
      <c r="E9" s="404"/>
      <c r="F9" s="382"/>
      <c r="G9" s="383"/>
      <c r="H9" s="383"/>
      <c r="I9" s="384"/>
      <c r="J9" s="376" t="s">
        <v>7</v>
      </c>
      <c r="K9" s="377"/>
      <c r="L9" s="378"/>
    </row>
    <row r="10" spans="1:24" ht="24.95" customHeight="1" x14ac:dyDescent="0.25">
      <c r="A10" s="398" t="s">
        <v>2</v>
      </c>
      <c r="B10" s="399"/>
      <c r="C10" s="399"/>
      <c r="D10" s="399"/>
      <c r="E10" s="400"/>
      <c r="F10" s="397" t="s">
        <v>8</v>
      </c>
      <c r="G10" s="397"/>
      <c r="H10" s="397"/>
      <c r="I10" s="397"/>
      <c r="J10" s="394">
        <v>1</v>
      </c>
      <c r="K10" s="395"/>
      <c r="L10" s="396"/>
    </row>
    <row r="11" spans="1:24" ht="24.95" customHeight="1" x14ac:dyDescent="0.25">
      <c r="A11" s="398"/>
      <c r="B11" s="399"/>
      <c r="C11" s="399"/>
      <c r="D11" s="399"/>
      <c r="E11" s="400"/>
      <c r="F11" s="397" t="s">
        <v>9</v>
      </c>
      <c r="G11" s="397"/>
      <c r="H11" s="397"/>
      <c r="I11" s="397"/>
      <c r="J11" s="394">
        <v>77</v>
      </c>
      <c r="K11" s="395"/>
      <c r="L11" s="396"/>
    </row>
    <row r="12" spans="1:24" ht="24.95" customHeight="1" x14ac:dyDescent="0.25">
      <c r="A12" s="398"/>
      <c r="B12" s="399"/>
      <c r="C12" s="399"/>
      <c r="D12" s="399"/>
      <c r="E12" s="400"/>
      <c r="F12" s="397" t="s">
        <v>10</v>
      </c>
      <c r="G12" s="397"/>
      <c r="H12" s="397"/>
      <c r="I12" s="397"/>
      <c r="J12" s="394">
        <v>90</v>
      </c>
      <c r="K12" s="395"/>
      <c r="L12" s="396"/>
      <c r="M12" s="201"/>
      <c r="N12" s="201"/>
      <c r="O12" s="201"/>
      <c r="P12" s="201"/>
      <c r="Q12" s="201"/>
      <c r="R12" s="201"/>
      <c r="S12" s="201"/>
      <c r="T12" s="201"/>
    </row>
    <row r="13" spans="1:24" ht="24.95" customHeight="1" x14ac:dyDescent="0.25">
      <c r="A13" s="398"/>
      <c r="B13" s="399"/>
      <c r="C13" s="399"/>
      <c r="D13" s="399"/>
      <c r="E13" s="400"/>
      <c r="F13" s="397" t="s">
        <v>11</v>
      </c>
      <c r="G13" s="397"/>
      <c r="H13" s="397"/>
      <c r="I13" s="397"/>
      <c r="J13" s="394">
        <v>1029</v>
      </c>
      <c r="K13" s="395"/>
      <c r="L13" s="396"/>
    </row>
    <row r="14" spans="1:24" ht="24.95" customHeight="1" x14ac:dyDescent="0.25">
      <c r="A14" s="398"/>
      <c r="B14" s="399"/>
      <c r="C14" s="399"/>
      <c r="D14" s="399"/>
      <c r="E14" s="400"/>
      <c r="F14" s="397" t="s">
        <v>12</v>
      </c>
      <c r="G14" s="397"/>
      <c r="H14" s="397"/>
      <c r="I14" s="397"/>
      <c r="J14" s="442">
        <v>160448</v>
      </c>
      <c r="K14" s="443"/>
      <c r="L14" s="444"/>
      <c r="M14" s="211"/>
      <c r="N14" s="211"/>
      <c r="O14" s="211"/>
      <c r="P14" s="211"/>
      <c r="Q14" s="211"/>
      <c r="R14" s="211"/>
      <c r="S14" s="211"/>
      <c r="T14" s="211"/>
      <c r="U14" s="211"/>
      <c r="V14" s="211"/>
      <c r="W14" s="211"/>
      <c r="X14" s="211"/>
    </row>
    <row r="15" spans="1:24" ht="24.95" customHeight="1" x14ac:dyDescent="0.25">
      <c r="A15" s="398"/>
      <c r="B15" s="399"/>
      <c r="C15" s="399"/>
      <c r="D15" s="399"/>
      <c r="E15" s="400"/>
      <c r="F15" s="439" t="s">
        <v>13</v>
      </c>
      <c r="G15" s="440"/>
      <c r="H15" s="440"/>
      <c r="I15" s="441"/>
      <c r="J15" s="394">
        <v>1</v>
      </c>
      <c r="K15" s="395"/>
      <c r="L15" s="396"/>
    </row>
    <row r="16" spans="1:24" ht="24.95" customHeight="1" x14ac:dyDescent="0.25">
      <c r="A16" s="398"/>
      <c r="B16" s="399"/>
      <c r="C16" s="399"/>
      <c r="D16" s="399"/>
      <c r="E16" s="400"/>
      <c r="F16" s="397" t="s">
        <v>14</v>
      </c>
      <c r="G16" s="397"/>
      <c r="H16" s="397"/>
      <c r="I16" s="397"/>
      <c r="J16" s="442">
        <v>167757.70000000001</v>
      </c>
      <c r="K16" s="443"/>
      <c r="L16" s="444"/>
    </row>
    <row r="17" spans="1:19" ht="24.95" customHeight="1" x14ac:dyDescent="0.25">
      <c r="A17" s="398"/>
      <c r="B17" s="399"/>
      <c r="C17" s="399"/>
      <c r="D17" s="399"/>
      <c r="E17" s="400"/>
      <c r="F17" s="405" t="s">
        <v>15</v>
      </c>
      <c r="G17" s="405"/>
      <c r="H17" s="405"/>
      <c r="I17" s="405"/>
      <c r="J17" s="446">
        <v>54</v>
      </c>
      <c r="K17" s="447"/>
      <c r="L17" s="448"/>
      <c r="M17" s="201"/>
      <c r="N17" s="201"/>
      <c r="O17" s="201"/>
      <c r="P17" s="201"/>
      <c r="Q17" s="201"/>
      <c r="R17" s="201"/>
      <c r="S17" s="201"/>
    </row>
    <row r="18" spans="1:19" ht="24.95" customHeight="1" x14ac:dyDescent="0.25">
      <c r="A18" s="398"/>
      <c r="B18" s="399"/>
      <c r="C18" s="399"/>
      <c r="D18" s="399"/>
      <c r="E18" s="400"/>
      <c r="F18" s="397" t="s">
        <v>16</v>
      </c>
      <c r="G18" s="397"/>
      <c r="H18" s="397"/>
      <c r="I18" s="397"/>
      <c r="J18" s="446">
        <v>13</v>
      </c>
      <c r="K18" s="447"/>
      <c r="L18" s="448"/>
    </row>
    <row r="19" spans="1:19" ht="33.75" customHeight="1" thickBot="1" x14ac:dyDescent="0.3">
      <c r="A19" s="398"/>
      <c r="B19" s="399"/>
      <c r="C19" s="399"/>
      <c r="D19" s="399"/>
      <c r="E19" s="400"/>
      <c r="F19" s="445" t="s">
        <v>17</v>
      </c>
      <c r="G19" s="445"/>
      <c r="H19" s="445"/>
      <c r="I19" s="445"/>
      <c r="J19" s="391" t="s">
        <v>18</v>
      </c>
      <c r="K19" s="392"/>
      <c r="L19" s="393"/>
    </row>
    <row r="20" spans="1:19" ht="10.5" customHeight="1" thickTop="1" thickBot="1" x14ac:dyDescent="0.3">
      <c r="A20" s="409"/>
      <c r="B20" s="410"/>
      <c r="C20" s="410"/>
      <c r="D20" s="410"/>
      <c r="E20" s="410"/>
      <c r="F20" s="410"/>
      <c r="G20" s="410"/>
      <c r="H20" s="410"/>
      <c r="I20" s="410"/>
      <c r="J20" s="410"/>
      <c r="K20" s="410"/>
      <c r="L20" s="411"/>
    </row>
    <row r="21" spans="1:19" ht="20.100000000000001" customHeight="1" thickTop="1" thickBot="1" x14ac:dyDescent="0.3">
      <c r="A21" s="412" t="s">
        <v>19</v>
      </c>
      <c r="B21" s="413"/>
      <c r="C21" s="413"/>
      <c r="D21" s="413"/>
      <c r="E21" s="413"/>
      <c r="F21" s="413"/>
      <c r="G21" s="413"/>
      <c r="H21" s="413"/>
      <c r="I21" s="413"/>
      <c r="J21" s="413"/>
      <c r="K21" s="413"/>
      <c r="L21" s="414"/>
    </row>
    <row r="22" spans="1:19" ht="23.25" customHeight="1" thickTop="1" x14ac:dyDescent="0.25">
      <c r="A22" s="385" t="s">
        <v>709</v>
      </c>
      <c r="B22" s="386"/>
      <c r="C22" s="386"/>
      <c r="D22" s="386"/>
      <c r="E22" s="386"/>
      <c r="F22" s="386"/>
      <c r="G22" s="386"/>
      <c r="H22" s="386"/>
      <c r="I22" s="386"/>
      <c r="J22" s="386"/>
      <c r="K22" s="386"/>
      <c r="L22" s="387"/>
    </row>
    <row r="23" spans="1:19" ht="101.25" customHeight="1" x14ac:dyDescent="0.25">
      <c r="A23" s="388" t="s">
        <v>801</v>
      </c>
      <c r="B23" s="389"/>
      <c r="C23" s="389"/>
      <c r="D23" s="389"/>
      <c r="E23" s="389"/>
      <c r="F23" s="389"/>
      <c r="G23" s="389"/>
      <c r="H23" s="389"/>
      <c r="I23" s="389"/>
      <c r="J23" s="389"/>
      <c r="K23" s="389"/>
      <c r="L23" s="390"/>
    </row>
    <row r="24" spans="1:19" ht="23.25" customHeight="1" thickBot="1" x14ac:dyDescent="0.3">
      <c r="A24" s="406" t="s">
        <v>710</v>
      </c>
      <c r="B24" s="407"/>
      <c r="C24" s="407"/>
      <c r="D24" s="407"/>
      <c r="E24" s="407"/>
      <c r="F24" s="407"/>
      <c r="G24" s="407"/>
      <c r="H24" s="407"/>
      <c r="I24" s="407"/>
      <c r="J24" s="407"/>
      <c r="K24" s="407"/>
      <c r="L24" s="408"/>
    </row>
    <row r="25" spans="1:19" ht="19.5" customHeight="1" thickTop="1" thickBot="1" x14ac:dyDescent="0.3">
      <c r="A25" s="418" t="s">
        <v>20</v>
      </c>
      <c r="B25" s="419"/>
      <c r="C25" s="419"/>
      <c r="D25" s="419"/>
      <c r="E25" s="419"/>
      <c r="F25" s="419"/>
      <c r="G25" s="419"/>
      <c r="H25" s="419"/>
      <c r="I25" s="419"/>
      <c r="J25" s="419"/>
      <c r="K25" s="419"/>
      <c r="L25" s="420"/>
    </row>
    <row r="26" spans="1:19" ht="39" customHeight="1" thickTop="1" x14ac:dyDescent="0.25">
      <c r="A26" s="415" t="s">
        <v>791</v>
      </c>
      <c r="B26" s="416"/>
      <c r="C26" s="416"/>
      <c r="D26" s="416"/>
      <c r="E26" s="416"/>
      <c r="F26" s="416"/>
      <c r="G26" s="416"/>
      <c r="H26" s="416"/>
      <c r="I26" s="416"/>
      <c r="J26" s="416"/>
      <c r="K26" s="416"/>
      <c r="L26" s="417"/>
    </row>
    <row r="27" spans="1:19" ht="37.5" customHeight="1" x14ac:dyDescent="0.25">
      <c r="A27" s="415" t="s">
        <v>802</v>
      </c>
      <c r="B27" s="416"/>
      <c r="C27" s="416"/>
      <c r="D27" s="416"/>
      <c r="E27" s="416"/>
      <c r="F27" s="416"/>
      <c r="G27" s="416"/>
      <c r="H27" s="416"/>
      <c r="I27" s="416"/>
      <c r="J27" s="416"/>
      <c r="K27" s="416"/>
      <c r="L27" s="417"/>
    </row>
    <row r="28" spans="1:19" ht="53.25" customHeight="1" x14ac:dyDescent="0.25">
      <c r="A28" s="455" t="s">
        <v>795</v>
      </c>
      <c r="B28" s="456"/>
      <c r="C28" s="456"/>
      <c r="D28" s="456"/>
      <c r="E28" s="456"/>
      <c r="F28" s="456"/>
      <c r="G28" s="456"/>
      <c r="H28" s="456"/>
      <c r="I28" s="456"/>
      <c r="J28" s="456"/>
      <c r="K28" s="456"/>
      <c r="L28" s="457"/>
    </row>
    <row r="29" spans="1:19" ht="99" customHeight="1" x14ac:dyDescent="0.25">
      <c r="A29" s="415" t="s">
        <v>803</v>
      </c>
      <c r="B29" s="416"/>
      <c r="C29" s="416"/>
      <c r="D29" s="416"/>
      <c r="E29" s="416"/>
      <c r="F29" s="416"/>
      <c r="G29" s="416"/>
      <c r="H29" s="416"/>
      <c r="I29" s="416"/>
      <c r="J29" s="416"/>
      <c r="K29" s="416"/>
      <c r="L29" s="417"/>
    </row>
    <row r="30" spans="1:19" ht="67.5" customHeight="1" x14ac:dyDescent="0.25">
      <c r="A30" s="415" t="s">
        <v>754</v>
      </c>
      <c r="B30" s="416"/>
      <c r="C30" s="416"/>
      <c r="D30" s="416"/>
      <c r="E30" s="416"/>
      <c r="F30" s="416"/>
      <c r="G30" s="416"/>
      <c r="H30" s="416"/>
      <c r="I30" s="416"/>
      <c r="J30" s="416"/>
      <c r="K30" s="416"/>
      <c r="L30" s="417"/>
      <c r="M30" s="7"/>
    </row>
    <row r="31" spans="1:19" ht="84.75" customHeight="1" x14ac:dyDescent="0.25">
      <c r="A31" s="415" t="s">
        <v>804</v>
      </c>
      <c r="B31" s="389"/>
      <c r="C31" s="389"/>
      <c r="D31" s="389"/>
      <c r="E31" s="389"/>
      <c r="F31" s="389"/>
      <c r="G31" s="389"/>
      <c r="H31" s="389"/>
      <c r="I31" s="389"/>
      <c r="J31" s="389"/>
      <c r="K31" s="389"/>
      <c r="L31" s="390"/>
    </row>
    <row r="32" spans="1:19" ht="105" customHeight="1" thickBot="1" x14ac:dyDescent="0.3">
      <c r="A32" s="415" t="s">
        <v>805</v>
      </c>
      <c r="B32" s="416"/>
      <c r="C32" s="416"/>
      <c r="D32" s="416"/>
      <c r="E32" s="416"/>
      <c r="F32" s="416"/>
      <c r="G32" s="416"/>
      <c r="H32" s="416"/>
      <c r="I32" s="416"/>
      <c r="J32" s="416"/>
      <c r="K32" s="416"/>
      <c r="L32" s="417"/>
    </row>
    <row r="33" spans="1:12" ht="13.5" customHeight="1" thickTop="1" thickBot="1" x14ac:dyDescent="0.3">
      <c r="A33" s="296"/>
      <c r="B33" s="297"/>
      <c r="C33" s="297"/>
      <c r="D33" s="297"/>
      <c r="E33" s="297"/>
      <c r="F33" s="297"/>
      <c r="G33" s="297"/>
      <c r="H33" s="297"/>
      <c r="I33" s="297"/>
      <c r="J33" s="297"/>
      <c r="K33" s="297"/>
      <c r="L33" s="298"/>
    </row>
    <row r="34" spans="1:12" ht="17.25" customHeight="1" thickTop="1" thickBot="1" x14ac:dyDescent="0.3">
      <c r="A34" s="458" t="s">
        <v>789</v>
      </c>
      <c r="B34" s="459"/>
      <c r="C34" s="459"/>
      <c r="D34" s="459"/>
      <c r="E34" s="459"/>
      <c r="F34" s="459"/>
      <c r="G34" s="459"/>
      <c r="H34" s="459"/>
      <c r="I34" s="459"/>
      <c r="J34" s="459"/>
      <c r="K34" s="459"/>
      <c r="L34" s="460"/>
    </row>
    <row r="35" spans="1:12" s="79" customFormat="1" ht="85.5" customHeight="1" thickTop="1" x14ac:dyDescent="0.25">
      <c r="A35" s="461" t="s">
        <v>614</v>
      </c>
      <c r="B35" s="462"/>
      <c r="C35" s="462"/>
      <c r="D35" s="462"/>
      <c r="E35" s="462"/>
      <c r="F35" s="462"/>
      <c r="G35" s="463"/>
      <c r="H35" s="450" t="s">
        <v>702</v>
      </c>
      <c r="I35" s="450"/>
      <c r="J35" s="450"/>
      <c r="K35" s="450"/>
      <c r="L35" s="451"/>
    </row>
    <row r="36" spans="1:12" s="79" customFormat="1" ht="42" customHeight="1" x14ac:dyDescent="0.25">
      <c r="A36" s="464" t="s">
        <v>21</v>
      </c>
      <c r="B36" s="465"/>
      <c r="C36" s="465"/>
      <c r="D36" s="465"/>
      <c r="E36" s="465"/>
      <c r="F36" s="465"/>
      <c r="G36" s="465"/>
      <c r="H36" s="466" t="s">
        <v>703</v>
      </c>
      <c r="I36" s="467"/>
      <c r="J36" s="467"/>
      <c r="K36" s="467"/>
      <c r="L36" s="468"/>
    </row>
    <row r="37" spans="1:12" s="79" customFormat="1" ht="63.75" customHeight="1" x14ac:dyDescent="0.25">
      <c r="A37" s="469" t="s">
        <v>749</v>
      </c>
      <c r="B37" s="470"/>
      <c r="C37" s="470"/>
      <c r="D37" s="470"/>
      <c r="E37" s="470"/>
      <c r="F37" s="470"/>
      <c r="G37" s="470"/>
      <c r="H37" s="471" t="s">
        <v>22</v>
      </c>
      <c r="I37" s="471"/>
      <c r="J37" s="471"/>
      <c r="K37" s="471"/>
      <c r="L37" s="472"/>
    </row>
    <row r="38" spans="1:12" s="79" customFormat="1" ht="16.5" customHeight="1" x14ac:dyDescent="0.25">
      <c r="A38" s="473" t="s">
        <v>677</v>
      </c>
      <c r="B38" s="474"/>
      <c r="C38" s="474"/>
      <c r="D38" s="474"/>
      <c r="E38" s="474"/>
      <c r="F38" s="474"/>
      <c r="G38" s="474"/>
      <c r="H38" s="474" t="s">
        <v>23</v>
      </c>
      <c r="I38" s="474"/>
      <c r="J38" s="474"/>
      <c r="K38" s="474"/>
      <c r="L38" s="475"/>
    </row>
    <row r="39" spans="1:12" s="79" customFormat="1" ht="79.5" customHeight="1" x14ac:dyDescent="0.25">
      <c r="A39" s="449" t="s">
        <v>678</v>
      </c>
      <c r="B39" s="450"/>
      <c r="C39" s="450"/>
      <c r="D39" s="450"/>
      <c r="E39" s="450"/>
      <c r="F39" s="450"/>
      <c r="G39" s="450"/>
      <c r="H39" s="450"/>
      <c r="I39" s="450"/>
      <c r="J39" s="450"/>
      <c r="K39" s="450"/>
      <c r="L39" s="451"/>
    </row>
    <row r="40" spans="1:12" s="79" customFormat="1" ht="18" customHeight="1" thickBot="1" x14ac:dyDescent="0.3">
      <c r="A40" s="452" t="s">
        <v>679</v>
      </c>
      <c r="B40" s="453"/>
      <c r="C40" s="453"/>
      <c r="D40" s="453"/>
      <c r="E40" s="453"/>
      <c r="F40" s="453"/>
      <c r="G40" s="453"/>
      <c r="H40" s="453"/>
      <c r="I40" s="453"/>
      <c r="J40" s="453"/>
      <c r="K40" s="453"/>
      <c r="L40" s="454"/>
    </row>
    <row r="73" ht="4.5" customHeight="1" x14ac:dyDescent="0.25"/>
    <row r="510" spans="1:10" ht="354.75" customHeight="1" x14ac:dyDescent="0.25">
      <c r="A510" s="207"/>
      <c r="B510" s="207"/>
      <c r="C510" s="207"/>
      <c r="D510" s="207"/>
      <c r="E510" s="207"/>
      <c r="F510" s="207"/>
      <c r="G510" s="207"/>
      <c r="H510" s="207"/>
      <c r="I510" s="207"/>
      <c r="J510" s="207"/>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56">
    <mergeCell ref="A39:L39"/>
    <mergeCell ref="A40:L40"/>
    <mergeCell ref="A28:L28"/>
    <mergeCell ref="A29:L29"/>
    <mergeCell ref="A30:L30"/>
    <mergeCell ref="A34:L34"/>
    <mergeCell ref="A35:G35"/>
    <mergeCell ref="H35:L35"/>
    <mergeCell ref="A36:G36"/>
    <mergeCell ref="H36:L36"/>
    <mergeCell ref="A37:G37"/>
    <mergeCell ref="H37:L37"/>
    <mergeCell ref="A38:G38"/>
    <mergeCell ref="H38:L38"/>
    <mergeCell ref="F15:I15"/>
    <mergeCell ref="J14:L14"/>
    <mergeCell ref="F14:I14"/>
    <mergeCell ref="F12:I12"/>
    <mergeCell ref="F19:I19"/>
    <mergeCell ref="J16:L16"/>
    <mergeCell ref="J18:L18"/>
    <mergeCell ref="F13:I13"/>
    <mergeCell ref="F16:I16"/>
    <mergeCell ref="F18:I18"/>
    <mergeCell ref="J17:L17"/>
    <mergeCell ref="A1:L1"/>
    <mergeCell ref="A3:L3"/>
    <mergeCell ref="A4:L4"/>
    <mergeCell ref="A5:L5"/>
    <mergeCell ref="A7:L7"/>
    <mergeCell ref="A2:L2"/>
    <mergeCell ref="A6:L6"/>
    <mergeCell ref="A24:L24"/>
    <mergeCell ref="A20:L20"/>
    <mergeCell ref="A21:L21"/>
    <mergeCell ref="A32:L32"/>
    <mergeCell ref="A25:L25"/>
    <mergeCell ref="A31:L31"/>
    <mergeCell ref="A26:L26"/>
    <mergeCell ref="A27:L27"/>
    <mergeCell ref="J8:L8"/>
    <mergeCell ref="J9:L9"/>
    <mergeCell ref="F8:I9"/>
    <mergeCell ref="A22:L22"/>
    <mergeCell ref="A23:L23"/>
    <mergeCell ref="J19:L19"/>
    <mergeCell ref="J13:L13"/>
    <mergeCell ref="F10:I10"/>
    <mergeCell ref="F11:I11"/>
    <mergeCell ref="J10:L10"/>
    <mergeCell ref="J11:L11"/>
    <mergeCell ref="A10:E19"/>
    <mergeCell ref="A8:E9"/>
    <mergeCell ref="J12:L12"/>
    <mergeCell ref="J15:L15"/>
    <mergeCell ref="F17:I17"/>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3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P557"/>
  <sheetViews>
    <sheetView tabSelected="1" topLeftCell="A553" zoomScale="70" zoomScaleNormal="70" zoomScaleSheetLayoutView="100" zoomScalePageLayoutView="60" workbookViewId="0">
      <selection activeCell="F564" sqref="F564"/>
    </sheetView>
  </sheetViews>
  <sheetFormatPr defaultColWidth="9.140625" defaultRowHeight="14.25" x14ac:dyDescent="0.2"/>
  <cols>
    <col min="1" max="1" width="25.7109375" style="273" customWidth="1"/>
    <col min="2" max="2" width="41.28515625" style="36" customWidth="1"/>
    <col min="3" max="3" width="5.5703125" style="6" customWidth="1"/>
    <col min="4" max="4" width="14.7109375" style="6" bestFit="1" customWidth="1"/>
    <col min="5" max="5" width="14.85546875" style="6" customWidth="1"/>
    <col min="6" max="7" width="12.7109375" style="6" bestFit="1" customWidth="1"/>
    <col min="8" max="8" width="13.7109375" style="6" customWidth="1"/>
    <col min="9" max="9" width="13.5703125" style="6" customWidth="1"/>
    <col min="10" max="10" width="18" style="6" customWidth="1"/>
    <col min="11" max="11" width="23" style="3" customWidth="1"/>
    <col min="12" max="12" width="13.28515625" style="3" customWidth="1"/>
    <col min="13" max="13" width="13.7109375" style="3" customWidth="1"/>
    <col min="14" max="14" width="12.7109375" style="3" customWidth="1"/>
    <col min="15" max="15" width="13.5703125" style="3" customWidth="1"/>
    <col min="16" max="16" width="11.5703125" style="3" bestFit="1" customWidth="1"/>
    <col min="17" max="16384" width="9.140625" style="3"/>
  </cols>
  <sheetData>
    <row r="1" spans="1:12" s="2" customFormat="1" ht="21.95" customHeight="1" x14ac:dyDescent="0.2">
      <c r="A1" s="584" t="s">
        <v>0</v>
      </c>
      <c r="B1" s="585"/>
      <c r="C1" s="585"/>
      <c r="D1" s="585"/>
      <c r="E1" s="585"/>
      <c r="F1" s="585"/>
      <c r="G1" s="585"/>
      <c r="H1" s="585"/>
      <c r="I1" s="585"/>
      <c r="J1" s="586"/>
    </row>
    <row r="2" spans="1:12" s="2" customFormat="1" ht="21.95" customHeight="1" x14ac:dyDescent="0.2">
      <c r="A2" s="587" t="s">
        <v>783</v>
      </c>
      <c r="B2" s="588"/>
      <c r="C2" s="588"/>
      <c r="D2" s="588"/>
      <c r="E2" s="588"/>
      <c r="F2" s="588"/>
      <c r="G2" s="588"/>
      <c r="H2" s="588"/>
      <c r="I2" s="588"/>
      <c r="J2" s="589"/>
    </row>
    <row r="3" spans="1:12" s="2" customFormat="1" ht="21.95" customHeight="1" x14ac:dyDescent="0.2">
      <c r="A3" s="587" t="s">
        <v>615</v>
      </c>
      <c r="B3" s="588"/>
      <c r="C3" s="588"/>
      <c r="D3" s="588"/>
      <c r="E3" s="588"/>
      <c r="F3" s="588"/>
      <c r="G3" s="588"/>
      <c r="H3" s="588"/>
      <c r="I3" s="588"/>
      <c r="J3" s="589"/>
    </row>
    <row r="4" spans="1:12" s="2" customFormat="1" ht="21.95" customHeight="1" thickBot="1" x14ac:dyDescent="0.25">
      <c r="A4" s="590" t="s">
        <v>2</v>
      </c>
      <c r="B4" s="591"/>
      <c r="C4" s="591"/>
      <c r="D4" s="591"/>
      <c r="E4" s="591"/>
      <c r="F4" s="591"/>
      <c r="G4" s="591"/>
      <c r="H4" s="591"/>
      <c r="I4" s="591"/>
      <c r="J4" s="592"/>
    </row>
    <row r="5" spans="1:12" s="2" customFormat="1" ht="24.95" customHeight="1" thickTop="1" thickBot="1" x14ac:dyDescent="0.25">
      <c r="A5" s="599" t="s">
        <v>701</v>
      </c>
      <c r="B5" s="600"/>
      <c r="C5" s="600"/>
      <c r="D5" s="600"/>
      <c r="E5" s="600"/>
      <c r="F5" s="600"/>
      <c r="G5" s="600"/>
      <c r="H5" s="600"/>
      <c r="I5" s="600"/>
      <c r="J5" s="601"/>
    </row>
    <row r="6" spans="1:12" s="2" customFormat="1" ht="24.95" customHeight="1" thickTop="1" thickBot="1" x14ac:dyDescent="0.25">
      <c r="A6" s="602" t="s">
        <v>793</v>
      </c>
      <c r="B6" s="603"/>
      <c r="C6" s="603"/>
      <c r="D6" s="603"/>
      <c r="E6" s="603"/>
      <c r="F6" s="603"/>
      <c r="G6" s="603"/>
      <c r="H6" s="603"/>
      <c r="I6" s="603"/>
      <c r="J6" s="604"/>
    </row>
    <row r="7" spans="1:12" s="2" customFormat="1" ht="24.75" customHeight="1" thickTop="1" thickBot="1" x14ac:dyDescent="0.25">
      <c r="A7" s="593" t="s">
        <v>24</v>
      </c>
      <c r="B7" s="594"/>
      <c r="C7" s="594"/>
      <c r="D7" s="594"/>
      <c r="E7" s="594"/>
      <c r="F7" s="594"/>
      <c r="G7" s="594"/>
      <c r="H7" s="594"/>
      <c r="I7" s="594"/>
      <c r="J7" s="595"/>
    </row>
    <row r="8" spans="1:12" s="2" customFormat="1" ht="24.75" customHeight="1" thickTop="1" thickBot="1" x14ac:dyDescent="0.25">
      <c r="A8" s="596" t="s">
        <v>25</v>
      </c>
      <c r="B8" s="597"/>
      <c r="C8" s="597"/>
      <c r="D8" s="597"/>
      <c r="E8" s="597"/>
      <c r="F8" s="597"/>
      <c r="G8" s="597"/>
      <c r="H8" s="597"/>
      <c r="I8" s="597"/>
      <c r="J8" s="598"/>
    </row>
    <row r="9" spans="1:12" ht="24.95" customHeight="1" thickTop="1" x14ac:dyDescent="0.2">
      <c r="A9" s="550" t="s">
        <v>585</v>
      </c>
      <c r="B9" s="551"/>
      <c r="C9" s="551"/>
      <c r="D9" s="551"/>
      <c r="E9" s="551"/>
      <c r="F9" s="551"/>
      <c r="G9" s="551"/>
      <c r="H9" s="551"/>
      <c r="I9" s="551"/>
      <c r="J9" s="552"/>
    </row>
    <row r="10" spans="1:12" ht="33" customHeight="1" thickBot="1" x14ac:dyDescent="0.25">
      <c r="A10" s="553" t="s">
        <v>700</v>
      </c>
      <c r="B10" s="554"/>
      <c r="C10" s="555"/>
      <c r="D10" s="87" t="s">
        <v>759</v>
      </c>
      <c r="E10" s="87" t="s">
        <v>760</v>
      </c>
      <c r="F10" s="43" t="s">
        <v>761</v>
      </c>
      <c r="G10" s="43" t="s">
        <v>762</v>
      </c>
      <c r="H10" s="43" t="s">
        <v>763</v>
      </c>
      <c r="I10" s="43" t="s">
        <v>764</v>
      </c>
      <c r="J10" s="70" t="s">
        <v>26</v>
      </c>
    </row>
    <row r="11" spans="1:12" ht="42" customHeight="1" thickTop="1" x14ac:dyDescent="0.2">
      <c r="A11" s="545" t="s">
        <v>770</v>
      </c>
      <c r="B11" s="546"/>
      <c r="C11" s="56" t="s">
        <v>27</v>
      </c>
      <c r="D11" s="230">
        <f>D182+D289</f>
        <v>244</v>
      </c>
      <c r="E11" s="334">
        <f>E182+E289</f>
        <v>78</v>
      </c>
      <c r="F11" s="334">
        <f>F182+F289</f>
        <v>115</v>
      </c>
      <c r="G11" s="334">
        <f>G182+G289</f>
        <v>89</v>
      </c>
      <c r="H11" s="334">
        <f>H182+H289</f>
        <v>90</v>
      </c>
      <c r="I11" s="231"/>
      <c r="J11" s="96">
        <f>D11+E16+F16+G16+H16+I16</f>
        <v>251</v>
      </c>
    </row>
    <row r="12" spans="1:12" ht="42" customHeight="1" thickBot="1" x14ac:dyDescent="0.25">
      <c r="A12" s="616" t="s">
        <v>11</v>
      </c>
      <c r="B12" s="617"/>
      <c r="C12" s="8" t="s">
        <v>27</v>
      </c>
      <c r="D12" s="322">
        <v>1805</v>
      </c>
      <c r="E12" s="232">
        <v>1038</v>
      </c>
      <c r="F12" s="232">
        <v>1120</v>
      </c>
      <c r="G12" s="232">
        <v>1138</v>
      </c>
      <c r="H12" s="232">
        <v>1029</v>
      </c>
      <c r="I12" s="232"/>
      <c r="J12" s="221">
        <f>D12+E18+F18+G18+H18+I18</f>
        <v>2063</v>
      </c>
      <c r="L12" s="82"/>
    </row>
    <row r="13" spans="1:12" ht="76.5" customHeight="1" thickTop="1" thickBot="1" x14ac:dyDescent="0.25">
      <c r="A13" s="547" t="s">
        <v>778</v>
      </c>
      <c r="B13" s="548"/>
      <c r="C13" s="548"/>
      <c r="D13" s="548"/>
      <c r="E13" s="548"/>
      <c r="F13" s="548"/>
      <c r="G13" s="548"/>
      <c r="H13" s="548"/>
      <c r="I13" s="548"/>
      <c r="J13" s="549"/>
      <c r="L13" s="82"/>
    </row>
    <row r="14" spans="1:12" ht="24.95" customHeight="1" thickTop="1" x14ac:dyDescent="0.2">
      <c r="A14" s="550" t="s">
        <v>607</v>
      </c>
      <c r="B14" s="551"/>
      <c r="C14" s="551"/>
      <c r="D14" s="551"/>
      <c r="E14" s="551"/>
      <c r="F14" s="551"/>
      <c r="G14" s="551"/>
      <c r="H14" s="551"/>
      <c r="I14" s="551"/>
      <c r="J14" s="552"/>
      <c r="L14" s="82"/>
    </row>
    <row r="15" spans="1:12" ht="33" customHeight="1" thickBot="1" x14ac:dyDescent="0.25">
      <c r="A15" s="553" t="s">
        <v>699</v>
      </c>
      <c r="B15" s="554"/>
      <c r="C15" s="555"/>
      <c r="D15" s="87" t="s">
        <v>759</v>
      </c>
      <c r="E15" s="87" t="s">
        <v>760</v>
      </c>
      <c r="F15" s="43" t="s">
        <v>761</v>
      </c>
      <c r="G15" s="43" t="s">
        <v>762</v>
      </c>
      <c r="H15" s="43" t="s">
        <v>763</v>
      </c>
      <c r="I15" s="43" t="s">
        <v>764</v>
      </c>
      <c r="J15" s="70" t="s">
        <v>28</v>
      </c>
    </row>
    <row r="16" spans="1:12" ht="42" customHeight="1" thickTop="1" x14ac:dyDescent="0.2">
      <c r="A16" s="543" t="s">
        <v>668</v>
      </c>
      <c r="B16" s="544"/>
      <c r="C16" s="56" t="s">
        <v>27</v>
      </c>
      <c r="D16" s="167">
        <v>174</v>
      </c>
      <c r="E16" s="167">
        <v>1</v>
      </c>
      <c r="F16" s="167">
        <v>4</v>
      </c>
      <c r="G16" s="167">
        <v>1</v>
      </c>
      <c r="H16" s="167">
        <v>1</v>
      </c>
      <c r="I16" s="167"/>
      <c r="J16" s="168">
        <f>SUM(D16:I16)</f>
        <v>181</v>
      </c>
    </row>
    <row r="17" spans="1:12" ht="42" customHeight="1" x14ac:dyDescent="0.2">
      <c r="A17" s="545" t="s">
        <v>667</v>
      </c>
      <c r="B17" s="546"/>
      <c r="C17" s="56" t="s">
        <v>27</v>
      </c>
      <c r="D17" s="169">
        <v>41</v>
      </c>
      <c r="E17" s="217">
        <v>0</v>
      </c>
      <c r="F17" s="170">
        <v>0</v>
      </c>
      <c r="G17" s="170">
        <v>0</v>
      </c>
      <c r="H17" s="170">
        <v>0</v>
      </c>
      <c r="I17" s="170"/>
      <c r="J17" s="96">
        <f>SUM(D17:I17)</f>
        <v>41</v>
      </c>
    </row>
    <row r="18" spans="1:12" ht="42" customHeight="1" thickBot="1" x14ac:dyDescent="0.25">
      <c r="A18" s="618" t="s">
        <v>608</v>
      </c>
      <c r="B18" s="619"/>
      <c r="C18" s="8" t="s">
        <v>27</v>
      </c>
      <c r="D18" s="93">
        <v>1057</v>
      </c>
      <c r="E18" s="218">
        <v>56</v>
      </c>
      <c r="F18" s="92">
        <v>43</v>
      </c>
      <c r="G18" s="92">
        <v>82</v>
      </c>
      <c r="H18" s="92">
        <v>77</v>
      </c>
      <c r="I18" s="92"/>
      <c r="J18" s="221">
        <f>SUM(D18:I18)</f>
        <v>1315</v>
      </c>
      <c r="L18" s="82"/>
    </row>
    <row r="19" spans="1:12" ht="24.95" customHeight="1" thickTop="1" x14ac:dyDescent="0.2">
      <c r="A19" s="550" t="s">
        <v>586</v>
      </c>
      <c r="B19" s="551"/>
      <c r="C19" s="551"/>
      <c r="D19" s="551"/>
      <c r="E19" s="551"/>
      <c r="F19" s="551"/>
      <c r="G19" s="551"/>
      <c r="H19" s="551"/>
      <c r="I19" s="551"/>
      <c r="J19" s="552"/>
    </row>
    <row r="20" spans="1:12" ht="33.75" customHeight="1" thickBot="1" x14ac:dyDescent="0.25">
      <c r="A20" s="553" t="s">
        <v>698</v>
      </c>
      <c r="B20" s="554"/>
      <c r="C20" s="555"/>
      <c r="D20" s="87" t="s">
        <v>759</v>
      </c>
      <c r="E20" s="87" t="s">
        <v>760</v>
      </c>
      <c r="F20" s="43" t="s">
        <v>761</v>
      </c>
      <c r="G20" s="43" t="s">
        <v>762</v>
      </c>
      <c r="H20" s="43" t="s">
        <v>763</v>
      </c>
      <c r="I20" s="43" t="s">
        <v>764</v>
      </c>
      <c r="J20" s="44" t="s">
        <v>28</v>
      </c>
      <c r="L20" s="85"/>
    </row>
    <row r="21" spans="1:12" ht="43.5" customHeight="1" thickTop="1" x14ac:dyDescent="0.2">
      <c r="A21" s="543" t="s">
        <v>592</v>
      </c>
      <c r="B21" s="544"/>
      <c r="C21" s="42" t="s">
        <v>27</v>
      </c>
      <c r="D21" s="68">
        <v>2992204.4899999998</v>
      </c>
      <c r="E21" s="67">
        <f>E532</f>
        <v>91716.000000000015</v>
      </c>
      <c r="F21" s="67">
        <f>F532</f>
        <v>141232.20000000001</v>
      </c>
      <c r="G21" s="67">
        <f>G532</f>
        <v>131712.85999999999</v>
      </c>
      <c r="H21" s="67">
        <f>H532</f>
        <v>167757.70000000001</v>
      </c>
      <c r="I21" s="67"/>
      <c r="J21" s="22">
        <f>SUM(D21:I21)</f>
        <v>3524623.25</v>
      </c>
      <c r="K21" s="85"/>
      <c r="L21" s="85"/>
    </row>
    <row r="22" spans="1:12" ht="39" customHeight="1" x14ac:dyDescent="0.2">
      <c r="A22" s="611" t="s">
        <v>705</v>
      </c>
      <c r="B22" s="612"/>
      <c r="C22" s="9" t="s">
        <v>27</v>
      </c>
      <c r="D22" s="68">
        <v>2949339.1100000003</v>
      </c>
      <c r="E22" s="68">
        <f>E294</f>
        <v>87709.1</v>
      </c>
      <c r="F22" s="68">
        <f>F294</f>
        <v>139834.29999999999</v>
      </c>
      <c r="G22" s="68">
        <f>G294</f>
        <v>129494.5</v>
      </c>
      <c r="H22" s="68">
        <f>H294</f>
        <v>160448</v>
      </c>
      <c r="I22" s="68"/>
      <c r="J22" s="22">
        <f>SUM(D22:I22)</f>
        <v>3466825.0100000002</v>
      </c>
      <c r="K22" s="85"/>
      <c r="L22" s="85"/>
    </row>
    <row r="23" spans="1:12" ht="39" customHeight="1" x14ac:dyDescent="0.2">
      <c r="A23" s="611" t="s">
        <v>790</v>
      </c>
      <c r="B23" s="612"/>
      <c r="C23" s="9" t="s">
        <v>27</v>
      </c>
      <c r="D23" s="359">
        <v>0</v>
      </c>
      <c r="E23" s="359">
        <v>0</v>
      </c>
      <c r="F23" s="359">
        <v>0</v>
      </c>
      <c r="G23" s="359">
        <v>0</v>
      </c>
      <c r="H23" s="359">
        <v>2102</v>
      </c>
      <c r="I23" s="359"/>
      <c r="J23" s="22">
        <f>SUM(D23:I23)</f>
        <v>2102</v>
      </c>
      <c r="K23" s="85"/>
      <c r="L23" s="85"/>
    </row>
    <row r="24" spans="1:12" ht="42" customHeight="1" thickBot="1" x14ac:dyDescent="0.25">
      <c r="A24" s="616" t="s">
        <v>738</v>
      </c>
      <c r="B24" s="617"/>
      <c r="C24" s="83" t="s">
        <v>27</v>
      </c>
      <c r="D24" s="84">
        <v>67266.759999999951</v>
      </c>
      <c r="E24" s="304">
        <f>E21-E22</f>
        <v>4006.9000000000087</v>
      </c>
      <c r="F24" s="304">
        <f>F21-F22</f>
        <v>1397.9000000000233</v>
      </c>
      <c r="G24" s="304">
        <f>G21-G22</f>
        <v>2218.359999999986</v>
      </c>
      <c r="H24" s="304">
        <f>(H21-H22)-H23</f>
        <v>5207.7000000000116</v>
      </c>
      <c r="I24" s="304"/>
      <c r="J24" s="267">
        <f>SUM(D24:I24)</f>
        <v>80097.619999999981</v>
      </c>
    </row>
    <row r="25" spans="1:12" ht="87.75" customHeight="1" thickTop="1" thickBot="1" x14ac:dyDescent="0.25">
      <c r="A25" s="605" t="s">
        <v>806</v>
      </c>
      <c r="B25" s="606"/>
      <c r="C25" s="606"/>
      <c r="D25" s="606"/>
      <c r="E25" s="606"/>
      <c r="F25" s="606"/>
      <c r="G25" s="606"/>
      <c r="H25" s="606"/>
      <c r="I25" s="606"/>
      <c r="J25" s="607"/>
    </row>
    <row r="26" spans="1:12" ht="24.95" customHeight="1" thickTop="1" thickBot="1" x14ac:dyDescent="0.25">
      <c r="A26" s="502" t="s">
        <v>593</v>
      </c>
      <c r="B26" s="503"/>
      <c r="C26" s="503"/>
      <c r="D26" s="503"/>
      <c r="E26" s="503"/>
      <c r="F26" s="503"/>
      <c r="G26" s="503"/>
      <c r="H26" s="503"/>
      <c r="I26" s="503"/>
      <c r="J26" s="504"/>
    </row>
    <row r="27" spans="1:12" ht="34.5" customHeight="1" thickTop="1" thickBot="1" x14ac:dyDescent="0.25">
      <c r="A27" s="493" t="s">
        <v>697</v>
      </c>
      <c r="B27" s="494"/>
      <c r="C27" s="613"/>
      <c r="D27" s="87" t="s">
        <v>759</v>
      </c>
      <c r="E27" s="87" t="s">
        <v>760</v>
      </c>
      <c r="F27" s="43" t="s">
        <v>761</v>
      </c>
      <c r="G27" s="43" t="s">
        <v>762</v>
      </c>
      <c r="H27" s="43" t="s">
        <v>763</v>
      </c>
      <c r="I27" s="43" t="s">
        <v>764</v>
      </c>
      <c r="J27" s="17" t="s">
        <v>28</v>
      </c>
    </row>
    <row r="28" spans="1:12" ht="39.75" customHeight="1" thickTop="1" x14ac:dyDescent="0.2">
      <c r="A28" s="614" t="s">
        <v>29</v>
      </c>
      <c r="B28" s="615"/>
      <c r="C28" s="121" t="s">
        <v>27</v>
      </c>
      <c r="D28" s="122">
        <v>713</v>
      </c>
      <c r="E28" s="122">
        <v>53</v>
      </c>
      <c r="F28" s="122">
        <v>26</v>
      </c>
      <c r="G28" s="122">
        <v>109</v>
      </c>
      <c r="H28" s="122">
        <v>162</v>
      </c>
      <c r="I28" s="122"/>
      <c r="J28" s="123">
        <f>SUM(D28:I28)</f>
        <v>1063</v>
      </c>
    </row>
    <row r="29" spans="1:12" ht="39" customHeight="1" thickBot="1" x14ac:dyDescent="0.25">
      <c r="A29" s="518" t="s">
        <v>30</v>
      </c>
      <c r="B29" s="519"/>
      <c r="C29" s="117" t="s">
        <v>27</v>
      </c>
      <c r="D29" s="118">
        <v>550</v>
      </c>
      <c r="E29" s="118">
        <v>113</v>
      </c>
      <c r="F29" s="119">
        <v>89</v>
      </c>
      <c r="G29" s="119">
        <v>121</v>
      </c>
      <c r="H29" s="119">
        <v>52</v>
      </c>
      <c r="I29" s="119"/>
      <c r="J29" s="120">
        <f>SUM(D29:I29)</f>
        <v>925</v>
      </c>
    </row>
    <row r="30" spans="1:12" s="4" customFormat="1" ht="30.95" customHeight="1" thickTop="1" thickBot="1" x14ac:dyDescent="0.3">
      <c r="A30" s="493" t="s">
        <v>706</v>
      </c>
      <c r="B30" s="494"/>
      <c r="C30" s="494"/>
      <c r="D30" s="494"/>
      <c r="E30" s="494"/>
      <c r="F30" s="494"/>
      <c r="G30" s="494"/>
      <c r="H30" s="494"/>
      <c r="I30" s="494"/>
      <c r="J30" s="495"/>
    </row>
    <row r="31" spans="1:12" s="5" customFormat="1" ht="24.95" customHeight="1" thickTop="1" x14ac:dyDescent="0.25">
      <c r="A31" s="608" t="s">
        <v>586</v>
      </c>
      <c r="B31" s="609"/>
      <c r="C31" s="609"/>
      <c r="D31" s="609"/>
      <c r="E31" s="609"/>
      <c r="F31" s="609"/>
      <c r="G31" s="609"/>
      <c r="H31" s="609"/>
      <c r="I31" s="609"/>
      <c r="J31" s="610"/>
    </row>
    <row r="32" spans="1:12" s="5" customFormat="1" ht="41.25" customHeight="1" thickBot="1" x14ac:dyDescent="0.3">
      <c r="A32" s="371" t="s">
        <v>31</v>
      </c>
      <c r="B32" s="531" t="s">
        <v>32</v>
      </c>
      <c r="C32" s="532"/>
      <c r="D32" s="101" t="s">
        <v>759</v>
      </c>
      <c r="E32" s="227" t="s">
        <v>760</v>
      </c>
      <c r="F32" s="39" t="s">
        <v>761</v>
      </c>
      <c r="G32" s="39" t="s">
        <v>762</v>
      </c>
      <c r="H32" s="12" t="s">
        <v>763</v>
      </c>
      <c r="I32" s="12" t="s">
        <v>764</v>
      </c>
      <c r="J32" s="13" t="s">
        <v>28</v>
      </c>
    </row>
    <row r="33" spans="1:10" s="188" customFormat="1" ht="36.75" customHeight="1" thickTop="1" x14ac:dyDescent="0.25">
      <c r="A33" s="286" t="s">
        <v>34</v>
      </c>
      <c r="B33" s="184" t="s">
        <v>35</v>
      </c>
      <c r="C33" s="185" t="s">
        <v>27</v>
      </c>
      <c r="D33" s="192">
        <v>12555.6</v>
      </c>
      <c r="E33" s="225">
        <v>267.5</v>
      </c>
      <c r="F33" s="226">
        <v>133.80000000000001</v>
      </c>
      <c r="G33" s="115">
        <v>0</v>
      </c>
      <c r="H33" s="25">
        <v>0</v>
      </c>
      <c r="I33" s="171"/>
      <c r="J33" s="187">
        <f>SUM(D33:I33)</f>
        <v>12956.9</v>
      </c>
    </row>
    <row r="34" spans="1:10" s="188" customFormat="1" ht="36.75" customHeight="1" x14ac:dyDescent="0.25">
      <c r="A34" s="102" t="s">
        <v>36</v>
      </c>
      <c r="B34" s="103" t="s">
        <v>37</v>
      </c>
      <c r="C34" s="189" t="s">
        <v>27</v>
      </c>
      <c r="D34" s="192">
        <v>18476.86</v>
      </c>
      <c r="E34" s="224">
        <v>0</v>
      </c>
      <c r="F34" s="347">
        <v>0</v>
      </c>
      <c r="G34" s="115">
        <v>0</v>
      </c>
      <c r="H34" s="25">
        <v>0</v>
      </c>
      <c r="I34" s="171"/>
      <c r="J34" s="190">
        <f>SUM(D34:I34)</f>
        <v>18476.86</v>
      </c>
    </row>
    <row r="35" spans="1:10" s="188" customFormat="1" ht="36.75" customHeight="1" x14ac:dyDescent="0.25">
      <c r="A35" s="476" t="s">
        <v>38</v>
      </c>
      <c r="B35" s="103" t="s">
        <v>39</v>
      </c>
      <c r="C35" s="189" t="s">
        <v>27</v>
      </c>
      <c r="D35" s="192">
        <v>13600.909999999998</v>
      </c>
      <c r="E35" s="225">
        <v>121</v>
      </c>
      <c r="F35" s="347">
        <v>0</v>
      </c>
      <c r="G35" s="115">
        <v>106.6</v>
      </c>
      <c r="H35" s="25">
        <v>229</v>
      </c>
      <c r="I35" s="171"/>
      <c r="J35" s="190">
        <f t="shared" ref="J35:J64" si="0">SUM(D35:I35)</f>
        <v>14057.509999999998</v>
      </c>
    </row>
    <row r="36" spans="1:10" s="188" customFormat="1" ht="36.75" customHeight="1" x14ac:dyDescent="0.25">
      <c r="A36" s="477"/>
      <c r="B36" s="103" t="s">
        <v>72</v>
      </c>
      <c r="C36" s="189" t="s">
        <v>27</v>
      </c>
      <c r="D36" s="192">
        <v>27285.14</v>
      </c>
      <c r="E36" s="225">
        <v>684.7</v>
      </c>
      <c r="F36" s="226">
        <v>1745.7</v>
      </c>
      <c r="G36" s="115">
        <v>1487.1</v>
      </c>
      <c r="H36" s="25">
        <v>1273.3</v>
      </c>
      <c r="I36" s="171"/>
      <c r="J36" s="190">
        <f t="shared" si="0"/>
        <v>32475.94</v>
      </c>
    </row>
    <row r="37" spans="1:10" s="188" customFormat="1" ht="34.5" customHeight="1" x14ac:dyDescent="0.25">
      <c r="A37" s="478"/>
      <c r="B37" s="103" t="s">
        <v>207</v>
      </c>
      <c r="C37" s="189" t="s">
        <v>27</v>
      </c>
      <c r="D37" s="192">
        <v>10078.100000000002</v>
      </c>
      <c r="E37" s="225">
        <v>0</v>
      </c>
      <c r="F37" s="226">
        <v>0</v>
      </c>
      <c r="G37" s="115">
        <v>0</v>
      </c>
      <c r="H37" s="25">
        <v>0</v>
      </c>
      <c r="I37" s="171"/>
      <c r="J37" s="190">
        <f t="shared" si="0"/>
        <v>10078.100000000002</v>
      </c>
    </row>
    <row r="38" spans="1:10" s="188" customFormat="1" ht="36.75" customHeight="1" x14ac:dyDescent="0.25">
      <c r="A38" s="476" t="s">
        <v>82</v>
      </c>
      <c r="B38" s="103" t="s">
        <v>83</v>
      </c>
      <c r="C38" s="189" t="s">
        <v>27</v>
      </c>
      <c r="D38" s="192">
        <v>3701.74</v>
      </c>
      <c r="E38" s="225">
        <v>0</v>
      </c>
      <c r="F38" s="226">
        <v>0</v>
      </c>
      <c r="G38" s="115">
        <v>0</v>
      </c>
      <c r="H38" s="25">
        <v>0</v>
      </c>
      <c r="I38" s="171"/>
      <c r="J38" s="190">
        <f t="shared" si="0"/>
        <v>3701.74</v>
      </c>
    </row>
    <row r="39" spans="1:10" s="188" customFormat="1" ht="36.75" customHeight="1" x14ac:dyDescent="0.25">
      <c r="A39" s="478"/>
      <c r="B39" s="103" t="s">
        <v>169</v>
      </c>
      <c r="C39" s="189" t="s">
        <v>27</v>
      </c>
      <c r="D39" s="192">
        <v>4861.43</v>
      </c>
      <c r="E39" s="225">
        <v>0</v>
      </c>
      <c r="F39" s="226">
        <v>0</v>
      </c>
      <c r="G39" s="115">
        <v>0</v>
      </c>
      <c r="H39" s="25">
        <v>129</v>
      </c>
      <c r="I39" s="171"/>
      <c r="J39" s="190">
        <f t="shared" si="0"/>
        <v>4990.43</v>
      </c>
    </row>
    <row r="40" spans="1:10" s="188" customFormat="1" ht="34.5" customHeight="1" x14ac:dyDescent="0.25">
      <c r="A40" s="191" t="s">
        <v>165</v>
      </c>
      <c r="B40" s="103" t="s">
        <v>166</v>
      </c>
      <c r="C40" s="189" t="s">
        <v>27</v>
      </c>
      <c r="D40" s="192">
        <v>1539.2000000000003</v>
      </c>
      <c r="E40" s="225">
        <v>0</v>
      </c>
      <c r="F40" s="226">
        <v>0</v>
      </c>
      <c r="G40" s="115">
        <v>0</v>
      </c>
      <c r="H40" s="25">
        <v>0</v>
      </c>
      <c r="I40" s="171"/>
      <c r="J40" s="190">
        <f t="shared" si="0"/>
        <v>1539.2000000000003</v>
      </c>
    </row>
    <row r="41" spans="1:10" s="188" customFormat="1" ht="34.5" customHeight="1" x14ac:dyDescent="0.25">
      <c r="A41" s="476" t="s">
        <v>79</v>
      </c>
      <c r="B41" s="103" t="s">
        <v>80</v>
      </c>
      <c r="C41" s="189" t="s">
        <v>27</v>
      </c>
      <c r="D41" s="192">
        <v>4082.04</v>
      </c>
      <c r="E41" s="225">
        <v>0</v>
      </c>
      <c r="F41" s="226">
        <v>0</v>
      </c>
      <c r="G41" s="115">
        <v>0</v>
      </c>
      <c r="H41" s="25">
        <v>0</v>
      </c>
      <c r="I41" s="171"/>
      <c r="J41" s="190">
        <f t="shared" si="0"/>
        <v>4082.04</v>
      </c>
    </row>
    <row r="42" spans="1:10" s="188" customFormat="1" ht="36.75" customHeight="1" x14ac:dyDescent="0.25">
      <c r="A42" s="478"/>
      <c r="B42" s="103" t="s">
        <v>88</v>
      </c>
      <c r="C42" s="189" t="s">
        <v>27</v>
      </c>
      <c r="D42" s="192">
        <v>25572.33</v>
      </c>
      <c r="E42" s="225">
        <v>602</v>
      </c>
      <c r="F42" s="226">
        <v>1111.3</v>
      </c>
      <c r="G42" s="115">
        <v>1400.3</v>
      </c>
      <c r="H42" s="25">
        <v>1047.0999999999999</v>
      </c>
      <c r="I42" s="171"/>
      <c r="J42" s="190">
        <f t="shared" si="0"/>
        <v>29733.03</v>
      </c>
    </row>
    <row r="43" spans="1:10" s="188" customFormat="1" ht="36.75" customHeight="1" x14ac:dyDescent="0.25">
      <c r="A43" s="102" t="s">
        <v>40</v>
      </c>
      <c r="B43" s="103" t="s">
        <v>41</v>
      </c>
      <c r="C43" s="189" t="s">
        <v>27</v>
      </c>
      <c r="D43" s="192">
        <v>5269.59</v>
      </c>
      <c r="E43" s="225">
        <v>0</v>
      </c>
      <c r="F43" s="226">
        <v>0</v>
      </c>
      <c r="G43" s="25">
        <v>0</v>
      </c>
      <c r="H43" s="25">
        <v>0</v>
      </c>
      <c r="I43" s="171"/>
      <c r="J43" s="190">
        <f t="shared" si="0"/>
        <v>5269.59</v>
      </c>
    </row>
    <row r="44" spans="1:10" s="188" customFormat="1" ht="36.75" customHeight="1" x14ac:dyDescent="0.25">
      <c r="A44" s="476" t="s">
        <v>42</v>
      </c>
      <c r="B44" s="103" t="s">
        <v>43</v>
      </c>
      <c r="C44" s="189" t="s">
        <v>27</v>
      </c>
      <c r="D44" s="192">
        <v>27346.830000000005</v>
      </c>
      <c r="E44" s="225">
        <v>321.39999999999998</v>
      </c>
      <c r="F44" s="226">
        <v>1010.2</v>
      </c>
      <c r="G44" s="25">
        <v>676.7</v>
      </c>
      <c r="H44" s="25">
        <v>917.1</v>
      </c>
      <c r="I44" s="171"/>
      <c r="J44" s="190">
        <f t="shared" si="0"/>
        <v>30272.230000000007</v>
      </c>
    </row>
    <row r="45" spans="1:10" s="188" customFormat="1" ht="33" customHeight="1" x14ac:dyDescent="0.25">
      <c r="A45" s="478"/>
      <c r="B45" s="107" t="s">
        <v>97</v>
      </c>
      <c r="C45" s="189" t="s">
        <v>27</v>
      </c>
      <c r="D45" s="192">
        <v>12410.74</v>
      </c>
      <c r="E45" s="224">
        <v>0</v>
      </c>
      <c r="F45" s="347">
        <v>0</v>
      </c>
      <c r="G45" s="25">
        <v>0</v>
      </c>
      <c r="H45" s="25">
        <v>0</v>
      </c>
      <c r="I45" s="171"/>
      <c r="J45" s="190">
        <f t="shared" si="0"/>
        <v>12410.74</v>
      </c>
    </row>
    <row r="46" spans="1:10" s="188" customFormat="1" ht="36.75" customHeight="1" x14ac:dyDescent="0.25">
      <c r="A46" s="102" t="s">
        <v>739</v>
      </c>
      <c r="B46" s="333" t="s">
        <v>741</v>
      </c>
      <c r="C46" s="189" t="s">
        <v>27</v>
      </c>
      <c r="D46" s="192">
        <v>1325</v>
      </c>
      <c r="E46" s="224">
        <v>192.2</v>
      </c>
      <c r="F46" s="347">
        <v>0</v>
      </c>
      <c r="G46" s="25">
        <v>0</v>
      </c>
      <c r="H46" s="25">
        <v>0</v>
      </c>
      <c r="I46" s="171"/>
      <c r="J46" s="190">
        <f t="shared" si="0"/>
        <v>1517.2</v>
      </c>
    </row>
    <row r="47" spans="1:10" s="188" customFormat="1" ht="36.75" customHeight="1" x14ac:dyDescent="0.25">
      <c r="A47" s="102" t="s">
        <v>44</v>
      </c>
      <c r="B47" s="103" t="s">
        <v>45</v>
      </c>
      <c r="C47" s="189" t="s">
        <v>27</v>
      </c>
      <c r="D47" s="192">
        <v>55129.310000000005</v>
      </c>
      <c r="E47" s="225">
        <v>2027.6</v>
      </c>
      <c r="F47" s="226">
        <v>3410</v>
      </c>
      <c r="G47" s="115">
        <v>2667.6</v>
      </c>
      <c r="H47" s="25">
        <v>2933</v>
      </c>
      <c r="I47" s="171"/>
      <c r="J47" s="190">
        <f t="shared" si="0"/>
        <v>66167.510000000009</v>
      </c>
    </row>
    <row r="48" spans="1:10" s="188" customFormat="1" ht="36.75" customHeight="1" x14ac:dyDescent="0.25">
      <c r="A48" s="287" t="s">
        <v>773</v>
      </c>
      <c r="B48" s="249" t="s">
        <v>774</v>
      </c>
      <c r="C48" s="189" t="s">
        <v>27</v>
      </c>
      <c r="D48" s="192">
        <v>0</v>
      </c>
      <c r="E48" s="225">
        <v>0</v>
      </c>
      <c r="F48" s="226">
        <v>59.7</v>
      </c>
      <c r="G48" s="115">
        <v>0</v>
      </c>
      <c r="H48" s="25">
        <v>0</v>
      </c>
      <c r="I48" s="171"/>
      <c r="J48" s="190">
        <f t="shared" si="0"/>
        <v>59.7</v>
      </c>
    </row>
    <row r="49" spans="1:10" s="188" customFormat="1" ht="36.75" customHeight="1" x14ac:dyDescent="0.25">
      <c r="A49" s="476" t="s">
        <v>46</v>
      </c>
      <c r="B49" s="103" t="s">
        <v>47</v>
      </c>
      <c r="C49" s="189" t="s">
        <v>27</v>
      </c>
      <c r="D49" s="192">
        <v>23133.29</v>
      </c>
      <c r="E49" s="224">
        <v>602.20000000000005</v>
      </c>
      <c r="F49" s="347">
        <v>1702.7</v>
      </c>
      <c r="G49" s="115">
        <v>1093.2</v>
      </c>
      <c r="H49" s="25">
        <v>1317.9</v>
      </c>
      <c r="I49" s="171"/>
      <c r="J49" s="190">
        <f t="shared" si="0"/>
        <v>27849.290000000005</v>
      </c>
    </row>
    <row r="50" spans="1:10" s="188" customFormat="1" ht="36.75" customHeight="1" x14ac:dyDescent="0.25">
      <c r="A50" s="477"/>
      <c r="B50" s="103" t="s">
        <v>218</v>
      </c>
      <c r="C50" s="189" t="s">
        <v>27</v>
      </c>
      <c r="D50" s="192">
        <v>616.29999999999995</v>
      </c>
      <c r="E50" s="225">
        <v>0</v>
      </c>
      <c r="F50" s="226">
        <v>0</v>
      </c>
      <c r="G50" s="115">
        <v>0</v>
      </c>
      <c r="H50" s="25">
        <v>0</v>
      </c>
      <c r="I50" s="171"/>
      <c r="J50" s="190">
        <f t="shared" si="0"/>
        <v>616.29999999999995</v>
      </c>
    </row>
    <row r="51" spans="1:10" s="188" customFormat="1" ht="36.75" customHeight="1" x14ac:dyDescent="0.25">
      <c r="A51" s="478"/>
      <c r="B51" s="103" t="s">
        <v>253</v>
      </c>
      <c r="C51" s="189" t="s">
        <v>27</v>
      </c>
      <c r="D51" s="192">
        <v>2641.6000000000004</v>
      </c>
      <c r="E51" s="225">
        <v>0</v>
      </c>
      <c r="F51" s="226">
        <v>0</v>
      </c>
      <c r="G51" s="115">
        <v>0</v>
      </c>
      <c r="H51" s="25">
        <v>0</v>
      </c>
      <c r="I51" s="171"/>
      <c r="J51" s="190">
        <f t="shared" si="0"/>
        <v>2641.6000000000004</v>
      </c>
    </row>
    <row r="52" spans="1:10" s="188" customFormat="1" ht="46.5" customHeight="1" x14ac:dyDescent="0.25">
      <c r="A52" s="476" t="s">
        <v>48</v>
      </c>
      <c r="B52" s="103" t="s">
        <v>49</v>
      </c>
      <c r="C52" s="189" t="s">
        <v>27</v>
      </c>
      <c r="D52" s="192">
        <v>17385.86</v>
      </c>
      <c r="E52" s="224">
        <v>332.8</v>
      </c>
      <c r="F52" s="226">
        <v>0</v>
      </c>
      <c r="G52" s="115">
        <v>0</v>
      </c>
      <c r="H52" s="25">
        <v>0</v>
      </c>
      <c r="I52" s="171"/>
      <c r="J52" s="190">
        <f t="shared" si="0"/>
        <v>17718.66</v>
      </c>
    </row>
    <row r="53" spans="1:10" s="188" customFormat="1" ht="37.5" customHeight="1" x14ac:dyDescent="0.25">
      <c r="A53" s="478"/>
      <c r="B53" s="103" t="s">
        <v>81</v>
      </c>
      <c r="C53" s="189" t="s">
        <v>27</v>
      </c>
      <c r="D53" s="192">
        <v>2390.64</v>
      </c>
      <c r="E53" s="224">
        <v>0</v>
      </c>
      <c r="F53" s="226">
        <v>0</v>
      </c>
      <c r="G53" s="115">
        <v>0</v>
      </c>
      <c r="H53" s="25">
        <v>0</v>
      </c>
      <c r="I53" s="171"/>
      <c r="J53" s="190">
        <f t="shared" si="0"/>
        <v>2390.64</v>
      </c>
    </row>
    <row r="54" spans="1:10" s="188" customFormat="1" ht="36.75" customHeight="1" x14ac:dyDescent="0.25">
      <c r="A54" s="476" t="s">
        <v>50</v>
      </c>
      <c r="B54" s="103" t="s">
        <v>51</v>
      </c>
      <c r="C54" s="189" t="s">
        <v>27</v>
      </c>
      <c r="D54" s="192">
        <v>37220.420000000006</v>
      </c>
      <c r="E54" s="224">
        <v>959.8</v>
      </c>
      <c r="F54" s="347">
        <v>1078.5</v>
      </c>
      <c r="G54" s="25">
        <v>2735.7</v>
      </c>
      <c r="H54" s="25">
        <v>1676.3</v>
      </c>
      <c r="I54" s="171"/>
      <c r="J54" s="190">
        <f t="shared" si="0"/>
        <v>43670.720000000008</v>
      </c>
    </row>
    <row r="55" spans="1:10" s="188" customFormat="1" ht="31.5" customHeight="1" x14ac:dyDescent="0.25">
      <c r="A55" s="478"/>
      <c r="B55" s="103" t="s">
        <v>250</v>
      </c>
      <c r="C55" s="189" t="s">
        <v>27</v>
      </c>
      <c r="D55" s="192">
        <v>12444.5</v>
      </c>
      <c r="E55" s="224">
        <v>0</v>
      </c>
      <c r="F55" s="347">
        <v>438.5</v>
      </c>
      <c r="G55" s="25">
        <v>0</v>
      </c>
      <c r="H55" s="25">
        <v>0</v>
      </c>
      <c r="I55" s="171"/>
      <c r="J55" s="190">
        <f t="shared" si="0"/>
        <v>12883</v>
      </c>
    </row>
    <row r="56" spans="1:10" s="188" customFormat="1" ht="36.75" customHeight="1" x14ac:dyDescent="0.25">
      <c r="A56" s="102" t="s">
        <v>67</v>
      </c>
      <c r="B56" s="103" t="s">
        <v>68</v>
      </c>
      <c r="C56" s="189" t="s">
        <v>27</v>
      </c>
      <c r="D56" s="192">
        <v>7992.44</v>
      </c>
      <c r="E56" s="224">
        <v>0</v>
      </c>
      <c r="F56" s="347">
        <v>0</v>
      </c>
      <c r="G56" s="25">
        <v>0</v>
      </c>
      <c r="H56" s="25">
        <v>0</v>
      </c>
      <c r="I56" s="171"/>
      <c r="J56" s="190">
        <f t="shared" si="0"/>
        <v>7992.44</v>
      </c>
    </row>
    <row r="57" spans="1:10" s="188" customFormat="1" ht="36.75" customHeight="1" x14ac:dyDescent="0.25">
      <c r="A57" s="102" t="s">
        <v>589</v>
      </c>
      <c r="B57" s="103" t="s">
        <v>52</v>
      </c>
      <c r="C57" s="189" t="s">
        <v>27</v>
      </c>
      <c r="D57" s="222">
        <v>2628.3400000000006</v>
      </c>
      <c r="E57" s="224">
        <v>0</v>
      </c>
      <c r="F57" s="347">
        <v>0</v>
      </c>
      <c r="G57" s="25">
        <v>0</v>
      </c>
      <c r="H57" s="25">
        <v>0</v>
      </c>
      <c r="I57" s="171"/>
      <c r="J57" s="190">
        <f t="shared" si="0"/>
        <v>2628.3400000000006</v>
      </c>
    </row>
    <row r="58" spans="1:10" s="188" customFormat="1" ht="36.75" customHeight="1" x14ac:dyDescent="0.25">
      <c r="A58" s="476" t="s">
        <v>53</v>
      </c>
      <c r="B58" s="103" t="s">
        <v>54</v>
      </c>
      <c r="C58" s="189" t="s">
        <v>27</v>
      </c>
      <c r="D58" s="192">
        <v>28230.639999999999</v>
      </c>
      <c r="E58" s="225">
        <v>715.02</v>
      </c>
      <c r="F58" s="226">
        <v>614.79999999999995</v>
      </c>
      <c r="G58" s="25">
        <v>1266.4000000000001</v>
      </c>
      <c r="H58" s="25">
        <v>1498.9</v>
      </c>
      <c r="I58" s="171"/>
      <c r="J58" s="190">
        <f t="shared" si="0"/>
        <v>32325.760000000002</v>
      </c>
    </row>
    <row r="59" spans="1:10" s="188" customFormat="1" ht="36.75" customHeight="1" x14ac:dyDescent="0.25">
      <c r="A59" s="477"/>
      <c r="B59" s="103" t="s">
        <v>140</v>
      </c>
      <c r="C59" s="189" t="s">
        <v>27</v>
      </c>
      <c r="D59" s="192">
        <v>59917.32</v>
      </c>
      <c r="E59" s="225">
        <v>2049.4</v>
      </c>
      <c r="F59" s="226">
        <v>2676.8</v>
      </c>
      <c r="G59" s="25">
        <v>2581.8000000000002</v>
      </c>
      <c r="H59" s="25">
        <v>3224.5</v>
      </c>
      <c r="I59" s="171"/>
      <c r="J59" s="190">
        <f t="shared" si="0"/>
        <v>70449.820000000007</v>
      </c>
    </row>
    <row r="60" spans="1:10" s="188" customFormat="1" ht="36.75" customHeight="1" x14ac:dyDescent="0.25">
      <c r="A60" s="478"/>
      <c r="B60" s="103" t="s">
        <v>208</v>
      </c>
      <c r="C60" s="189" t="s">
        <v>27</v>
      </c>
      <c r="D60" s="192">
        <v>9343.8399999999965</v>
      </c>
      <c r="E60" s="225">
        <v>0</v>
      </c>
      <c r="F60" s="226">
        <v>643.9</v>
      </c>
      <c r="G60" s="25">
        <v>176.2</v>
      </c>
      <c r="H60" s="25">
        <v>338.3</v>
      </c>
      <c r="I60" s="171"/>
      <c r="J60" s="190">
        <f t="shared" si="0"/>
        <v>10502.239999999996</v>
      </c>
    </row>
    <row r="61" spans="1:10" s="188" customFormat="1" ht="36.75" customHeight="1" x14ac:dyDescent="0.25">
      <c r="A61" s="102" t="s">
        <v>55</v>
      </c>
      <c r="B61" s="103" t="s">
        <v>56</v>
      </c>
      <c r="C61" s="189" t="s">
        <v>27</v>
      </c>
      <c r="D61" s="192">
        <v>6848.2</v>
      </c>
      <c r="E61" s="225">
        <v>163.4</v>
      </c>
      <c r="F61" s="226">
        <v>0</v>
      </c>
      <c r="G61" s="25">
        <v>0</v>
      </c>
      <c r="H61" s="25">
        <v>251</v>
      </c>
      <c r="I61" s="171"/>
      <c r="J61" s="190">
        <f t="shared" si="0"/>
        <v>7262.5999999999995</v>
      </c>
    </row>
    <row r="62" spans="1:10" s="188" customFormat="1" ht="36.75" customHeight="1" x14ac:dyDescent="0.25">
      <c r="A62" s="476" t="s">
        <v>57</v>
      </c>
      <c r="B62" s="103" t="s">
        <v>58</v>
      </c>
      <c r="C62" s="189" t="s">
        <v>27</v>
      </c>
      <c r="D62" s="192">
        <v>686.8</v>
      </c>
      <c r="E62" s="225">
        <v>416.2</v>
      </c>
      <c r="F62" s="226">
        <v>1050.4000000000001</v>
      </c>
      <c r="G62" s="25">
        <v>304.89999999999998</v>
      </c>
      <c r="H62" s="25">
        <v>0</v>
      </c>
      <c r="I62" s="171"/>
      <c r="J62" s="190">
        <f t="shared" si="0"/>
        <v>2458.3000000000002</v>
      </c>
    </row>
    <row r="63" spans="1:10" s="188" customFormat="1" ht="36.75" customHeight="1" x14ac:dyDescent="0.25">
      <c r="A63" s="477"/>
      <c r="B63" s="249" t="s">
        <v>775</v>
      </c>
      <c r="C63" s="189" t="s">
        <v>27</v>
      </c>
      <c r="D63" s="192">
        <v>0</v>
      </c>
      <c r="E63" s="225">
        <v>0</v>
      </c>
      <c r="F63" s="226">
        <v>250.8</v>
      </c>
      <c r="G63" s="25">
        <v>0</v>
      </c>
      <c r="H63" s="25">
        <v>0</v>
      </c>
      <c r="I63" s="171"/>
      <c r="J63" s="190">
        <f t="shared" si="0"/>
        <v>250.8</v>
      </c>
    </row>
    <row r="64" spans="1:10" s="188" customFormat="1" ht="36.75" customHeight="1" x14ac:dyDescent="0.25">
      <c r="A64" s="477"/>
      <c r="B64" s="103" t="s">
        <v>178</v>
      </c>
      <c r="C64" s="189" t="s">
        <v>27</v>
      </c>
      <c r="D64" s="192">
        <v>165.8</v>
      </c>
      <c r="E64" s="225">
        <v>0</v>
      </c>
      <c r="F64" s="226">
        <v>0</v>
      </c>
      <c r="G64" s="25">
        <v>0</v>
      </c>
      <c r="H64" s="25">
        <v>0</v>
      </c>
      <c r="I64" s="171"/>
      <c r="J64" s="190">
        <f t="shared" si="0"/>
        <v>165.8</v>
      </c>
    </row>
    <row r="65" spans="1:10" s="188" customFormat="1" ht="36.75" customHeight="1" x14ac:dyDescent="0.25">
      <c r="A65" s="477"/>
      <c r="B65" s="103" t="s">
        <v>600</v>
      </c>
      <c r="C65" s="189" t="s">
        <v>27</v>
      </c>
      <c r="D65" s="192">
        <v>2799.8199999999997</v>
      </c>
      <c r="E65" s="225">
        <v>0</v>
      </c>
      <c r="F65" s="226">
        <v>0</v>
      </c>
      <c r="G65" s="25">
        <v>0</v>
      </c>
      <c r="H65" s="25">
        <v>0</v>
      </c>
      <c r="I65" s="171"/>
      <c r="J65" s="190">
        <f t="shared" ref="J65:J89" si="1">SUM(D65:I65)</f>
        <v>2799.8199999999997</v>
      </c>
    </row>
    <row r="66" spans="1:10" s="188" customFormat="1" ht="36.75" customHeight="1" x14ac:dyDescent="0.25">
      <c r="A66" s="477"/>
      <c r="B66" s="103" t="s">
        <v>213</v>
      </c>
      <c r="C66" s="189" t="s">
        <v>27</v>
      </c>
      <c r="D66" s="192">
        <v>922.2</v>
      </c>
      <c r="E66" s="225">
        <v>0</v>
      </c>
      <c r="F66" s="226">
        <v>0</v>
      </c>
      <c r="G66" s="25">
        <v>0</v>
      </c>
      <c r="H66" s="25">
        <v>0</v>
      </c>
      <c r="I66" s="171"/>
      <c r="J66" s="190">
        <f t="shared" si="1"/>
        <v>922.2</v>
      </c>
    </row>
    <row r="67" spans="1:10" s="188" customFormat="1" ht="36.75" customHeight="1" x14ac:dyDescent="0.25">
      <c r="A67" s="478"/>
      <c r="B67" s="103" t="s">
        <v>246</v>
      </c>
      <c r="C67" s="189" t="s">
        <v>27</v>
      </c>
      <c r="D67" s="192">
        <v>484.6</v>
      </c>
      <c r="E67" s="225">
        <v>0</v>
      </c>
      <c r="F67" s="226">
        <v>0</v>
      </c>
      <c r="G67" s="25">
        <v>0</v>
      </c>
      <c r="H67" s="25">
        <v>0</v>
      </c>
      <c r="I67" s="171"/>
      <c r="J67" s="190">
        <f t="shared" si="1"/>
        <v>484.6</v>
      </c>
    </row>
    <row r="68" spans="1:10" s="188" customFormat="1" ht="36.75" customHeight="1" x14ac:dyDescent="0.25">
      <c r="A68" s="476" t="s">
        <v>59</v>
      </c>
      <c r="B68" s="103" t="s">
        <v>726</v>
      </c>
      <c r="C68" s="189" t="s">
        <v>27</v>
      </c>
      <c r="D68" s="192">
        <v>23534.069999999996</v>
      </c>
      <c r="E68" s="225">
        <v>881.5</v>
      </c>
      <c r="F68" s="226">
        <v>1500.2</v>
      </c>
      <c r="G68" s="25">
        <v>1096.4000000000001</v>
      </c>
      <c r="H68" s="25">
        <v>1367.1</v>
      </c>
      <c r="I68" s="171"/>
      <c r="J68" s="190">
        <f t="shared" si="1"/>
        <v>28379.269999999997</v>
      </c>
    </row>
    <row r="69" spans="1:10" s="188" customFormat="1" ht="36.75" customHeight="1" x14ac:dyDescent="0.25">
      <c r="A69" s="477"/>
      <c r="B69" s="103" t="s">
        <v>198</v>
      </c>
      <c r="C69" s="189" t="s">
        <v>27</v>
      </c>
      <c r="D69" s="192">
        <v>10545.44</v>
      </c>
      <c r="E69" s="225">
        <v>204.2</v>
      </c>
      <c r="F69" s="226">
        <v>243.1</v>
      </c>
      <c r="G69" s="25">
        <v>549</v>
      </c>
      <c r="H69" s="25">
        <v>802.87</v>
      </c>
      <c r="I69" s="171"/>
      <c r="J69" s="190">
        <f t="shared" si="1"/>
        <v>12344.610000000002</v>
      </c>
    </row>
    <row r="70" spans="1:10" s="188" customFormat="1" ht="36.75" customHeight="1" x14ac:dyDescent="0.25">
      <c r="A70" s="478"/>
      <c r="B70" s="103" t="s">
        <v>241</v>
      </c>
      <c r="C70" s="189" t="s">
        <v>27</v>
      </c>
      <c r="D70" s="192">
        <v>21504.069999999996</v>
      </c>
      <c r="E70" s="225">
        <v>807.7</v>
      </c>
      <c r="F70" s="226">
        <v>379</v>
      </c>
      <c r="G70" s="25">
        <v>563.20000000000005</v>
      </c>
      <c r="H70" s="25">
        <v>0</v>
      </c>
      <c r="I70" s="171"/>
      <c r="J70" s="190">
        <f t="shared" si="1"/>
        <v>23253.969999999998</v>
      </c>
    </row>
    <row r="71" spans="1:10" s="188" customFormat="1" ht="36.75" customHeight="1" x14ac:dyDescent="0.25">
      <c r="A71" s="102" t="s">
        <v>60</v>
      </c>
      <c r="B71" s="103" t="s">
        <v>61</v>
      </c>
      <c r="C71" s="189" t="s">
        <v>27</v>
      </c>
      <c r="D71" s="192">
        <v>25099.889999999996</v>
      </c>
      <c r="E71" s="225">
        <v>799.8</v>
      </c>
      <c r="F71" s="226">
        <v>1444.2</v>
      </c>
      <c r="G71" s="25">
        <v>1112.71</v>
      </c>
      <c r="H71" s="25">
        <v>1725.2</v>
      </c>
      <c r="I71" s="171"/>
      <c r="J71" s="190">
        <f t="shared" si="1"/>
        <v>30181.799999999996</v>
      </c>
    </row>
    <row r="72" spans="1:10" s="188" customFormat="1" ht="36.75" customHeight="1" x14ac:dyDescent="0.25">
      <c r="A72" s="102" t="s">
        <v>62</v>
      </c>
      <c r="B72" s="103" t="s">
        <v>63</v>
      </c>
      <c r="C72" s="189" t="s">
        <v>27</v>
      </c>
      <c r="D72" s="192">
        <v>24536.53</v>
      </c>
      <c r="E72" s="225">
        <v>745</v>
      </c>
      <c r="F72" s="226">
        <v>856</v>
      </c>
      <c r="G72" s="25">
        <v>183.9</v>
      </c>
      <c r="H72" s="25">
        <v>1127.4000000000001</v>
      </c>
      <c r="I72" s="171"/>
      <c r="J72" s="190">
        <f t="shared" si="1"/>
        <v>27448.83</v>
      </c>
    </row>
    <row r="73" spans="1:10" s="188" customFormat="1" ht="36" customHeight="1" x14ac:dyDescent="0.25">
      <c r="A73" s="476" t="s">
        <v>64</v>
      </c>
      <c r="B73" s="103" t="s">
        <v>727</v>
      </c>
      <c r="C73" s="189" t="s">
        <v>27</v>
      </c>
      <c r="D73" s="192">
        <v>4024.4</v>
      </c>
      <c r="E73" s="225">
        <v>0</v>
      </c>
      <c r="F73" s="226">
        <v>0</v>
      </c>
      <c r="G73" s="25">
        <v>0</v>
      </c>
      <c r="H73" s="25">
        <v>0</v>
      </c>
      <c r="I73" s="171"/>
      <c r="J73" s="190">
        <f t="shared" si="1"/>
        <v>4024.4</v>
      </c>
    </row>
    <row r="74" spans="1:10" s="188" customFormat="1" ht="33.75" customHeight="1" x14ac:dyDescent="0.25">
      <c r="A74" s="478"/>
      <c r="B74" s="103" t="s">
        <v>233</v>
      </c>
      <c r="C74" s="189" t="s">
        <v>27</v>
      </c>
      <c r="D74" s="192">
        <v>6713.94</v>
      </c>
      <c r="E74" s="225">
        <v>0</v>
      </c>
      <c r="F74" s="226">
        <v>166.9</v>
      </c>
      <c r="G74" s="25">
        <v>0</v>
      </c>
      <c r="H74" s="25">
        <v>0</v>
      </c>
      <c r="I74" s="171"/>
      <c r="J74" s="190">
        <f t="shared" si="1"/>
        <v>6880.8399999999992</v>
      </c>
    </row>
    <row r="75" spans="1:10" s="188" customFormat="1" ht="36.75" customHeight="1" x14ac:dyDescent="0.25">
      <c r="A75" s="102" t="s">
        <v>65</v>
      </c>
      <c r="B75" s="103" t="s">
        <v>66</v>
      </c>
      <c r="C75" s="189" t="s">
        <v>27</v>
      </c>
      <c r="D75" s="192">
        <v>18295.670000000002</v>
      </c>
      <c r="E75" s="225">
        <v>1073.5</v>
      </c>
      <c r="F75" s="226">
        <v>1042.5999999999999</v>
      </c>
      <c r="G75" s="25">
        <v>1035.5999999999999</v>
      </c>
      <c r="H75" s="25">
        <v>797.5</v>
      </c>
      <c r="I75" s="171"/>
      <c r="J75" s="190">
        <f t="shared" si="1"/>
        <v>22244.87</v>
      </c>
    </row>
    <row r="76" spans="1:10" s="188" customFormat="1" ht="36.75" customHeight="1" x14ac:dyDescent="0.25">
      <c r="A76" s="102" t="s">
        <v>591</v>
      </c>
      <c r="B76" s="103" t="s">
        <v>594</v>
      </c>
      <c r="C76" s="189" t="s">
        <v>27</v>
      </c>
      <c r="D76" s="222">
        <v>168.4</v>
      </c>
      <c r="E76" s="226">
        <v>0</v>
      </c>
      <c r="F76" s="226">
        <v>0</v>
      </c>
      <c r="G76" s="25">
        <v>0</v>
      </c>
      <c r="H76" s="25">
        <v>0</v>
      </c>
      <c r="I76" s="171"/>
      <c r="J76" s="190">
        <f t="shared" si="1"/>
        <v>168.4</v>
      </c>
    </row>
    <row r="77" spans="1:10" s="188" customFormat="1" ht="36.75" customHeight="1" x14ac:dyDescent="0.25">
      <c r="A77" s="102" t="s">
        <v>69</v>
      </c>
      <c r="B77" s="103" t="s">
        <v>70</v>
      </c>
      <c r="C77" s="189" t="s">
        <v>27</v>
      </c>
      <c r="D77" s="192">
        <v>20819.290000000005</v>
      </c>
      <c r="E77" s="225">
        <v>468.2</v>
      </c>
      <c r="F77" s="226">
        <v>802.1</v>
      </c>
      <c r="G77" s="25">
        <v>1035.7</v>
      </c>
      <c r="H77" s="25">
        <v>1173.0999999999999</v>
      </c>
      <c r="I77" s="171"/>
      <c r="J77" s="190">
        <f t="shared" si="1"/>
        <v>24298.390000000003</v>
      </c>
    </row>
    <row r="78" spans="1:10" s="188" customFormat="1" ht="36.75" customHeight="1" x14ac:dyDescent="0.25">
      <c r="A78" s="102" t="s">
        <v>73</v>
      </c>
      <c r="B78" s="103" t="s">
        <v>74</v>
      </c>
      <c r="C78" s="189" t="s">
        <v>27</v>
      </c>
      <c r="D78" s="192">
        <v>4904.6900000000005</v>
      </c>
      <c r="E78" s="225">
        <v>0</v>
      </c>
      <c r="F78" s="226">
        <v>0</v>
      </c>
      <c r="G78" s="25">
        <v>0</v>
      </c>
      <c r="H78" s="25">
        <v>0</v>
      </c>
      <c r="I78" s="171"/>
      <c r="J78" s="190">
        <f t="shared" si="1"/>
        <v>4904.6900000000005</v>
      </c>
    </row>
    <row r="79" spans="1:10" s="188" customFormat="1" ht="36" customHeight="1" x14ac:dyDescent="0.25">
      <c r="A79" s="102" t="s">
        <v>75</v>
      </c>
      <c r="B79" s="103" t="s">
        <v>76</v>
      </c>
      <c r="C79" s="189" t="s">
        <v>27</v>
      </c>
      <c r="D79" s="192">
        <v>2937.77</v>
      </c>
      <c r="E79" s="225">
        <v>0</v>
      </c>
      <c r="F79" s="226">
        <v>0</v>
      </c>
      <c r="G79" s="25">
        <v>0</v>
      </c>
      <c r="H79" s="25">
        <v>0</v>
      </c>
      <c r="I79" s="171"/>
      <c r="J79" s="190">
        <f t="shared" si="1"/>
        <v>2937.77</v>
      </c>
    </row>
    <row r="80" spans="1:10" s="188" customFormat="1" ht="36.75" customHeight="1" x14ac:dyDescent="0.25">
      <c r="A80" s="102" t="s">
        <v>77</v>
      </c>
      <c r="B80" s="103" t="s">
        <v>78</v>
      </c>
      <c r="C80" s="189" t="s">
        <v>27</v>
      </c>
      <c r="D80" s="192">
        <v>11070.460000000001</v>
      </c>
      <c r="E80" s="225">
        <v>294.2</v>
      </c>
      <c r="F80" s="226">
        <v>296.5</v>
      </c>
      <c r="G80" s="25">
        <v>305.60000000000002</v>
      </c>
      <c r="H80" s="25">
        <v>328.3</v>
      </c>
      <c r="I80" s="171"/>
      <c r="J80" s="190">
        <f t="shared" si="1"/>
        <v>12295.060000000001</v>
      </c>
    </row>
    <row r="81" spans="1:10" s="188" customFormat="1" ht="36.75" customHeight="1" x14ac:dyDescent="0.25">
      <c r="A81" s="476" t="s">
        <v>84</v>
      </c>
      <c r="B81" s="103" t="s">
        <v>85</v>
      </c>
      <c r="C81" s="189" t="s">
        <v>27</v>
      </c>
      <c r="D81" s="192">
        <v>4797.37</v>
      </c>
      <c r="E81" s="225">
        <v>0</v>
      </c>
      <c r="F81" s="226">
        <v>0</v>
      </c>
      <c r="G81" s="25">
        <v>0</v>
      </c>
      <c r="H81" s="25">
        <v>0</v>
      </c>
      <c r="I81" s="171"/>
      <c r="J81" s="190">
        <f t="shared" si="1"/>
        <v>4797.37</v>
      </c>
    </row>
    <row r="82" spans="1:10" s="188" customFormat="1" ht="36.75" customHeight="1" x14ac:dyDescent="0.25">
      <c r="A82" s="478"/>
      <c r="B82" s="103" t="s">
        <v>183</v>
      </c>
      <c r="C82" s="189" t="s">
        <v>27</v>
      </c>
      <c r="D82" s="192">
        <v>6804.2199999999993</v>
      </c>
      <c r="E82" s="225">
        <v>0</v>
      </c>
      <c r="F82" s="226">
        <v>320.10000000000002</v>
      </c>
      <c r="G82" s="25">
        <v>0</v>
      </c>
      <c r="H82" s="25">
        <v>0</v>
      </c>
      <c r="I82" s="171"/>
      <c r="J82" s="190">
        <f t="shared" si="1"/>
        <v>7124.32</v>
      </c>
    </row>
    <row r="83" spans="1:10" s="188" customFormat="1" ht="36.75" customHeight="1" x14ac:dyDescent="0.25">
      <c r="A83" s="102" t="s">
        <v>86</v>
      </c>
      <c r="B83" s="103" t="s">
        <v>87</v>
      </c>
      <c r="C83" s="189" t="s">
        <v>27</v>
      </c>
      <c r="D83" s="192">
        <v>8468.0999999999985</v>
      </c>
      <c r="E83" s="225">
        <v>0</v>
      </c>
      <c r="F83" s="226">
        <v>0</v>
      </c>
      <c r="G83" s="25">
        <v>711</v>
      </c>
      <c r="H83" s="25">
        <v>872.9</v>
      </c>
      <c r="I83" s="171"/>
      <c r="J83" s="190">
        <f t="shared" si="1"/>
        <v>10051.999999999998</v>
      </c>
    </row>
    <row r="84" spans="1:10" s="188" customFormat="1" ht="36.75" customHeight="1" x14ac:dyDescent="0.25">
      <c r="A84" s="102" t="s">
        <v>89</v>
      </c>
      <c r="B84" s="103" t="s">
        <v>90</v>
      </c>
      <c r="C84" s="189" t="s">
        <v>27</v>
      </c>
      <c r="D84" s="192">
        <v>4385.3900000000003</v>
      </c>
      <c r="E84" s="225">
        <v>0</v>
      </c>
      <c r="F84" s="226">
        <v>0</v>
      </c>
      <c r="G84" s="25">
        <v>0</v>
      </c>
      <c r="H84" s="25">
        <v>0</v>
      </c>
      <c r="I84" s="171"/>
      <c r="J84" s="190">
        <f t="shared" si="1"/>
        <v>4385.3900000000003</v>
      </c>
    </row>
    <row r="85" spans="1:10" s="188" customFormat="1" ht="37.5" customHeight="1" x14ac:dyDescent="0.25">
      <c r="A85" s="102" t="s">
        <v>91</v>
      </c>
      <c r="B85" s="103" t="s">
        <v>92</v>
      </c>
      <c r="C85" s="189" t="s">
        <v>27</v>
      </c>
      <c r="D85" s="192">
        <v>14074.9</v>
      </c>
      <c r="E85" s="225">
        <v>0</v>
      </c>
      <c r="F85" s="226">
        <v>0</v>
      </c>
      <c r="G85" s="25">
        <v>0</v>
      </c>
      <c r="H85" s="25">
        <v>0</v>
      </c>
      <c r="I85" s="171"/>
      <c r="J85" s="190">
        <f t="shared" si="1"/>
        <v>14074.9</v>
      </c>
    </row>
    <row r="86" spans="1:10" s="188" customFormat="1" ht="36.75" customHeight="1" x14ac:dyDescent="0.25">
      <c r="A86" s="102" t="s">
        <v>93</v>
      </c>
      <c r="B86" s="103" t="s">
        <v>94</v>
      </c>
      <c r="C86" s="189" t="s">
        <v>27</v>
      </c>
      <c r="D86" s="192">
        <v>19162.909999999996</v>
      </c>
      <c r="E86" s="225">
        <v>249.3</v>
      </c>
      <c r="F86" s="226">
        <v>791.5</v>
      </c>
      <c r="G86" s="25">
        <v>0</v>
      </c>
      <c r="H86" s="25">
        <v>423</v>
      </c>
      <c r="I86" s="171"/>
      <c r="J86" s="190">
        <f t="shared" si="1"/>
        <v>20626.709999999995</v>
      </c>
    </row>
    <row r="87" spans="1:10" s="188" customFormat="1" ht="36.75" customHeight="1" x14ac:dyDescent="0.25">
      <c r="A87" s="476" t="s">
        <v>98</v>
      </c>
      <c r="B87" s="103" t="s">
        <v>96</v>
      </c>
      <c r="C87" s="189" t="s">
        <v>27</v>
      </c>
      <c r="D87" s="192">
        <v>12742.602000000001</v>
      </c>
      <c r="E87" s="212">
        <v>0</v>
      </c>
      <c r="F87" s="347">
        <v>0</v>
      </c>
      <c r="G87" s="25">
        <v>0</v>
      </c>
      <c r="H87" s="25">
        <v>0</v>
      </c>
      <c r="I87" s="171"/>
      <c r="J87" s="190">
        <f t="shared" si="1"/>
        <v>12742.602000000001</v>
      </c>
    </row>
    <row r="88" spans="1:10" s="188" customFormat="1" ht="36.75" customHeight="1" x14ac:dyDescent="0.25">
      <c r="A88" s="478"/>
      <c r="B88" s="107" t="s">
        <v>99</v>
      </c>
      <c r="C88" s="189" t="s">
        <v>27</v>
      </c>
      <c r="D88" s="192">
        <v>42624.259999999995</v>
      </c>
      <c r="E88" s="224">
        <v>2665.4</v>
      </c>
      <c r="F88" s="347">
        <v>1701</v>
      </c>
      <c r="G88" s="25">
        <v>3239.6</v>
      </c>
      <c r="H88" s="25">
        <v>4043.5</v>
      </c>
      <c r="I88" s="171"/>
      <c r="J88" s="190">
        <f t="shared" si="1"/>
        <v>54273.759999999995</v>
      </c>
    </row>
    <row r="89" spans="1:10" s="188" customFormat="1" ht="42.75" customHeight="1" x14ac:dyDescent="0.25">
      <c r="A89" s="476" t="s">
        <v>100</v>
      </c>
      <c r="B89" s="107" t="s">
        <v>101</v>
      </c>
      <c r="C89" s="189" t="s">
        <v>27</v>
      </c>
      <c r="D89" s="192">
        <v>17149.789999999997</v>
      </c>
      <c r="E89" s="224">
        <v>0</v>
      </c>
      <c r="F89" s="347">
        <v>0</v>
      </c>
      <c r="G89" s="25">
        <v>0</v>
      </c>
      <c r="H89" s="25">
        <v>0</v>
      </c>
      <c r="I89" s="171"/>
      <c r="J89" s="190">
        <f t="shared" si="1"/>
        <v>17149.789999999997</v>
      </c>
    </row>
    <row r="90" spans="1:10" s="188" customFormat="1" ht="46.5" customHeight="1" x14ac:dyDescent="0.25">
      <c r="A90" s="477"/>
      <c r="B90" s="103" t="s">
        <v>616</v>
      </c>
      <c r="C90" s="189" t="s">
        <v>27</v>
      </c>
      <c r="D90" s="192">
        <v>5290.4999999999991</v>
      </c>
      <c r="E90" s="225">
        <v>0</v>
      </c>
      <c r="F90" s="226">
        <v>1257.9000000000001</v>
      </c>
      <c r="G90" s="115">
        <v>0</v>
      </c>
      <c r="H90" s="25">
        <v>473</v>
      </c>
      <c r="I90" s="171"/>
      <c r="J90" s="190">
        <f t="shared" ref="J90" si="2">SUM(D90:I90)</f>
        <v>7021.4</v>
      </c>
    </row>
    <row r="91" spans="1:10" s="188" customFormat="1" ht="42.75" customHeight="1" x14ac:dyDescent="0.25">
      <c r="A91" s="477"/>
      <c r="B91" s="103" t="s">
        <v>190</v>
      </c>
      <c r="C91" s="189" t="s">
        <v>27</v>
      </c>
      <c r="D91" s="192">
        <v>19843.89</v>
      </c>
      <c r="E91" s="225">
        <v>295.8</v>
      </c>
      <c r="F91" s="226">
        <v>349.6</v>
      </c>
      <c r="G91" s="115">
        <v>371.1</v>
      </c>
      <c r="H91" s="25">
        <v>0</v>
      </c>
      <c r="I91" s="171"/>
      <c r="J91" s="190">
        <f t="shared" ref="J91:J122" si="3">SUM(D91:I91)</f>
        <v>20860.389999999996</v>
      </c>
    </row>
    <row r="92" spans="1:10" s="188" customFormat="1" ht="42.75" customHeight="1" x14ac:dyDescent="0.25">
      <c r="A92" s="477"/>
      <c r="B92" s="249" t="s">
        <v>715</v>
      </c>
      <c r="C92" s="189" t="s">
        <v>27</v>
      </c>
      <c r="D92" s="192">
        <v>764.1</v>
      </c>
      <c r="E92" s="225">
        <v>0</v>
      </c>
      <c r="F92" s="226">
        <v>0</v>
      </c>
      <c r="G92" s="115">
        <v>0</v>
      </c>
      <c r="H92" s="25">
        <v>0</v>
      </c>
      <c r="I92" s="171"/>
      <c r="J92" s="190">
        <f t="shared" si="3"/>
        <v>764.1</v>
      </c>
    </row>
    <row r="93" spans="1:10" s="188" customFormat="1" ht="37.5" customHeight="1" x14ac:dyDescent="0.25">
      <c r="A93" s="478"/>
      <c r="B93" s="103" t="s">
        <v>252</v>
      </c>
      <c r="C93" s="189" t="s">
        <v>27</v>
      </c>
      <c r="D93" s="192">
        <v>19587.14</v>
      </c>
      <c r="E93" s="225">
        <v>0</v>
      </c>
      <c r="F93" s="226">
        <v>0</v>
      </c>
      <c r="G93" s="115">
        <v>0</v>
      </c>
      <c r="H93" s="25">
        <v>0</v>
      </c>
      <c r="I93" s="171"/>
      <c r="J93" s="190">
        <f t="shared" si="3"/>
        <v>19587.14</v>
      </c>
    </row>
    <row r="94" spans="1:10" s="188" customFormat="1" ht="36.75" customHeight="1" x14ac:dyDescent="0.25">
      <c r="A94" s="476" t="s">
        <v>102</v>
      </c>
      <c r="B94" s="103" t="s">
        <v>103</v>
      </c>
      <c r="C94" s="189" t="s">
        <v>27</v>
      </c>
      <c r="D94" s="192">
        <v>19026.95</v>
      </c>
      <c r="E94" s="225">
        <v>512.29999999999995</v>
      </c>
      <c r="F94" s="226">
        <v>352.1</v>
      </c>
      <c r="G94" s="115">
        <v>178</v>
      </c>
      <c r="H94" s="25">
        <v>609</v>
      </c>
      <c r="I94" s="171"/>
      <c r="J94" s="190">
        <f t="shared" si="3"/>
        <v>20678.349999999999</v>
      </c>
    </row>
    <row r="95" spans="1:10" s="188" customFormat="1" ht="36.75" customHeight="1" x14ac:dyDescent="0.25">
      <c r="A95" s="478"/>
      <c r="B95" s="103" t="s">
        <v>185</v>
      </c>
      <c r="C95" s="189" t="s">
        <v>27</v>
      </c>
      <c r="D95" s="192">
        <v>212.9</v>
      </c>
      <c r="E95" s="225">
        <v>0</v>
      </c>
      <c r="F95" s="226">
        <v>0</v>
      </c>
      <c r="G95" s="115">
        <v>0</v>
      </c>
      <c r="H95" s="25">
        <v>0</v>
      </c>
      <c r="I95" s="171"/>
      <c r="J95" s="190">
        <f t="shared" si="3"/>
        <v>212.9</v>
      </c>
    </row>
    <row r="96" spans="1:10" s="188" customFormat="1" ht="36.75" customHeight="1" x14ac:dyDescent="0.25">
      <c r="A96" s="191" t="s">
        <v>777</v>
      </c>
      <c r="B96" s="103" t="s">
        <v>162</v>
      </c>
      <c r="C96" s="189" t="s">
        <v>27</v>
      </c>
      <c r="D96" s="192">
        <v>2648.7</v>
      </c>
      <c r="E96" s="225">
        <v>0</v>
      </c>
      <c r="F96" s="226">
        <v>320.2</v>
      </c>
      <c r="G96" s="115">
        <v>321.39999999999998</v>
      </c>
      <c r="H96" s="25">
        <v>329</v>
      </c>
      <c r="I96" s="171"/>
      <c r="J96" s="190">
        <f t="shared" si="3"/>
        <v>3619.2999999999997</v>
      </c>
    </row>
    <row r="97" spans="1:10" s="188" customFormat="1" ht="36.75" customHeight="1" x14ac:dyDescent="0.25">
      <c r="A97" s="102" t="s">
        <v>104</v>
      </c>
      <c r="B97" s="103" t="s">
        <v>105</v>
      </c>
      <c r="C97" s="189" t="s">
        <v>27</v>
      </c>
      <c r="D97" s="192">
        <v>9239.4900000000016</v>
      </c>
      <c r="E97" s="225">
        <v>0</v>
      </c>
      <c r="F97" s="226">
        <v>0</v>
      </c>
      <c r="G97" s="115">
        <v>0</v>
      </c>
      <c r="H97" s="284">
        <v>0</v>
      </c>
      <c r="I97" s="171"/>
      <c r="J97" s="190">
        <f t="shared" si="3"/>
        <v>9239.4900000000016</v>
      </c>
    </row>
    <row r="98" spans="1:10" s="188" customFormat="1" ht="36.75" customHeight="1" x14ac:dyDescent="0.25">
      <c r="A98" s="191" t="s">
        <v>186</v>
      </c>
      <c r="B98" s="103" t="s">
        <v>187</v>
      </c>
      <c r="C98" s="189" t="s">
        <v>27</v>
      </c>
      <c r="D98" s="192">
        <v>3235.8</v>
      </c>
      <c r="E98" s="225">
        <v>0</v>
      </c>
      <c r="F98" s="226">
        <v>0</v>
      </c>
      <c r="G98" s="115">
        <v>346.1</v>
      </c>
      <c r="H98" s="25">
        <v>334</v>
      </c>
      <c r="I98" s="171"/>
      <c r="J98" s="190">
        <f t="shared" si="3"/>
        <v>3915.9</v>
      </c>
    </row>
    <row r="99" spans="1:10" s="188" customFormat="1" ht="36.75" customHeight="1" x14ac:dyDescent="0.25">
      <c r="A99" s="102" t="s">
        <v>106</v>
      </c>
      <c r="B99" s="103" t="s">
        <v>107</v>
      </c>
      <c r="C99" s="189" t="s">
        <v>27</v>
      </c>
      <c r="D99" s="192">
        <v>20734.339999999997</v>
      </c>
      <c r="E99" s="225">
        <v>672.1</v>
      </c>
      <c r="F99" s="226">
        <v>983.7</v>
      </c>
      <c r="G99" s="115">
        <v>1406</v>
      </c>
      <c r="H99" s="25">
        <v>1142</v>
      </c>
      <c r="I99" s="171"/>
      <c r="J99" s="190">
        <f t="shared" si="3"/>
        <v>24938.139999999996</v>
      </c>
    </row>
    <row r="100" spans="1:10" s="188" customFormat="1" ht="36.75" customHeight="1" x14ac:dyDescent="0.25">
      <c r="A100" s="191" t="s">
        <v>172</v>
      </c>
      <c r="B100" s="103" t="s">
        <v>173</v>
      </c>
      <c r="C100" s="189" t="s">
        <v>27</v>
      </c>
      <c r="D100" s="192">
        <v>193.64</v>
      </c>
      <c r="E100" s="225">
        <v>0</v>
      </c>
      <c r="F100" s="226">
        <v>0</v>
      </c>
      <c r="G100" s="115">
        <v>0</v>
      </c>
      <c r="H100" s="25">
        <v>0</v>
      </c>
      <c r="I100" s="171"/>
      <c r="J100" s="190">
        <f t="shared" si="3"/>
        <v>193.64</v>
      </c>
    </row>
    <row r="101" spans="1:10" s="188" customFormat="1" ht="36.75" customHeight="1" x14ac:dyDescent="0.25">
      <c r="A101" s="102" t="s">
        <v>108</v>
      </c>
      <c r="B101" s="103" t="s">
        <v>109</v>
      </c>
      <c r="C101" s="189" t="s">
        <v>27</v>
      </c>
      <c r="D101" s="192">
        <v>26026.036</v>
      </c>
      <c r="E101" s="225">
        <v>1309.7</v>
      </c>
      <c r="F101" s="226">
        <v>1213.2</v>
      </c>
      <c r="G101" s="115">
        <v>1488.3</v>
      </c>
      <c r="H101" s="25">
        <v>1328.6</v>
      </c>
      <c r="I101" s="171"/>
      <c r="J101" s="190">
        <f t="shared" si="3"/>
        <v>31365.835999999999</v>
      </c>
    </row>
    <row r="102" spans="1:10" s="188" customFormat="1" ht="36.75" customHeight="1" x14ac:dyDescent="0.25">
      <c r="A102" s="476" t="s">
        <v>110</v>
      </c>
      <c r="B102" s="103" t="s">
        <v>111</v>
      </c>
      <c r="C102" s="189" t="s">
        <v>27</v>
      </c>
      <c r="D102" s="192">
        <v>32616.016000000003</v>
      </c>
      <c r="E102" s="225">
        <v>1093</v>
      </c>
      <c r="F102" s="226">
        <v>1150.0999999999999</v>
      </c>
      <c r="G102" s="115">
        <v>1580.1</v>
      </c>
      <c r="H102" s="25">
        <v>1059.9000000000001</v>
      </c>
      <c r="I102" s="171"/>
      <c r="J102" s="190">
        <f t="shared" si="3"/>
        <v>37499.116000000002</v>
      </c>
    </row>
    <row r="103" spans="1:10" s="188" customFormat="1" ht="36.75" customHeight="1" x14ac:dyDescent="0.25">
      <c r="A103" s="477"/>
      <c r="B103" s="103" t="s">
        <v>129</v>
      </c>
      <c r="C103" s="189" t="s">
        <v>27</v>
      </c>
      <c r="D103" s="192">
        <v>1882.9</v>
      </c>
      <c r="E103" s="225">
        <v>0</v>
      </c>
      <c r="F103" s="226">
        <v>0</v>
      </c>
      <c r="G103" s="115">
        <v>0</v>
      </c>
      <c r="H103" s="25">
        <v>0</v>
      </c>
      <c r="I103" s="171"/>
      <c r="J103" s="190">
        <f t="shared" si="3"/>
        <v>1882.9</v>
      </c>
    </row>
    <row r="104" spans="1:10" s="188" customFormat="1" ht="36.75" customHeight="1" x14ac:dyDescent="0.25">
      <c r="A104" s="477"/>
      <c r="B104" s="103" t="s">
        <v>154</v>
      </c>
      <c r="C104" s="189" t="s">
        <v>27</v>
      </c>
      <c r="D104" s="192">
        <v>4908.5200000000004</v>
      </c>
      <c r="E104" s="225">
        <v>0</v>
      </c>
      <c r="F104" s="226">
        <v>134.5</v>
      </c>
      <c r="G104" s="115">
        <v>0</v>
      </c>
      <c r="H104" s="25">
        <v>0</v>
      </c>
      <c r="I104" s="171"/>
      <c r="J104" s="190">
        <f t="shared" si="3"/>
        <v>5043.0200000000004</v>
      </c>
    </row>
    <row r="105" spans="1:10" s="188" customFormat="1" ht="36.75" customHeight="1" x14ac:dyDescent="0.25">
      <c r="A105" s="477"/>
      <c r="B105" s="103" t="s">
        <v>180</v>
      </c>
      <c r="C105" s="189" t="s">
        <v>27</v>
      </c>
      <c r="D105" s="192">
        <v>785.1</v>
      </c>
      <c r="E105" s="225">
        <v>0</v>
      </c>
      <c r="F105" s="226">
        <v>0</v>
      </c>
      <c r="G105" s="115">
        <v>0</v>
      </c>
      <c r="H105" s="25">
        <v>0</v>
      </c>
      <c r="I105" s="171"/>
      <c r="J105" s="190">
        <f t="shared" si="3"/>
        <v>785.1</v>
      </c>
    </row>
    <row r="106" spans="1:10" s="188" customFormat="1" ht="36.75" customHeight="1" x14ac:dyDescent="0.25">
      <c r="A106" s="478"/>
      <c r="B106" s="103" t="s">
        <v>203</v>
      </c>
      <c r="C106" s="189" t="s">
        <v>27</v>
      </c>
      <c r="D106" s="192">
        <v>504.5</v>
      </c>
      <c r="E106" s="225">
        <v>0</v>
      </c>
      <c r="F106" s="226">
        <v>0</v>
      </c>
      <c r="G106" s="115">
        <v>0</v>
      </c>
      <c r="H106" s="25">
        <v>0</v>
      </c>
      <c r="I106" s="171"/>
      <c r="J106" s="190">
        <f t="shared" si="3"/>
        <v>504.5</v>
      </c>
    </row>
    <row r="107" spans="1:10" s="188" customFormat="1" ht="41.25" customHeight="1" x14ac:dyDescent="0.25">
      <c r="A107" s="102" t="s">
        <v>112</v>
      </c>
      <c r="B107" s="103" t="s">
        <v>113</v>
      </c>
      <c r="C107" s="189" t="s">
        <v>27</v>
      </c>
      <c r="D107" s="192">
        <v>38652.700000000004</v>
      </c>
      <c r="E107" s="224">
        <v>1631</v>
      </c>
      <c r="F107" s="347">
        <v>2029.2</v>
      </c>
      <c r="G107" s="25">
        <v>1447</v>
      </c>
      <c r="H107" s="25">
        <v>1637.1</v>
      </c>
      <c r="I107" s="171"/>
      <c r="J107" s="190">
        <f t="shared" si="3"/>
        <v>45397</v>
      </c>
    </row>
    <row r="108" spans="1:10" s="188" customFormat="1" ht="36.75" customHeight="1" x14ac:dyDescent="0.25">
      <c r="A108" s="102" t="s">
        <v>595</v>
      </c>
      <c r="B108" s="103" t="s">
        <v>114</v>
      </c>
      <c r="C108" s="189" t="s">
        <v>27</v>
      </c>
      <c r="D108" s="192">
        <v>2691.28</v>
      </c>
      <c r="E108" s="224">
        <v>0</v>
      </c>
      <c r="F108" s="347">
        <v>0</v>
      </c>
      <c r="G108" s="25">
        <v>0</v>
      </c>
      <c r="H108" s="25">
        <v>0</v>
      </c>
      <c r="I108" s="171"/>
      <c r="J108" s="190">
        <f t="shared" si="3"/>
        <v>2691.28</v>
      </c>
    </row>
    <row r="109" spans="1:10" s="188" customFormat="1" ht="46.5" customHeight="1" x14ac:dyDescent="0.25">
      <c r="A109" s="102" t="s">
        <v>620</v>
      </c>
      <c r="B109" s="103" t="s">
        <v>669</v>
      </c>
      <c r="C109" s="189" t="s">
        <v>27</v>
      </c>
      <c r="D109" s="192">
        <v>461.4</v>
      </c>
      <c r="E109" s="224">
        <v>0</v>
      </c>
      <c r="F109" s="347">
        <v>0</v>
      </c>
      <c r="G109" s="25">
        <v>0</v>
      </c>
      <c r="H109" s="25">
        <v>0</v>
      </c>
      <c r="I109" s="171"/>
      <c r="J109" s="190">
        <f t="shared" si="3"/>
        <v>461.4</v>
      </c>
    </row>
    <row r="110" spans="1:10" s="188" customFormat="1" ht="36.75" customHeight="1" x14ac:dyDescent="0.25">
      <c r="A110" s="102" t="s">
        <v>728</v>
      </c>
      <c r="B110" s="103" t="s">
        <v>116</v>
      </c>
      <c r="C110" s="189" t="s">
        <v>27</v>
      </c>
      <c r="D110" s="192">
        <v>20839.400000000001</v>
      </c>
      <c r="E110" s="224">
        <v>855.6</v>
      </c>
      <c r="F110" s="347">
        <v>768.2</v>
      </c>
      <c r="G110" s="25">
        <v>387.2</v>
      </c>
      <c r="H110" s="25">
        <v>735</v>
      </c>
      <c r="I110" s="171"/>
      <c r="J110" s="190">
        <f t="shared" si="3"/>
        <v>23585.4</v>
      </c>
    </row>
    <row r="111" spans="1:10" s="188" customFormat="1" ht="39" customHeight="1" x14ac:dyDescent="0.25">
      <c r="A111" s="476" t="s">
        <v>117</v>
      </c>
      <c r="B111" s="103" t="s">
        <v>118</v>
      </c>
      <c r="C111" s="189" t="s">
        <v>27</v>
      </c>
      <c r="D111" s="192">
        <v>3940.6499999999996</v>
      </c>
      <c r="E111" s="225">
        <v>0</v>
      </c>
      <c r="F111" s="226">
        <v>0</v>
      </c>
      <c r="G111" s="25">
        <v>0</v>
      </c>
      <c r="H111" s="25">
        <v>0</v>
      </c>
      <c r="I111" s="171"/>
      <c r="J111" s="190">
        <f t="shared" si="3"/>
        <v>3940.6499999999996</v>
      </c>
    </row>
    <row r="112" spans="1:10" s="188" customFormat="1" ht="39" customHeight="1" x14ac:dyDescent="0.25">
      <c r="A112" s="478"/>
      <c r="B112" s="103" t="s">
        <v>141</v>
      </c>
      <c r="C112" s="189" t="s">
        <v>27</v>
      </c>
      <c r="D112" s="192">
        <v>16427.419999999998</v>
      </c>
      <c r="E112" s="225">
        <v>0</v>
      </c>
      <c r="F112" s="226">
        <v>0</v>
      </c>
      <c r="G112" s="115">
        <v>0</v>
      </c>
      <c r="H112" s="25">
        <v>0</v>
      </c>
      <c r="I112" s="171"/>
      <c r="J112" s="190">
        <f t="shared" si="3"/>
        <v>16427.419999999998</v>
      </c>
    </row>
    <row r="113" spans="1:10" s="188" customFormat="1" ht="37.5" customHeight="1" x14ac:dyDescent="0.25">
      <c r="A113" s="102" t="s">
        <v>119</v>
      </c>
      <c r="B113" s="103" t="s">
        <v>120</v>
      </c>
      <c r="C113" s="189" t="s">
        <v>27</v>
      </c>
      <c r="D113" s="192">
        <v>30296.909999999996</v>
      </c>
      <c r="E113" s="225">
        <v>738</v>
      </c>
      <c r="F113" s="226">
        <v>1434.1</v>
      </c>
      <c r="G113" s="115">
        <v>687.2</v>
      </c>
      <c r="H113" s="25">
        <v>1208.4000000000001</v>
      </c>
      <c r="I113" s="171"/>
      <c r="J113" s="190">
        <f t="shared" si="3"/>
        <v>34364.609999999993</v>
      </c>
    </row>
    <row r="114" spans="1:10" s="188" customFormat="1" ht="46.5" customHeight="1" x14ac:dyDescent="0.25">
      <c r="A114" s="102" t="s">
        <v>121</v>
      </c>
      <c r="B114" s="103" t="s">
        <v>122</v>
      </c>
      <c r="C114" s="189" t="s">
        <v>27</v>
      </c>
      <c r="D114" s="192">
        <v>20649.509999999998</v>
      </c>
      <c r="E114" s="225">
        <v>632.29999999999995</v>
      </c>
      <c r="F114" s="226">
        <v>845.9</v>
      </c>
      <c r="G114" s="115">
        <v>620.1</v>
      </c>
      <c r="H114" s="25">
        <v>961.7</v>
      </c>
      <c r="I114" s="171"/>
      <c r="J114" s="190">
        <f t="shared" si="3"/>
        <v>23709.51</v>
      </c>
    </row>
    <row r="115" spans="1:10" s="188" customFormat="1" ht="36.75" customHeight="1" x14ac:dyDescent="0.25">
      <c r="A115" s="102" t="s">
        <v>123</v>
      </c>
      <c r="B115" s="103" t="s">
        <v>124</v>
      </c>
      <c r="C115" s="189" t="s">
        <v>27</v>
      </c>
      <c r="D115" s="192">
        <v>49640.119999999988</v>
      </c>
      <c r="E115" s="225">
        <v>2937.7</v>
      </c>
      <c r="F115" s="226">
        <v>3026.42</v>
      </c>
      <c r="G115" s="115">
        <v>3537.4</v>
      </c>
      <c r="H115" s="25">
        <v>3838.1</v>
      </c>
      <c r="I115" s="171"/>
      <c r="J115" s="190">
        <f t="shared" si="3"/>
        <v>62979.739999999983</v>
      </c>
    </row>
    <row r="116" spans="1:10" s="285" customFormat="1" ht="36.75" customHeight="1" x14ac:dyDescent="0.25">
      <c r="A116" s="102" t="s">
        <v>125</v>
      </c>
      <c r="B116" s="279" t="s">
        <v>126</v>
      </c>
      <c r="C116" s="280" t="s">
        <v>27</v>
      </c>
      <c r="D116" s="281">
        <v>19481.920000000002</v>
      </c>
      <c r="E116" s="282">
        <v>461.3</v>
      </c>
      <c r="F116" s="348">
        <v>794.36</v>
      </c>
      <c r="G116" s="283">
        <v>1039.9000000000001</v>
      </c>
      <c r="H116" s="284">
        <v>1253.3</v>
      </c>
      <c r="I116" s="284"/>
      <c r="J116" s="190">
        <f t="shared" si="3"/>
        <v>23030.780000000002</v>
      </c>
    </row>
    <row r="117" spans="1:10" s="188" customFormat="1" ht="36.75" customHeight="1" x14ac:dyDescent="0.25">
      <c r="A117" s="476" t="s">
        <v>127</v>
      </c>
      <c r="B117" s="103" t="s">
        <v>733</v>
      </c>
      <c r="C117" s="189" t="s">
        <v>27</v>
      </c>
      <c r="D117" s="192">
        <v>353.3</v>
      </c>
      <c r="E117" s="225">
        <v>0</v>
      </c>
      <c r="F117" s="226">
        <v>0</v>
      </c>
      <c r="G117" s="115">
        <v>0</v>
      </c>
      <c r="H117" s="25">
        <v>0</v>
      </c>
      <c r="I117" s="171"/>
      <c r="J117" s="190">
        <f t="shared" si="3"/>
        <v>353.3</v>
      </c>
    </row>
    <row r="118" spans="1:10" s="188" customFormat="1" ht="36.75" customHeight="1" x14ac:dyDescent="0.25">
      <c r="A118" s="478"/>
      <c r="B118" s="103" t="s">
        <v>128</v>
      </c>
      <c r="C118" s="189" t="s">
        <v>27</v>
      </c>
      <c r="D118" s="192">
        <v>6164.57</v>
      </c>
      <c r="E118" s="225">
        <v>0</v>
      </c>
      <c r="F118" s="226">
        <v>0</v>
      </c>
      <c r="G118" s="115">
        <v>0</v>
      </c>
      <c r="H118" s="25">
        <v>0</v>
      </c>
      <c r="I118" s="171"/>
      <c r="J118" s="190">
        <f t="shared" si="3"/>
        <v>6164.57</v>
      </c>
    </row>
    <row r="119" spans="1:10" s="188" customFormat="1" ht="36.75" customHeight="1" x14ac:dyDescent="0.25">
      <c r="A119" s="191" t="s">
        <v>130</v>
      </c>
      <c r="B119" s="103" t="s">
        <v>131</v>
      </c>
      <c r="C119" s="189" t="s">
        <v>27</v>
      </c>
      <c r="D119" s="192">
        <v>19379.099999999999</v>
      </c>
      <c r="E119" s="225">
        <v>354.4</v>
      </c>
      <c r="F119" s="226">
        <v>768.1</v>
      </c>
      <c r="G119" s="115">
        <v>961.6</v>
      </c>
      <c r="H119" s="25">
        <v>821.6</v>
      </c>
      <c r="I119" s="171"/>
      <c r="J119" s="190">
        <f t="shared" si="3"/>
        <v>22284.799999999996</v>
      </c>
    </row>
    <row r="120" spans="1:10" s="188" customFormat="1" ht="46.5" customHeight="1" x14ac:dyDescent="0.25">
      <c r="A120" s="191" t="s">
        <v>132</v>
      </c>
      <c r="B120" s="103" t="s">
        <v>133</v>
      </c>
      <c r="C120" s="189" t="s">
        <v>27</v>
      </c>
      <c r="D120" s="192">
        <v>33149.62000000001</v>
      </c>
      <c r="E120" s="225">
        <v>401</v>
      </c>
      <c r="F120" s="226">
        <v>1970.15</v>
      </c>
      <c r="G120" s="115">
        <v>1235.9000000000001</v>
      </c>
      <c r="H120" s="25">
        <v>2171.6</v>
      </c>
      <c r="I120" s="171"/>
      <c r="J120" s="190">
        <f t="shared" si="3"/>
        <v>38928.270000000011</v>
      </c>
    </row>
    <row r="121" spans="1:10" s="188" customFormat="1" ht="36.75" customHeight="1" x14ac:dyDescent="0.25">
      <c r="A121" s="191" t="s">
        <v>134</v>
      </c>
      <c r="B121" s="103" t="s">
        <v>135</v>
      </c>
      <c r="C121" s="189" t="s">
        <v>27</v>
      </c>
      <c r="D121" s="192">
        <v>35588.595999999998</v>
      </c>
      <c r="E121" s="225">
        <v>848.7</v>
      </c>
      <c r="F121" s="226">
        <v>1404.6</v>
      </c>
      <c r="G121" s="115">
        <v>2503.8000000000002</v>
      </c>
      <c r="H121" s="25">
        <v>1746.2</v>
      </c>
      <c r="I121" s="171"/>
      <c r="J121" s="190">
        <f t="shared" si="3"/>
        <v>42091.895999999993</v>
      </c>
    </row>
    <row r="122" spans="1:10" s="188" customFormat="1" ht="36.75" customHeight="1" x14ac:dyDescent="0.25">
      <c r="A122" s="520" t="s">
        <v>136</v>
      </c>
      <c r="B122" s="103" t="s">
        <v>137</v>
      </c>
      <c r="C122" s="189" t="s">
        <v>27</v>
      </c>
      <c r="D122" s="192">
        <v>26604.870000000003</v>
      </c>
      <c r="E122" s="225">
        <v>0</v>
      </c>
      <c r="F122" s="226">
        <v>0</v>
      </c>
      <c r="G122" s="115">
        <v>0</v>
      </c>
      <c r="H122" s="25">
        <v>0</v>
      </c>
      <c r="I122" s="171"/>
      <c r="J122" s="190">
        <f t="shared" si="3"/>
        <v>26604.870000000003</v>
      </c>
    </row>
    <row r="123" spans="1:10" s="188" customFormat="1" ht="36.75" customHeight="1" x14ac:dyDescent="0.25">
      <c r="A123" s="521"/>
      <c r="B123" s="103" t="s">
        <v>197</v>
      </c>
      <c r="C123" s="189" t="s">
        <v>27</v>
      </c>
      <c r="D123" s="192">
        <v>2454.1999999999998</v>
      </c>
      <c r="E123" s="225">
        <v>0</v>
      </c>
      <c r="F123" s="226">
        <v>0</v>
      </c>
      <c r="G123" s="115">
        <v>0</v>
      </c>
      <c r="H123" s="25">
        <v>0</v>
      </c>
      <c r="I123" s="171"/>
      <c r="J123" s="190">
        <f t="shared" ref="J123:J154" si="4">SUM(D123:I123)</f>
        <v>2454.1999999999998</v>
      </c>
    </row>
    <row r="124" spans="1:10" s="188" customFormat="1" ht="36.75" customHeight="1" x14ac:dyDescent="0.25">
      <c r="A124" s="521"/>
      <c r="B124" s="103" t="s">
        <v>597</v>
      </c>
      <c r="C124" s="189" t="s">
        <v>27</v>
      </c>
      <c r="D124" s="192">
        <v>3523.1</v>
      </c>
      <c r="E124" s="225">
        <v>0</v>
      </c>
      <c r="F124" s="226">
        <v>0</v>
      </c>
      <c r="G124" s="115">
        <v>0</v>
      </c>
      <c r="H124" s="25">
        <v>0</v>
      </c>
      <c r="I124" s="171"/>
      <c r="J124" s="190">
        <f t="shared" si="4"/>
        <v>3523.1</v>
      </c>
    </row>
    <row r="125" spans="1:10" s="188" customFormat="1" ht="36.75" customHeight="1" x14ac:dyDescent="0.25">
      <c r="A125" s="521"/>
      <c r="B125" s="103" t="s">
        <v>225</v>
      </c>
      <c r="C125" s="189" t="s">
        <v>27</v>
      </c>
      <c r="D125" s="192">
        <v>12781.32</v>
      </c>
      <c r="E125" s="225">
        <v>0</v>
      </c>
      <c r="F125" s="226">
        <v>0</v>
      </c>
      <c r="G125" s="115">
        <v>275.2</v>
      </c>
      <c r="H125" s="25">
        <v>270</v>
      </c>
      <c r="I125" s="171"/>
      <c r="J125" s="190">
        <f t="shared" si="4"/>
        <v>13326.52</v>
      </c>
    </row>
    <row r="126" spans="1:10" s="188" customFormat="1" ht="47.25" customHeight="1" x14ac:dyDescent="0.25">
      <c r="A126" s="522"/>
      <c r="B126" s="249" t="s">
        <v>746</v>
      </c>
      <c r="C126" s="189" t="s">
        <v>27</v>
      </c>
      <c r="D126" s="192">
        <v>2435.1999999999998</v>
      </c>
      <c r="E126" s="225">
        <v>430.3</v>
      </c>
      <c r="F126" s="226">
        <v>1059.4000000000001</v>
      </c>
      <c r="G126" s="115">
        <v>570.79999999999995</v>
      </c>
      <c r="H126" s="25">
        <v>0</v>
      </c>
      <c r="I126" s="171"/>
      <c r="J126" s="190">
        <f t="shared" si="4"/>
        <v>4495.7</v>
      </c>
    </row>
    <row r="127" spans="1:10" s="188" customFormat="1" ht="36.75" customHeight="1" x14ac:dyDescent="0.25">
      <c r="A127" s="191" t="s">
        <v>138</v>
      </c>
      <c r="B127" s="103" t="s">
        <v>139</v>
      </c>
      <c r="C127" s="189" t="s">
        <v>27</v>
      </c>
      <c r="D127" s="192">
        <v>18490.919999999998</v>
      </c>
      <c r="E127" s="225">
        <v>591.79999999999995</v>
      </c>
      <c r="F127" s="226">
        <v>627.20000000000005</v>
      </c>
      <c r="G127" s="115">
        <v>776.1</v>
      </c>
      <c r="H127" s="25">
        <v>1001.2</v>
      </c>
      <c r="I127" s="171"/>
      <c r="J127" s="190">
        <f t="shared" si="4"/>
        <v>21487.219999999998</v>
      </c>
    </row>
    <row r="128" spans="1:10" s="188" customFormat="1" ht="36.75" customHeight="1" x14ac:dyDescent="0.25">
      <c r="A128" s="191" t="s">
        <v>142</v>
      </c>
      <c r="B128" s="103" t="s">
        <v>143</v>
      </c>
      <c r="C128" s="189" t="s">
        <v>27</v>
      </c>
      <c r="D128" s="192">
        <v>26320.22</v>
      </c>
      <c r="E128" s="224">
        <v>833.1</v>
      </c>
      <c r="F128" s="347">
        <v>1373.3</v>
      </c>
      <c r="G128" s="25">
        <v>744.1</v>
      </c>
      <c r="H128" s="25">
        <v>1358.8</v>
      </c>
      <c r="I128" s="171"/>
      <c r="J128" s="190">
        <f t="shared" si="4"/>
        <v>30629.519999999997</v>
      </c>
    </row>
    <row r="129" spans="1:10" s="188" customFormat="1" ht="46.5" customHeight="1" x14ac:dyDescent="0.25">
      <c r="A129" s="191" t="s">
        <v>155</v>
      </c>
      <c r="B129" s="107" t="s">
        <v>596</v>
      </c>
      <c r="C129" s="189" t="s">
        <v>27</v>
      </c>
      <c r="D129" s="192">
        <v>239.5</v>
      </c>
      <c r="E129" s="224">
        <v>0</v>
      </c>
      <c r="F129" s="347">
        <v>0</v>
      </c>
      <c r="G129" s="25">
        <v>0</v>
      </c>
      <c r="H129" s="25">
        <v>0</v>
      </c>
      <c r="I129" s="171"/>
      <c r="J129" s="190">
        <f t="shared" si="4"/>
        <v>239.5</v>
      </c>
    </row>
    <row r="130" spans="1:10" s="188" customFormat="1" ht="36.75" customHeight="1" x14ac:dyDescent="0.25">
      <c r="A130" s="191" t="s">
        <v>144</v>
      </c>
      <c r="B130" s="107" t="s">
        <v>145</v>
      </c>
      <c r="C130" s="189" t="s">
        <v>27</v>
      </c>
      <c r="D130" s="192">
        <v>11994.279999999999</v>
      </c>
      <c r="E130" s="224">
        <v>0</v>
      </c>
      <c r="F130" s="347">
        <v>234.7</v>
      </c>
      <c r="G130" s="25">
        <v>0</v>
      </c>
      <c r="H130" s="25">
        <v>0</v>
      </c>
      <c r="I130" s="171"/>
      <c r="J130" s="190">
        <f t="shared" si="4"/>
        <v>12228.98</v>
      </c>
    </row>
    <row r="131" spans="1:10" s="188" customFormat="1" ht="36.75" customHeight="1" x14ac:dyDescent="0.25">
      <c r="A131" s="191" t="s">
        <v>146</v>
      </c>
      <c r="B131" s="103" t="s">
        <v>147</v>
      </c>
      <c r="C131" s="189" t="s">
        <v>27</v>
      </c>
      <c r="D131" s="192">
        <v>6957.01</v>
      </c>
      <c r="E131" s="224">
        <v>0</v>
      </c>
      <c r="F131" s="226">
        <v>0</v>
      </c>
      <c r="G131" s="25">
        <v>129.5</v>
      </c>
      <c r="H131" s="25">
        <v>107.8</v>
      </c>
      <c r="I131" s="171"/>
      <c r="J131" s="190">
        <f t="shared" si="4"/>
        <v>7194.31</v>
      </c>
    </row>
    <row r="132" spans="1:10" s="188" customFormat="1" ht="36.75" customHeight="1" x14ac:dyDescent="0.25">
      <c r="A132" s="191" t="s">
        <v>148</v>
      </c>
      <c r="B132" s="103" t="s">
        <v>149</v>
      </c>
      <c r="C132" s="189" t="s">
        <v>27</v>
      </c>
      <c r="D132" s="192">
        <v>29642.469999999998</v>
      </c>
      <c r="E132" s="224">
        <v>0</v>
      </c>
      <c r="F132" s="226">
        <v>2094.9</v>
      </c>
      <c r="G132" s="25">
        <v>1115.8</v>
      </c>
      <c r="H132" s="25">
        <v>1653.1</v>
      </c>
      <c r="I132" s="171"/>
      <c r="J132" s="190">
        <f t="shared" si="4"/>
        <v>34506.269999999997</v>
      </c>
    </row>
    <row r="133" spans="1:10" s="188" customFormat="1" ht="36.75" customHeight="1" x14ac:dyDescent="0.25">
      <c r="A133" s="191" t="s">
        <v>150</v>
      </c>
      <c r="B133" s="103" t="s">
        <v>151</v>
      </c>
      <c r="C133" s="189" t="s">
        <v>27</v>
      </c>
      <c r="D133" s="192">
        <v>3846.98</v>
      </c>
      <c r="E133" s="224">
        <v>0</v>
      </c>
      <c r="F133" s="226">
        <v>0</v>
      </c>
      <c r="G133" s="25">
        <v>0</v>
      </c>
      <c r="H133" s="25">
        <v>0</v>
      </c>
      <c r="I133" s="171"/>
      <c r="J133" s="190">
        <f t="shared" si="4"/>
        <v>3846.98</v>
      </c>
    </row>
    <row r="134" spans="1:10" s="188" customFormat="1" ht="36.75" customHeight="1" x14ac:dyDescent="0.25">
      <c r="A134" s="520" t="s">
        <v>152</v>
      </c>
      <c r="B134" s="103" t="s">
        <v>153</v>
      </c>
      <c r="C134" s="189" t="s">
        <v>27</v>
      </c>
      <c r="D134" s="192">
        <v>1973.25</v>
      </c>
      <c r="E134" s="224">
        <v>0</v>
      </c>
      <c r="F134" s="226">
        <v>0</v>
      </c>
      <c r="G134" s="25">
        <v>0</v>
      </c>
      <c r="H134" s="25">
        <v>0</v>
      </c>
      <c r="I134" s="171"/>
      <c r="J134" s="190">
        <f t="shared" si="4"/>
        <v>1973.25</v>
      </c>
    </row>
    <row r="135" spans="1:10" s="188" customFormat="1" ht="36.75" customHeight="1" x14ac:dyDescent="0.25">
      <c r="A135" s="522"/>
      <c r="B135" s="103" t="s">
        <v>251</v>
      </c>
      <c r="C135" s="189" t="s">
        <v>27</v>
      </c>
      <c r="D135" s="192">
        <v>3872.9</v>
      </c>
      <c r="E135" s="224">
        <v>0</v>
      </c>
      <c r="F135" s="226">
        <v>246.2</v>
      </c>
      <c r="G135" s="25">
        <v>132.6</v>
      </c>
      <c r="H135" s="25">
        <v>292.8</v>
      </c>
      <c r="I135" s="171"/>
      <c r="J135" s="190">
        <f t="shared" si="4"/>
        <v>4544.5000000000009</v>
      </c>
    </row>
    <row r="136" spans="1:10" s="188" customFormat="1" ht="36.75" customHeight="1" x14ac:dyDescent="0.25">
      <c r="A136" s="520" t="s">
        <v>156</v>
      </c>
      <c r="B136" s="103" t="s">
        <v>157</v>
      </c>
      <c r="C136" s="189" t="s">
        <v>27</v>
      </c>
      <c r="D136" s="192">
        <v>8866.8499999999985</v>
      </c>
      <c r="E136" s="224">
        <v>0</v>
      </c>
      <c r="F136" s="226">
        <v>168.1</v>
      </c>
      <c r="G136" s="25">
        <v>0</v>
      </c>
      <c r="H136" s="25">
        <v>0</v>
      </c>
      <c r="I136" s="171"/>
      <c r="J136" s="190">
        <f t="shared" si="4"/>
        <v>9034.9499999999989</v>
      </c>
    </row>
    <row r="137" spans="1:10" s="188" customFormat="1" ht="36.75" customHeight="1" x14ac:dyDescent="0.25">
      <c r="A137" s="522"/>
      <c r="B137" s="249" t="s">
        <v>787</v>
      </c>
      <c r="C137" s="367" t="s">
        <v>27</v>
      </c>
      <c r="D137" s="369">
        <v>0</v>
      </c>
      <c r="E137" s="224">
        <v>0</v>
      </c>
      <c r="F137" s="370">
        <v>0</v>
      </c>
      <c r="G137" s="368">
        <v>0</v>
      </c>
      <c r="H137" s="25">
        <v>374</v>
      </c>
      <c r="I137" s="171"/>
      <c r="J137" s="190">
        <f t="shared" si="4"/>
        <v>374</v>
      </c>
    </row>
    <row r="138" spans="1:10" s="188" customFormat="1" ht="36.75" customHeight="1" x14ac:dyDescent="0.25">
      <c r="A138" s="191" t="s">
        <v>219</v>
      </c>
      <c r="B138" s="103" t="s">
        <v>220</v>
      </c>
      <c r="C138" s="189" t="s">
        <v>27</v>
      </c>
      <c r="D138" s="192">
        <v>403.2</v>
      </c>
      <c r="E138" s="224">
        <v>0</v>
      </c>
      <c r="F138" s="226">
        <v>0</v>
      </c>
      <c r="G138" s="25">
        <v>0</v>
      </c>
      <c r="H138" s="25">
        <v>0</v>
      </c>
      <c r="I138" s="171"/>
      <c r="J138" s="190">
        <f t="shared" si="4"/>
        <v>403.2</v>
      </c>
    </row>
    <row r="139" spans="1:10" s="188" customFormat="1" ht="36.75" customHeight="1" x14ac:dyDescent="0.25">
      <c r="A139" s="191" t="s">
        <v>158</v>
      </c>
      <c r="B139" s="103" t="s">
        <v>159</v>
      </c>
      <c r="C139" s="189" t="s">
        <v>27</v>
      </c>
      <c r="D139" s="192">
        <v>247.1</v>
      </c>
      <c r="E139" s="224">
        <v>0</v>
      </c>
      <c r="F139" s="226">
        <v>0</v>
      </c>
      <c r="G139" s="25">
        <v>0</v>
      </c>
      <c r="H139" s="25">
        <v>0</v>
      </c>
      <c r="I139" s="171"/>
      <c r="J139" s="190">
        <f t="shared" si="4"/>
        <v>247.1</v>
      </c>
    </row>
    <row r="140" spans="1:10" s="188" customFormat="1" ht="36.75" customHeight="1" x14ac:dyDescent="0.25">
      <c r="A140" s="191" t="s">
        <v>772</v>
      </c>
      <c r="B140" s="249" t="s">
        <v>776</v>
      </c>
      <c r="C140" s="189" t="s">
        <v>27</v>
      </c>
      <c r="D140" s="192">
        <v>0</v>
      </c>
      <c r="E140" s="224">
        <v>0</v>
      </c>
      <c r="F140" s="226">
        <v>130</v>
      </c>
      <c r="G140" s="25">
        <v>0</v>
      </c>
      <c r="H140" s="25">
        <v>0</v>
      </c>
      <c r="I140" s="171"/>
      <c r="J140" s="190">
        <f t="shared" si="4"/>
        <v>130</v>
      </c>
    </row>
    <row r="141" spans="1:10" s="188" customFormat="1" ht="36.75" customHeight="1" x14ac:dyDescent="0.25">
      <c r="A141" s="191" t="s">
        <v>160</v>
      </c>
      <c r="B141" s="103" t="s">
        <v>161</v>
      </c>
      <c r="C141" s="189" t="s">
        <v>27</v>
      </c>
      <c r="D141" s="192">
        <v>7867.0099999999993</v>
      </c>
      <c r="E141" s="224">
        <v>0</v>
      </c>
      <c r="F141" s="226">
        <v>426.6</v>
      </c>
      <c r="G141" s="25">
        <v>335</v>
      </c>
      <c r="H141" s="25">
        <v>0</v>
      </c>
      <c r="I141" s="171"/>
      <c r="J141" s="190">
        <f t="shared" si="4"/>
        <v>8628.6099999999988</v>
      </c>
    </row>
    <row r="142" spans="1:10" s="188" customFormat="1" ht="36.75" customHeight="1" x14ac:dyDescent="0.25">
      <c r="A142" s="191" t="s">
        <v>163</v>
      </c>
      <c r="B142" s="103" t="s">
        <v>164</v>
      </c>
      <c r="C142" s="189" t="s">
        <v>27</v>
      </c>
      <c r="D142" s="192">
        <v>2778.5999999999995</v>
      </c>
      <c r="E142" s="225">
        <v>272.5</v>
      </c>
      <c r="F142" s="226">
        <v>332.1</v>
      </c>
      <c r="G142" s="25">
        <v>0</v>
      </c>
      <c r="H142" s="25">
        <v>817.5</v>
      </c>
      <c r="I142" s="171"/>
      <c r="J142" s="190">
        <f t="shared" si="4"/>
        <v>4200.6999999999989</v>
      </c>
    </row>
    <row r="143" spans="1:10" s="188" customFormat="1" ht="36.75" customHeight="1" x14ac:dyDescent="0.25">
      <c r="A143" s="191" t="s">
        <v>167</v>
      </c>
      <c r="B143" s="103" t="s">
        <v>168</v>
      </c>
      <c r="C143" s="189" t="s">
        <v>27</v>
      </c>
      <c r="D143" s="192">
        <v>7877.0199999999995</v>
      </c>
      <c r="E143" s="225">
        <v>0</v>
      </c>
      <c r="F143" s="226">
        <v>0</v>
      </c>
      <c r="G143" s="25">
        <v>0</v>
      </c>
      <c r="H143" s="25">
        <v>0</v>
      </c>
      <c r="I143" s="171"/>
      <c r="J143" s="190">
        <f t="shared" si="4"/>
        <v>7877.0199999999995</v>
      </c>
    </row>
    <row r="144" spans="1:10" s="188" customFormat="1" ht="36.75" customHeight="1" x14ac:dyDescent="0.25">
      <c r="A144" s="191" t="s">
        <v>170</v>
      </c>
      <c r="B144" s="103" t="s">
        <v>171</v>
      </c>
      <c r="C144" s="189" t="s">
        <v>27</v>
      </c>
      <c r="D144" s="192">
        <v>1466.6</v>
      </c>
      <c r="E144" s="225">
        <v>0</v>
      </c>
      <c r="F144" s="226">
        <v>200</v>
      </c>
      <c r="G144" s="25">
        <v>0</v>
      </c>
      <c r="H144" s="25">
        <v>0</v>
      </c>
      <c r="I144" s="171"/>
      <c r="J144" s="190">
        <f t="shared" si="4"/>
        <v>1666.6</v>
      </c>
    </row>
    <row r="145" spans="1:10" s="188" customFormat="1" ht="36.75" customHeight="1" x14ac:dyDescent="0.25">
      <c r="A145" s="191" t="s">
        <v>174</v>
      </c>
      <c r="B145" s="103" t="s">
        <v>175</v>
      </c>
      <c r="C145" s="189" t="s">
        <v>27</v>
      </c>
      <c r="D145" s="192">
        <v>467.20000000000005</v>
      </c>
      <c r="E145" s="225">
        <v>0</v>
      </c>
      <c r="F145" s="347">
        <v>0</v>
      </c>
      <c r="G145" s="25">
        <v>0</v>
      </c>
      <c r="H145" s="25">
        <v>302</v>
      </c>
      <c r="I145" s="171"/>
      <c r="J145" s="190">
        <f t="shared" si="4"/>
        <v>769.2</v>
      </c>
    </row>
    <row r="146" spans="1:10" s="188" customFormat="1" ht="36.75" customHeight="1" x14ac:dyDescent="0.25">
      <c r="A146" s="239" t="s">
        <v>176</v>
      </c>
      <c r="B146" s="184" t="s">
        <v>177</v>
      </c>
      <c r="C146" s="185" t="s">
        <v>27</v>
      </c>
      <c r="D146" s="223">
        <v>1308.2</v>
      </c>
      <c r="E146" s="225">
        <v>0</v>
      </c>
      <c r="F146" s="347">
        <v>88.8</v>
      </c>
      <c r="G146" s="25">
        <v>0</v>
      </c>
      <c r="H146" s="25">
        <v>0</v>
      </c>
      <c r="I146" s="171"/>
      <c r="J146" s="190">
        <f t="shared" si="4"/>
        <v>1397</v>
      </c>
    </row>
    <row r="147" spans="1:10" s="188" customFormat="1" ht="36.75" customHeight="1" x14ac:dyDescent="0.25">
      <c r="A147" s="191" t="s">
        <v>179</v>
      </c>
      <c r="B147" s="103" t="s">
        <v>584</v>
      </c>
      <c r="C147" s="189" t="s">
        <v>27</v>
      </c>
      <c r="D147" s="192">
        <v>453.69999999999993</v>
      </c>
      <c r="E147" s="225">
        <v>0</v>
      </c>
      <c r="F147" s="347">
        <v>0</v>
      </c>
      <c r="G147" s="25">
        <v>0</v>
      </c>
      <c r="H147" s="25">
        <v>0</v>
      </c>
      <c r="I147" s="171"/>
      <c r="J147" s="190">
        <f t="shared" si="4"/>
        <v>453.69999999999993</v>
      </c>
    </row>
    <row r="148" spans="1:10" s="188" customFormat="1" ht="36.75" customHeight="1" x14ac:dyDescent="0.25">
      <c r="A148" s="520" t="s">
        <v>181</v>
      </c>
      <c r="B148" s="103" t="s">
        <v>182</v>
      </c>
      <c r="C148" s="189" t="s">
        <v>27</v>
      </c>
      <c r="D148" s="192">
        <v>12539.92</v>
      </c>
      <c r="E148" s="225">
        <v>0</v>
      </c>
      <c r="F148" s="226">
        <v>645.1</v>
      </c>
      <c r="G148" s="25">
        <v>0</v>
      </c>
      <c r="H148" s="25">
        <v>0</v>
      </c>
      <c r="I148" s="171"/>
      <c r="J148" s="190">
        <f t="shared" si="4"/>
        <v>13185.02</v>
      </c>
    </row>
    <row r="149" spans="1:10" s="188" customFormat="1" ht="36.75" customHeight="1" x14ac:dyDescent="0.25">
      <c r="A149" s="522"/>
      <c r="B149" s="103" t="s">
        <v>240</v>
      </c>
      <c r="C149" s="189" t="s">
        <v>27</v>
      </c>
      <c r="D149" s="192">
        <v>189.9</v>
      </c>
      <c r="E149" s="225">
        <v>0</v>
      </c>
      <c r="F149" s="226">
        <v>0</v>
      </c>
      <c r="G149" s="25">
        <v>0</v>
      </c>
      <c r="H149" s="25">
        <v>0</v>
      </c>
      <c r="I149" s="171"/>
      <c r="J149" s="190">
        <f t="shared" si="4"/>
        <v>189.9</v>
      </c>
    </row>
    <row r="150" spans="1:10" s="188" customFormat="1" ht="46.5" customHeight="1" x14ac:dyDescent="0.25">
      <c r="A150" s="191" t="s">
        <v>188</v>
      </c>
      <c r="B150" s="103" t="s">
        <v>189</v>
      </c>
      <c r="C150" s="189" t="s">
        <v>27</v>
      </c>
      <c r="D150" s="192">
        <v>37256.68</v>
      </c>
      <c r="E150" s="225">
        <v>294.39999999999998</v>
      </c>
      <c r="F150" s="226">
        <v>0</v>
      </c>
      <c r="G150" s="25">
        <v>0</v>
      </c>
      <c r="H150" s="25">
        <v>1102.0999999999999</v>
      </c>
      <c r="I150" s="171"/>
      <c r="J150" s="190">
        <f t="shared" si="4"/>
        <v>38653.18</v>
      </c>
    </row>
    <row r="151" spans="1:10" s="188" customFormat="1" ht="36.75" customHeight="1" x14ac:dyDescent="0.25">
      <c r="A151" s="191" t="s">
        <v>191</v>
      </c>
      <c r="B151" s="103" t="s">
        <v>192</v>
      </c>
      <c r="C151" s="189" t="s">
        <v>27</v>
      </c>
      <c r="D151" s="192">
        <v>708.4</v>
      </c>
      <c r="E151" s="225">
        <v>0</v>
      </c>
      <c r="F151" s="226">
        <v>0</v>
      </c>
      <c r="G151" s="25">
        <v>0</v>
      </c>
      <c r="H151" s="25">
        <v>0</v>
      </c>
      <c r="I151" s="171"/>
      <c r="J151" s="190">
        <f t="shared" si="4"/>
        <v>708.4</v>
      </c>
    </row>
    <row r="152" spans="1:10" s="188" customFormat="1" ht="36.75" customHeight="1" x14ac:dyDescent="0.25">
      <c r="A152" s="191" t="s">
        <v>193</v>
      </c>
      <c r="B152" s="103" t="s">
        <v>194</v>
      </c>
      <c r="C152" s="189" t="s">
        <v>27</v>
      </c>
      <c r="D152" s="192">
        <v>2649.11</v>
      </c>
      <c r="E152" s="225">
        <v>0</v>
      </c>
      <c r="F152" s="226">
        <v>0</v>
      </c>
      <c r="G152" s="25">
        <v>180</v>
      </c>
      <c r="H152" s="25">
        <v>313</v>
      </c>
      <c r="I152" s="171"/>
      <c r="J152" s="190">
        <f t="shared" si="4"/>
        <v>3142.11</v>
      </c>
    </row>
    <row r="153" spans="1:10" s="188" customFormat="1" ht="36.75" customHeight="1" x14ac:dyDescent="0.25">
      <c r="A153" s="191" t="s">
        <v>195</v>
      </c>
      <c r="B153" s="103" t="s">
        <v>196</v>
      </c>
      <c r="C153" s="189" t="s">
        <v>27</v>
      </c>
      <c r="D153" s="192">
        <v>5278.8</v>
      </c>
      <c r="E153" s="225">
        <v>296.7</v>
      </c>
      <c r="F153" s="226">
        <v>119.1</v>
      </c>
      <c r="G153" s="25">
        <v>80.900000000000006</v>
      </c>
      <c r="H153" s="25">
        <v>0</v>
      </c>
      <c r="I153" s="171"/>
      <c r="J153" s="190">
        <f t="shared" si="4"/>
        <v>5775.5</v>
      </c>
    </row>
    <row r="154" spans="1:10" s="188" customFormat="1" ht="36.75" customHeight="1" x14ac:dyDescent="0.25">
      <c r="A154" s="191" t="s">
        <v>199</v>
      </c>
      <c r="B154" s="103" t="s">
        <v>200</v>
      </c>
      <c r="C154" s="189" t="s">
        <v>27</v>
      </c>
      <c r="D154" s="192">
        <v>2320.6</v>
      </c>
      <c r="E154" s="225">
        <v>0</v>
      </c>
      <c r="F154" s="226">
        <v>250</v>
      </c>
      <c r="G154" s="25">
        <v>0</v>
      </c>
      <c r="H154" s="25">
        <v>0</v>
      </c>
      <c r="I154" s="171"/>
      <c r="J154" s="190">
        <f t="shared" si="4"/>
        <v>2570.6</v>
      </c>
    </row>
    <row r="155" spans="1:10" s="188" customFormat="1" ht="47.25" customHeight="1" x14ac:dyDescent="0.25">
      <c r="A155" s="520" t="s">
        <v>598</v>
      </c>
      <c r="B155" s="103" t="s">
        <v>768</v>
      </c>
      <c r="C155" s="189" t="s">
        <v>27</v>
      </c>
      <c r="D155" s="192">
        <v>13775.88</v>
      </c>
      <c r="E155" s="225">
        <v>628.1</v>
      </c>
      <c r="F155" s="226">
        <v>923.1</v>
      </c>
      <c r="G155" s="25">
        <v>608.29999999999995</v>
      </c>
      <c r="H155" s="25">
        <v>795.8</v>
      </c>
      <c r="I155" s="171"/>
      <c r="J155" s="190">
        <f t="shared" ref="J155:J167" si="5">SUM(D155:I155)</f>
        <v>16731.18</v>
      </c>
    </row>
    <row r="156" spans="1:10" s="188" customFormat="1" ht="36.75" customHeight="1" x14ac:dyDescent="0.25">
      <c r="A156" s="522"/>
      <c r="B156" s="249" t="s">
        <v>716</v>
      </c>
      <c r="C156" s="189" t="s">
        <v>27</v>
      </c>
      <c r="D156" s="192">
        <v>1251.9000000000001</v>
      </c>
      <c r="E156" s="225">
        <v>0</v>
      </c>
      <c r="F156" s="226">
        <v>0</v>
      </c>
      <c r="G156" s="25">
        <v>0</v>
      </c>
      <c r="H156" s="25">
        <v>0</v>
      </c>
      <c r="I156" s="171"/>
      <c r="J156" s="190">
        <f t="shared" si="5"/>
        <v>1251.9000000000001</v>
      </c>
    </row>
    <row r="157" spans="1:10" s="188" customFormat="1" ht="46.5" customHeight="1" x14ac:dyDescent="0.25">
      <c r="A157" s="191" t="s">
        <v>201</v>
      </c>
      <c r="B157" s="103" t="s">
        <v>202</v>
      </c>
      <c r="C157" s="189" t="s">
        <v>27</v>
      </c>
      <c r="D157" s="192">
        <v>8883.2199999999993</v>
      </c>
      <c r="E157" s="225">
        <v>0</v>
      </c>
      <c r="F157" s="226">
        <v>1143.3</v>
      </c>
      <c r="G157" s="25">
        <v>583.79999999999995</v>
      </c>
      <c r="H157" s="25">
        <v>1455.1</v>
      </c>
      <c r="I157" s="171"/>
      <c r="J157" s="190">
        <f t="shared" si="5"/>
        <v>12065.419999999998</v>
      </c>
    </row>
    <row r="158" spans="1:10" s="188" customFormat="1" ht="36.75" customHeight="1" x14ac:dyDescent="0.25">
      <c r="A158" s="191" t="s">
        <v>204</v>
      </c>
      <c r="B158" s="103" t="s">
        <v>205</v>
      </c>
      <c r="C158" s="189" t="s">
        <v>27</v>
      </c>
      <c r="D158" s="192">
        <v>4579.5</v>
      </c>
      <c r="E158" s="225">
        <v>0</v>
      </c>
      <c r="F158" s="226">
        <v>0</v>
      </c>
      <c r="G158" s="25">
        <v>0</v>
      </c>
      <c r="H158" s="25">
        <v>0</v>
      </c>
      <c r="I158" s="171"/>
      <c r="J158" s="190">
        <f t="shared" si="5"/>
        <v>4579.5</v>
      </c>
    </row>
    <row r="159" spans="1:10" s="188" customFormat="1" ht="36.75" customHeight="1" x14ac:dyDescent="0.25">
      <c r="A159" s="191" t="s">
        <v>206</v>
      </c>
      <c r="B159" s="103" t="s">
        <v>599</v>
      </c>
      <c r="C159" s="189" t="s">
        <v>27</v>
      </c>
      <c r="D159" s="192">
        <v>4246.1499999999996</v>
      </c>
      <c r="E159" s="225">
        <v>0</v>
      </c>
      <c r="F159" s="226">
        <v>243.4</v>
      </c>
      <c r="G159" s="25">
        <v>0</v>
      </c>
      <c r="H159" s="25">
        <v>194</v>
      </c>
      <c r="I159" s="171"/>
      <c r="J159" s="190">
        <f t="shared" si="5"/>
        <v>4683.5499999999993</v>
      </c>
    </row>
    <row r="160" spans="1:10" s="188" customFormat="1" ht="36.75" customHeight="1" x14ac:dyDescent="0.25">
      <c r="A160" s="191" t="s">
        <v>209</v>
      </c>
      <c r="B160" s="103" t="s">
        <v>210</v>
      </c>
      <c r="C160" s="189" t="s">
        <v>27</v>
      </c>
      <c r="D160" s="192">
        <v>149.1</v>
      </c>
      <c r="E160" s="225">
        <v>0</v>
      </c>
      <c r="F160" s="226">
        <v>0</v>
      </c>
      <c r="G160" s="25">
        <v>0</v>
      </c>
      <c r="H160" s="25">
        <v>0</v>
      </c>
      <c r="I160" s="171"/>
      <c r="J160" s="190">
        <f t="shared" si="5"/>
        <v>149.1</v>
      </c>
    </row>
    <row r="161" spans="1:10" s="188" customFormat="1" ht="36.75" customHeight="1" x14ac:dyDescent="0.25">
      <c r="A161" s="520" t="s">
        <v>750</v>
      </c>
      <c r="B161" s="103" t="s">
        <v>212</v>
      </c>
      <c r="C161" s="189" t="s">
        <v>27</v>
      </c>
      <c r="D161" s="192">
        <v>18531.240000000002</v>
      </c>
      <c r="E161" s="225">
        <v>630.79999999999995</v>
      </c>
      <c r="F161" s="226">
        <v>1550.4</v>
      </c>
      <c r="G161" s="25">
        <v>1571.7</v>
      </c>
      <c r="H161" s="25">
        <v>1197.3</v>
      </c>
      <c r="I161" s="171"/>
      <c r="J161" s="190">
        <f t="shared" si="5"/>
        <v>23481.440000000002</v>
      </c>
    </row>
    <row r="162" spans="1:10" s="188" customFormat="1" ht="36.75" customHeight="1" x14ac:dyDescent="0.25">
      <c r="A162" s="522"/>
      <c r="B162" s="103" t="s">
        <v>242</v>
      </c>
      <c r="C162" s="189" t="s">
        <v>27</v>
      </c>
      <c r="D162" s="192">
        <v>4043.4</v>
      </c>
      <c r="E162" s="225">
        <v>271.60000000000002</v>
      </c>
      <c r="F162" s="226">
        <v>389</v>
      </c>
      <c r="G162" s="25">
        <v>0</v>
      </c>
      <c r="H162" s="25">
        <v>463</v>
      </c>
      <c r="I162" s="171"/>
      <c r="J162" s="190">
        <f t="shared" si="5"/>
        <v>5167</v>
      </c>
    </row>
    <row r="163" spans="1:10" s="188" customFormat="1" ht="36.75" customHeight="1" x14ac:dyDescent="0.25">
      <c r="A163" s="191" t="s">
        <v>214</v>
      </c>
      <c r="B163" s="103" t="s">
        <v>215</v>
      </c>
      <c r="C163" s="189" t="s">
        <v>27</v>
      </c>
      <c r="D163" s="192">
        <v>8246.7200000000012</v>
      </c>
      <c r="E163" s="225">
        <v>0</v>
      </c>
      <c r="F163" s="226">
        <v>0</v>
      </c>
      <c r="G163" s="25">
        <v>0</v>
      </c>
      <c r="H163" s="25">
        <v>0</v>
      </c>
      <c r="I163" s="171"/>
      <c r="J163" s="190">
        <f t="shared" si="5"/>
        <v>8246.7200000000012</v>
      </c>
    </row>
    <row r="164" spans="1:10" s="188" customFormat="1" ht="36.75" customHeight="1" x14ac:dyDescent="0.25">
      <c r="A164" s="191" t="s">
        <v>216</v>
      </c>
      <c r="B164" s="103" t="s">
        <v>217</v>
      </c>
      <c r="C164" s="189" t="s">
        <v>27</v>
      </c>
      <c r="D164" s="192">
        <v>915.4</v>
      </c>
      <c r="E164" s="225">
        <v>0</v>
      </c>
      <c r="F164" s="226">
        <v>219.9</v>
      </c>
      <c r="G164" s="25">
        <v>0</v>
      </c>
      <c r="H164" s="25">
        <v>0</v>
      </c>
      <c r="I164" s="171"/>
      <c r="J164" s="190">
        <f t="shared" si="5"/>
        <v>1135.3</v>
      </c>
    </row>
    <row r="165" spans="1:10" s="188" customFormat="1" ht="36.75" customHeight="1" x14ac:dyDescent="0.25">
      <c r="A165" s="520" t="s">
        <v>221</v>
      </c>
      <c r="B165" s="103" t="s">
        <v>222</v>
      </c>
      <c r="C165" s="189" t="s">
        <v>27</v>
      </c>
      <c r="D165" s="192">
        <v>2129</v>
      </c>
      <c r="E165" s="225">
        <v>0</v>
      </c>
      <c r="F165" s="226">
        <v>0</v>
      </c>
      <c r="G165" s="25">
        <v>0</v>
      </c>
      <c r="H165" s="25">
        <v>0</v>
      </c>
      <c r="I165" s="171"/>
      <c r="J165" s="190">
        <f t="shared" si="5"/>
        <v>2129</v>
      </c>
    </row>
    <row r="166" spans="1:10" s="188" customFormat="1" ht="36.75" customHeight="1" x14ac:dyDescent="0.25">
      <c r="A166" s="522"/>
      <c r="B166" s="103" t="s">
        <v>238</v>
      </c>
      <c r="C166" s="189" t="s">
        <v>27</v>
      </c>
      <c r="D166" s="192">
        <v>4628.6899999999996</v>
      </c>
      <c r="E166" s="225">
        <v>0</v>
      </c>
      <c r="F166" s="226">
        <v>1145.4000000000001</v>
      </c>
      <c r="G166" s="25">
        <v>1388.8</v>
      </c>
      <c r="H166" s="25">
        <v>908.9</v>
      </c>
      <c r="I166" s="171"/>
      <c r="J166" s="190">
        <f t="shared" si="5"/>
        <v>8071.79</v>
      </c>
    </row>
    <row r="167" spans="1:10" s="188" customFormat="1" ht="36.75" customHeight="1" x14ac:dyDescent="0.25">
      <c r="A167" s="191" t="s">
        <v>223</v>
      </c>
      <c r="B167" s="103" t="s">
        <v>224</v>
      </c>
      <c r="C167" s="189" t="s">
        <v>27</v>
      </c>
      <c r="D167" s="192">
        <v>6254.04</v>
      </c>
      <c r="E167" s="225">
        <v>0</v>
      </c>
      <c r="F167" s="226">
        <v>0</v>
      </c>
      <c r="G167" s="25">
        <v>0</v>
      </c>
      <c r="H167" s="25">
        <v>0</v>
      </c>
      <c r="I167" s="171"/>
      <c r="J167" s="190">
        <f t="shared" si="5"/>
        <v>6254.04</v>
      </c>
    </row>
    <row r="168" spans="1:10" s="188" customFormat="1" ht="36.75" customHeight="1" x14ac:dyDescent="0.25">
      <c r="A168" s="520" t="s">
        <v>226</v>
      </c>
      <c r="B168" s="103" t="s">
        <v>227</v>
      </c>
      <c r="C168" s="189" t="s">
        <v>27</v>
      </c>
      <c r="D168" s="192">
        <v>7311.53</v>
      </c>
      <c r="E168" s="224">
        <v>625.79999999999995</v>
      </c>
      <c r="F168" s="347">
        <v>1392.4</v>
      </c>
      <c r="G168" s="25">
        <v>1109.43</v>
      </c>
      <c r="H168" s="25">
        <v>1220.8</v>
      </c>
      <c r="I168" s="171"/>
      <c r="J168" s="190">
        <f t="shared" ref="J168" si="6">SUM(D168:I168)</f>
        <v>11659.96</v>
      </c>
    </row>
    <row r="169" spans="1:10" s="188" customFormat="1" ht="36.75" customHeight="1" x14ac:dyDescent="0.25">
      <c r="A169" s="522"/>
      <c r="B169" s="107" t="s">
        <v>249</v>
      </c>
      <c r="C169" s="189" t="s">
        <v>27</v>
      </c>
      <c r="D169" s="192">
        <v>25561.210000000003</v>
      </c>
      <c r="E169" s="224">
        <v>0</v>
      </c>
      <c r="F169" s="347">
        <v>525</v>
      </c>
      <c r="G169" s="25">
        <v>0</v>
      </c>
      <c r="H169" s="25">
        <v>0</v>
      </c>
      <c r="I169" s="171"/>
      <c r="J169" s="190">
        <f t="shared" ref="J169:J170" si="7">SUM(D169:I169)</f>
        <v>26086.210000000003</v>
      </c>
    </row>
    <row r="170" spans="1:10" s="188" customFormat="1" ht="38.25" customHeight="1" x14ac:dyDescent="0.25">
      <c r="A170" s="191" t="s">
        <v>228</v>
      </c>
      <c r="B170" s="107" t="s">
        <v>229</v>
      </c>
      <c r="C170" s="189" t="s">
        <v>27</v>
      </c>
      <c r="D170" s="192">
        <v>8090.7</v>
      </c>
      <c r="E170" s="224">
        <v>0</v>
      </c>
      <c r="F170" s="347">
        <v>279.10000000000002</v>
      </c>
      <c r="G170" s="25">
        <v>0</v>
      </c>
      <c r="H170" s="25">
        <v>196.2</v>
      </c>
      <c r="I170" s="171"/>
      <c r="J170" s="190">
        <f t="shared" si="7"/>
        <v>8566</v>
      </c>
    </row>
    <row r="171" spans="1:10" s="188" customFormat="1" ht="36.75" customHeight="1" x14ac:dyDescent="0.25">
      <c r="A171" s="191" t="s">
        <v>230</v>
      </c>
      <c r="B171" s="103" t="s">
        <v>231</v>
      </c>
      <c r="C171" s="189" t="s">
        <v>27</v>
      </c>
      <c r="D171" s="192">
        <v>100.9</v>
      </c>
      <c r="E171" s="225">
        <v>0</v>
      </c>
      <c r="F171" s="226">
        <v>0</v>
      </c>
      <c r="G171" s="25">
        <v>0</v>
      </c>
      <c r="H171" s="25">
        <v>0</v>
      </c>
      <c r="I171" s="186"/>
      <c r="J171" s="190">
        <f t="shared" ref="J171:J180" si="8">SUM(D171:I171)</f>
        <v>100.9</v>
      </c>
    </row>
    <row r="172" spans="1:10" s="188" customFormat="1" ht="36.75" customHeight="1" x14ac:dyDescent="0.25">
      <c r="A172" s="191" t="s">
        <v>234</v>
      </c>
      <c r="B172" s="103" t="s">
        <v>235</v>
      </c>
      <c r="C172" s="189" t="s">
        <v>27</v>
      </c>
      <c r="D172" s="192">
        <v>396.7</v>
      </c>
      <c r="E172" s="225">
        <v>0</v>
      </c>
      <c r="F172" s="226">
        <v>0</v>
      </c>
      <c r="G172" s="25">
        <v>0</v>
      </c>
      <c r="H172" s="25">
        <v>0</v>
      </c>
      <c r="I172" s="186"/>
      <c r="J172" s="190">
        <f t="shared" si="8"/>
        <v>396.7</v>
      </c>
    </row>
    <row r="173" spans="1:10" s="285" customFormat="1" ht="36.75" customHeight="1" x14ac:dyDescent="0.25">
      <c r="A173" s="191" t="s">
        <v>236</v>
      </c>
      <c r="B173" s="279" t="s">
        <v>237</v>
      </c>
      <c r="C173" s="280" t="s">
        <v>27</v>
      </c>
      <c r="D173" s="281">
        <v>10882.580000000002</v>
      </c>
      <c r="E173" s="282">
        <v>437.8</v>
      </c>
      <c r="F173" s="348">
        <v>392.1</v>
      </c>
      <c r="G173" s="284">
        <v>268.2</v>
      </c>
      <c r="H173" s="284">
        <v>486.7</v>
      </c>
      <c r="I173" s="284"/>
      <c r="J173" s="190">
        <f t="shared" si="8"/>
        <v>12467.380000000003</v>
      </c>
    </row>
    <row r="174" spans="1:10" s="188" customFormat="1" ht="36.75" customHeight="1" x14ac:dyDescent="0.25">
      <c r="A174" s="191" t="s">
        <v>239</v>
      </c>
      <c r="B174" s="103" t="s">
        <v>601</v>
      </c>
      <c r="C174" s="189" t="s">
        <v>27</v>
      </c>
      <c r="D174" s="192">
        <v>320.8</v>
      </c>
      <c r="E174" s="225">
        <v>0</v>
      </c>
      <c r="F174" s="226">
        <v>0</v>
      </c>
      <c r="G174" s="25">
        <v>0</v>
      </c>
      <c r="H174" s="25">
        <v>0</v>
      </c>
      <c r="I174" s="171"/>
      <c r="J174" s="190">
        <f t="shared" si="8"/>
        <v>320.8</v>
      </c>
    </row>
    <row r="175" spans="1:10" s="188" customFormat="1" ht="36.75" customHeight="1" x14ac:dyDescent="0.25">
      <c r="A175" s="191" t="s">
        <v>243</v>
      </c>
      <c r="B175" s="103" t="s">
        <v>244</v>
      </c>
      <c r="C175" s="189" t="s">
        <v>27</v>
      </c>
      <c r="D175" s="192">
        <v>2194.8999999999996</v>
      </c>
      <c r="E175" s="225">
        <v>0</v>
      </c>
      <c r="F175" s="226">
        <v>218.8</v>
      </c>
      <c r="G175" s="25">
        <v>0</v>
      </c>
      <c r="H175" s="25">
        <v>0</v>
      </c>
      <c r="I175" s="171"/>
      <c r="J175" s="190">
        <f t="shared" si="8"/>
        <v>2413.6999999999998</v>
      </c>
    </row>
    <row r="176" spans="1:10" s="188" customFormat="1" ht="36.75" customHeight="1" x14ac:dyDescent="0.25">
      <c r="A176" s="191" t="s">
        <v>184</v>
      </c>
      <c r="B176" s="103" t="s">
        <v>245</v>
      </c>
      <c r="C176" s="189" t="s">
        <v>27</v>
      </c>
      <c r="D176" s="192">
        <v>592.91999999999996</v>
      </c>
      <c r="E176" s="225">
        <v>0</v>
      </c>
      <c r="F176" s="226">
        <v>0</v>
      </c>
      <c r="G176" s="25">
        <v>0</v>
      </c>
      <c r="H176" s="25">
        <v>0</v>
      </c>
      <c r="I176" s="171"/>
      <c r="J176" s="190">
        <f t="shared" si="8"/>
        <v>592.91999999999996</v>
      </c>
    </row>
    <row r="177" spans="1:11" s="188" customFormat="1" ht="36.75" customHeight="1" x14ac:dyDescent="0.25">
      <c r="A177" s="191" t="s">
        <v>765</v>
      </c>
      <c r="B177" s="103" t="s">
        <v>766</v>
      </c>
      <c r="C177" s="189" t="s">
        <v>27</v>
      </c>
      <c r="D177" s="192">
        <v>0</v>
      </c>
      <c r="E177" s="225">
        <v>285.8</v>
      </c>
      <c r="F177" s="226">
        <v>247.7</v>
      </c>
      <c r="G177" s="25">
        <v>0</v>
      </c>
      <c r="H177" s="25">
        <v>455</v>
      </c>
      <c r="I177" s="171"/>
      <c r="J177" s="190">
        <f t="shared" si="8"/>
        <v>988.5</v>
      </c>
    </row>
    <row r="178" spans="1:11" s="188" customFormat="1" ht="36.75" customHeight="1" x14ac:dyDescent="0.25">
      <c r="A178" s="191" t="s">
        <v>127</v>
      </c>
      <c r="B178" s="103" t="s">
        <v>602</v>
      </c>
      <c r="C178" s="189" t="s">
        <v>27</v>
      </c>
      <c r="D178" s="192">
        <v>1445.5</v>
      </c>
      <c r="E178" s="225">
        <v>0</v>
      </c>
      <c r="F178" s="226">
        <v>0</v>
      </c>
      <c r="G178" s="25">
        <v>0</v>
      </c>
      <c r="H178" s="25">
        <v>0</v>
      </c>
      <c r="I178" s="171"/>
      <c r="J178" s="190">
        <f t="shared" si="8"/>
        <v>1445.5</v>
      </c>
    </row>
    <row r="179" spans="1:11" s="188" customFormat="1" ht="36.75" customHeight="1" x14ac:dyDescent="0.25">
      <c r="A179" s="289" t="s">
        <v>247</v>
      </c>
      <c r="B179" s="103" t="s">
        <v>248</v>
      </c>
      <c r="C179" s="189" t="s">
        <v>27</v>
      </c>
      <c r="D179" s="192">
        <v>3825.1</v>
      </c>
      <c r="E179" s="225">
        <v>0</v>
      </c>
      <c r="F179" s="226">
        <v>215.6</v>
      </c>
      <c r="G179" s="25">
        <v>0</v>
      </c>
      <c r="H179" s="25">
        <v>0</v>
      </c>
      <c r="I179" s="171"/>
      <c r="J179" s="190">
        <f t="shared" si="8"/>
        <v>4040.7</v>
      </c>
    </row>
    <row r="180" spans="1:11" s="188" customFormat="1" ht="36.75" customHeight="1" x14ac:dyDescent="0.25">
      <c r="A180" s="360" t="s">
        <v>254</v>
      </c>
      <c r="B180" s="107" t="s">
        <v>255</v>
      </c>
      <c r="C180" s="189" t="s">
        <v>27</v>
      </c>
      <c r="D180" s="193">
        <v>904.17000000000007</v>
      </c>
      <c r="E180" s="225">
        <v>0</v>
      </c>
      <c r="F180" s="226">
        <v>0</v>
      </c>
      <c r="G180" s="25">
        <v>0</v>
      </c>
      <c r="H180" s="25">
        <v>0</v>
      </c>
      <c r="I180" s="171"/>
      <c r="J180" s="190">
        <f t="shared" si="8"/>
        <v>904.17000000000007</v>
      </c>
    </row>
    <row r="181" spans="1:11" s="4" customFormat="1" ht="30" customHeight="1" x14ac:dyDescent="0.25">
      <c r="A181" s="514" t="s">
        <v>256</v>
      </c>
      <c r="B181" s="515"/>
      <c r="C181" s="19" t="s">
        <v>27</v>
      </c>
      <c r="D181" s="95">
        <f t="shared" ref="D181:I181" si="9">SUM(D33:D180)</f>
        <v>1591744.9699999997</v>
      </c>
      <c r="E181" s="95">
        <f t="shared" si="9"/>
        <v>35985.620000000003</v>
      </c>
      <c r="F181" s="95">
        <f t="shared" si="9"/>
        <v>61153.329999999987</v>
      </c>
      <c r="G181" s="95">
        <f t="shared" si="9"/>
        <v>52310.54</v>
      </c>
      <c r="H181" s="95">
        <f>SUM(H33:H180)</f>
        <v>62109.869999999995</v>
      </c>
      <c r="I181" s="95">
        <f t="shared" si="9"/>
        <v>0</v>
      </c>
      <c r="J181" s="23">
        <f>SUM(D181:I181)</f>
        <v>1803304.33</v>
      </c>
    </row>
    <row r="182" spans="1:11" s="4" customFormat="1" ht="30" customHeight="1" thickBot="1" x14ac:dyDescent="0.3">
      <c r="A182" s="623" t="s">
        <v>257</v>
      </c>
      <c r="B182" s="624"/>
      <c r="C182" s="20" t="s">
        <v>27</v>
      </c>
      <c r="D182" s="24">
        <f t="shared" ref="D182:I182" si="10">COUNTIF(D33:D180,"&gt;0")</f>
        <v>143</v>
      </c>
      <c r="E182" s="24">
        <f t="shared" si="10"/>
        <v>50</v>
      </c>
      <c r="F182" s="24">
        <f t="shared" si="10"/>
        <v>72</v>
      </c>
      <c r="G182" s="24">
        <f t="shared" si="10"/>
        <v>53</v>
      </c>
      <c r="H182" s="24">
        <f>COUNTIF(H33:H180,"&gt;0")</f>
        <v>59</v>
      </c>
      <c r="I182" s="24">
        <f t="shared" si="10"/>
        <v>0</v>
      </c>
      <c r="J182" s="69">
        <f>SUM(D182:I182)</f>
        <v>377</v>
      </c>
      <c r="K182" s="247"/>
    </row>
    <row r="183" spans="1:11" s="4" customFormat="1" ht="24.95" customHeight="1" x14ac:dyDescent="0.25">
      <c r="A183" s="620" t="s">
        <v>586</v>
      </c>
      <c r="B183" s="621"/>
      <c r="C183" s="621"/>
      <c r="D183" s="621"/>
      <c r="E183" s="621"/>
      <c r="F183" s="621"/>
      <c r="G183" s="621"/>
      <c r="H183" s="621"/>
      <c r="I183" s="621"/>
      <c r="J183" s="622"/>
    </row>
    <row r="184" spans="1:11" s="5" customFormat="1" ht="35.1" customHeight="1" thickBot="1" x14ac:dyDescent="0.3">
      <c r="A184" s="371" t="s">
        <v>258</v>
      </c>
      <c r="B184" s="537" t="s">
        <v>794</v>
      </c>
      <c r="C184" s="538"/>
      <c r="D184" s="172" t="s">
        <v>759</v>
      </c>
      <c r="E184" s="227" t="s">
        <v>760</v>
      </c>
      <c r="F184" s="39" t="s">
        <v>761</v>
      </c>
      <c r="G184" s="39" t="s">
        <v>762</v>
      </c>
      <c r="H184" s="39" t="s">
        <v>763</v>
      </c>
      <c r="I184" s="39" t="s">
        <v>764</v>
      </c>
      <c r="J184" s="113" t="s">
        <v>28</v>
      </c>
    </row>
    <row r="185" spans="1:11" ht="36.75" customHeight="1" thickTop="1" x14ac:dyDescent="0.2">
      <c r="A185" s="533" t="s">
        <v>259</v>
      </c>
      <c r="B185" s="105" t="s">
        <v>260</v>
      </c>
      <c r="C185" s="72" t="s">
        <v>27</v>
      </c>
      <c r="D185" s="88">
        <v>964.5</v>
      </c>
      <c r="E185" s="331">
        <v>0</v>
      </c>
      <c r="F185" s="37">
        <v>0</v>
      </c>
      <c r="G185" s="91">
        <v>0</v>
      </c>
      <c r="H185" s="91">
        <v>0</v>
      </c>
      <c r="I185" s="91"/>
      <c r="J185" s="78">
        <f t="shared" ref="J185:J192" si="11">SUM(D185:I185)</f>
        <v>964.5</v>
      </c>
    </row>
    <row r="186" spans="1:11" ht="36.75" customHeight="1" x14ac:dyDescent="0.2">
      <c r="A186" s="477"/>
      <c r="B186" s="106" t="s">
        <v>261</v>
      </c>
      <c r="C186" s="72" t="s">
        <v>27</v>
      </c>
      <c r="D186" s="88">
        <v>2698.6000000000004</v>
      </c>
      <c r="E186" s="229">
        <v>0</v>
      </c>
      <c r="F186" s="37">
        <v>0</v>
      </c>
      <c r="G186" s="91">
        <v>0</v>
      </c>
      <c r="H186" s="91">
        <v>0</v>
      </c>
      <c r="I186" s="91"/>
      <c r="J186" s="78">
        <f t="shared" si="11"/>
        <v>2698.6000000000004</v>
      </c>
    </row>
    <row r="187" spans="1:11" ht="36.75" customHeight="1" x14ac:dyDescent="0.2">
      <c r="A187" s="477"/>
      <c r="B187" s="104" t="s">
        <v>262</v>
      </c>
      <c r="C187" s="72" t="s">
        <v>27</v>
      </c>
      <c r="D187" s="88">
        <v>939.3</v>
      </c>
      <c r="E187" s="229">
        <v>0</v>
      </c>
      <c r="F187" s="37">
        <v>0</v>
      </c>
      <c r="G187" s="91">
        <v>0</v>
      </c>
      <c r="H187" s="91">
        <v>0</v>
      </c>
      <c r="I187" s="91"/>
      <c r="J187" s="78">
        <f t="shared" si="11"/>
        <v>939.3</v>
      </c>
    </row>
    <row r="188" spans="1:11" ht="36.75" customHeight="1" x14ac:dyDescent="0.2">
      <c r="A188" s="477"/>
      <c r="B188" s="104" t="s">
        <v>263</v>
      </c>
      <c r="C188" s="72" t="s">
        <v>27</v>
      </c>
      <c r="D188" s="88">
        <v>298.89999999999998</v>
      </c>
      <c r="E188" s="229">
        <v>0</v>
      </c>
      <c r="F188" s="37">
        <v>0</v>
      </c>
      <c r="G188" s="91">
        <v>0</v>
      </c>
      <c r="H188" s="91">
        <v>0</v>
      </c>
      <c r="I188" s="91"/>
      <c r="J188" s="78">
        <f t="shared" si="11"/>
        <v>298.89999999999998</v>
      </c>
    </row>
    <row r="189" spans="1:11" ht="36.75" customHeight="1" x14ac:dyDescent="0.2">
      <c r="A189" s="477"/>
      <c r="B189" s="248" t="s">
        <v>729</v>
      </c>
      <c r="C189" s="72" t="s">
        <v>27</v>
      </c>
      <c r="D189" s="88">
        <v>311.5</v>
      </c>
      <c r="E189" s="229">
        <v>0</v>
      </c>
      <c r="F189" s="37">
        <v>0</v>
      </c>
      <c r="G189" s="91">
        <v>0</v>
      </c>
      <c r="H189" s="91">
        <v>0</v>
      </c>
      <c r="I189" s="91"/>
      <c r="J189" s="78">
        <f t="shared" si="11"/>
        <v>311.5</v>
      </c>
    </row>
    <row r="190" spans="1:11" ht="36.75" customHeight="1" x14ac:dyDescent="0.2">
      <c r="A190" s="477"/>
      <c r="B190" s="248" t="s">
        <v>713</v>
      </c>
      <c r="C190" s="72" t="s">
        <v>27</v>
      </c>
      <c r="D190" s="88">
        <v>1334.95</v>
      </c>
      <c r="E190" s="229">
        <v>0</v>
      </c>
      <c r="F190" s="37">
        <v>240.2</v>
      </c>
      <c r="G190" s="91">
        <v>0</v>
      </c>
      <c r="H190" s="91">
        <v>0</v>
      </c>
      <c r="I190" s="80"/>
      <c r="J190" s="78">
        <f t="shared" si="11"/>
        <v>1575.15</v>
      </c>
    </row>
    <row r="191" spans="1:11" ht="36.75" customHeight="1" x14ac:dyDescent="0.2">
      <c r="A191" s="477"/>
      <c r="B191" s="248" t="s">
        <v>734</v>
      </c>
      <c r="C191" s="72" t="s">
        <v>27</v>
      </c>
      <c r="D191" s="88">
        <v>268.2</v>
      </c>
      <c r="E191" s="229">
        <v>0</v>
      </c>
      <c r="F191" s="37">
        <v>0</v>
      </c>
      <c r="G191" s="91">
        <v>0</v>
      </c>
      <c r="H191" s="91">
        <v>0</v>
      </c>
      <c r="I191" s="80"/>
      <c r="J191" s="78">
        <f t="shared" si="11"/>
        <v>268.2</v>
      </c>
    </row>
    <row r="192" spans="1:11" ht="36.75" customHeight="1" x14ac:dyDescent="0.2">
      <c r="A192" s="477"/>
      <c r="B192" s="248" t="s">
        <v>244</v>
      </c>
      <c r="C192" s="72" t="s">
        <v>27</v>
      </c>
      <c r="D192" s="306">
        <v>288.89999999999998</v>
      </c>
      <c r="E192" s="229">
        <v>0</v>
      </c>
      <c r="F192" s="37">
        <v>0</v>
      </c>
      <c r="G192" s="91">
        <v>0</v>
      </c>
      <c r="H192" s="91">
        <v>0</v>
      </c>
      <c r="I192" s="229"/>
      <c r="J192" s="305">
        <f t="shared" si="11"/>
        <v>288.89999999999998</v>
      </c>
    </row>
    <row r="193" spans="1:16" ht="36.75" customHeight="1" x14ac:dyDescent="0.2">
      <c r="A193" s="478"/>
      <c r="B193" s="104" t="s">
        <v>264</v>
      </c>
      <c r="C193" s="72" t="s">
        <v>27</v>
      </c>
      <c r="D193" s="88">
        <v>1455.8999999999999</v>
      </c>
      <c r="E193" s="229">
        <v>0</v>
      </c>
      <c r="F193" s="37">
        <v>0</v>
      </c>
      <c r="G193" s="91">
        <v>0</v>
      </c>
      <c r="H193" s="91">
        <v>0</v>
      </c>
      <c r="I193" s="80"/>
      <c r="J193" s="78">
        <f t="shared" ref="J193:J216" si="12">SUM(D193:I193)</f>
        <v>1455.8999999999999</v>
      </c>
    </row>
    <row r="194" spans="1:16" ht="36.75" customHeight="1" x14ac:dyDescent="0.2">
      <c r="A194" s="288" t="s">
        <v>742</v>
      </c>
      <c r="B194" s="248" t="s">
        <v>743</v>
      </c>
      <c r="C194" s="72" t="s">
        <v>27</v>
      </c>
      <c r="D194" s="306">
        <v>6033.7</v>
      </c>
      <c r="E194" s="219">
        <v>1545.4</v>
      </c>
      <c r="F194" s="37">
        <v>1356.7</v>
      </c>
      <c r="G194" s="80">
        <v>818</v>
      </c>
      <c r="H194" s="80">
        <v>670.3</v>
      </c>
      <c r="I194" s="80"/>
      <c r="J194" s="78">
        <f t="shared" si="12"/>
        <v>10424.1</v>
      </c>
    </row>
    <row r="195" spans="1:16" ht="36.75" customHeight="1" x14ac:dyDescent="0.2">
      <c r="A195" s="476" t="s">
        <v>265</v>
      </c>
      <c r="B195" s="104" t="s">
        <v>266</v>
      </c>
      <c r="C195" s="72" t="s">
        <v>27</v>
      </c>
      <c r="D195" s="89">
        <v>52981.479999999996</v>
      </c>
      <c r="E195" s="114">
        <v>1940.2</v>
      </c>
      <c r="F195" s="37">
        <v>2797.7</v>
      </c>
      <c r="G195" s="80">
        <v>2844.12</v>
      </c>
      <c r="H195" s="80">
        <v>12531.7</v>
      </c>
      <c r="I195" s="80"/>
      <c r="J195" s="78">
        <f t="shared" si="12"/>
        <v>73095.199999999997</v>
      </c>
    </row>
    <row r="196" spans="1:16" ht="36.75" customHeight="1" x14ac:dyDescent="0.2">
      <c r="A196" s="477"/>
      <c r="B196" s="104" t="s">
        <v>267</v>
      </c>
      <c r="C196" s="72" t="s">
        <v>27</v>
      </c>
      <c r="D196" s="89">
        <v>31984.98</v>
      </c>
      <c r="E196" s="114">
        <v>1503.02</v>
      </c>
      <c r="F196" s="37">
        <v>2415.8000000000002</v>
      </c>
      <c r="G196" s="25">
        <v>2903.1</v>
      </c>
      <c r="H196" s="80">
        <v>3798.2</v>
      </c>
      <c r="I196" s="80"/>
      <c r="J196" s="78">
        <f t="shared" si="12"/>
        <v>42605.1</v>
      </c>
      <c r="P196" s="85"/>
    </row>
    <row r="197" spans="1:16" ht="36.75" customHeight="1" x14ac:dyDescent="0.2">
      <c r="A197" s="477"/>
      <c r="B197" s="104" t="s">
        <v>268</v>
      </c>
      <c r="C197" s="72" t="s">
        <v>27</v>
      </c>
      <c r="D197" s="89">
        <v>1128.9000000000001</v>
      </c>
      <c r="E197" s="114">
        <v>0</v>
      </c>
      <c r="F197" s="37">
        <v>283.60000000000002</v>
      </c>
      <c r="G197" s="25">
        <v>0</v>
      </c>
      <c r="H197" s="80">
        <v>0</v>
      </c>
      <c r="I197" s="80"/>
      <c r="J197" s="78">
        <f t="shared" si="12"/>
        <v>1412.5</v>
      </c>
    </row>
    <row r="198" spans="1:16" ht="36.75" customHeight="1" x14ac:dyDescent="0.2">
      <c r="A198" s="478"/>
      <c r="B198" s="104" t="s">
        <v>269</v>
      </c>
      <c r="C198" s="72" t="s">
        <v>27</v>
      </c>
      <c r="D198" s="89">
        <v>1157.4000000000001</v>
      </c>
      <c r="E198" s="114">
        <v>0</v>
      </c>
      <c r="F198" s="37">
        <v>0</v>
      </c>
      <c r="G198" s="25">
        <v>0</v>
      </c>
      <c r="H198" s="80">
        <v>0</v>
      </c>
      <c r="I198" s="80"/>
      <c r="J198" s="78">
        <f t="shared" si="12"/>
        <v>1157.4000000000001</v>
      </c>
    </row>
    <row r="199" spans="1:16" ht="36.75" customHeight="1" x14ac:dyDescent="0.2">
      <c r="A199" s="102" t="s">
        <v>611</v>
      </c>
      <c r="B199" s="107" t="s">
        <v>612</v>
      </c>
      <c r="C199" s="72" t="s">
        <v>27</v>
      </c>
      <c r="D199" s="114">
        <v>1067.3</v>
      </c>
      <c r="E199" s="114">
        <v>0</v>
      </c>
      <c r="F199" s="37">
        <v>0</v>
      </c>
      <c r="G199" s="25">
        <v>0</v>
      </c>
      <c r="H199" s="80">
        <v>0</v>
      </c>
      <c r="I199" s="80"/>
      <c r="J199" s="78">
        <f t="shared" si="12"/>
        <v>1067.3</v>
      </c>
    </row>
    <row r="200" spans="1:16" ht="36.75" customHeight="1" x14ac:dyDescent="0.2">
      <c r="A200" s="534" t="s">
        <v>270</v>
      </c>
      <c r="B200" s="103" t="s">
        <v>33</v>
      </c>
      <c r="C200" s="71" t="s">
        <v>27</v>
      </c>
      <c r="D200" s="80">
        <v>256.8</v>
      </c>
      <c r="E200" s="114">
        <v>0</v>
      </c>
      <c r="F200" s="37">
        <v>0</v>
      </c>
      <c r="G200" s="25">
        <v>0</v>
      </c>
      <c r="H200" s="80">
        <v>0</v>
      </c>
      <c r="I200" s="80"/>
      <c r="J200" s="78">
        <f t="shared" si="12"/>
        <v>256.8</v>
      </c>
    </row>
    <row r="201" spans="1:16" ht="36.75" customHeight="1" x14ac:dyDescent="0.2">
      <c r="A201" s="535"/>
      <c r="B201" s="103" t="s">
        <v>590</v>
      </c>
      <c r="C201" s="71" t="s">
        <v>27</v>
      </c>
      <c r="D201" s="90">
        <v>1563.74</v>
      </c>
      <c r="E201" s="114">
        <v>0</v>
      </c>
      <c r="F201" s="37">
        <v>0</v>
      </c>
      <c r="G201" s="25">
        <v>0</v>
      </c>
      <c r="H201" s="80">
        <v>0</v>
      </c>
      <c r="I201" s="80"/>
      <c r="J201" s="78">
        <f t="shared" si="12"/>
        <v>1563.74</v>
      </c>
    </row>
    <row r="202" spans="1:16" ht="36.75" customHeight="1" x14ac:dyDescent="0.2">
      <c r="A202" s="535"/>
      <c r="B202" s="147" t="s">
        <v>271</v>
      </c>
      <c r="C202" s="148" t="s">
        <v>27</v>
      </c>
      <c r="D202" s="111">
        <v>24822.720000000008</v>
      </c>
      <c r="E202" s="114">
        <v>665.3</v>
      </c>
      <c r="F202" s="37">
        <v>790.3</v>
      </c>
      <c r="G202" s="115">
        <v>780.1</v>
      </c>
      <c r="H202" s="91">
        <v>870.2</v>
      </c>
      <c r="I202" s="91"/>
      <c r="J202" s="78">
        <f t="shared" si="12"/>
        <v>27928.620000000006</v>
      </c>
    </row>
    <row r="203" spans="1:16" ht="36.75" customHeight="1" x14ac:dyDescent="0.2">
      <c r="A203" s="535"/>
      <c r="B203" s="104" t="s">
        <v>603</v>
      </c>
      <c r="C203" s="72" t="s">
        <v>27</v>
      </c>
      <c r="D203" s="89">
        <v>22316.09</v>
      </c>
      <c r="E203" s="114">
        <v>361.7</v>
      </c>
      <c r="F203" s="37">
        <v>516.1</v>
      </c>
      <c r="G203" s="25">
        <v>932.1</v>
      </c>
      <c r="H203" s="80">
        <v>766.8</v>
      </c>
      <c r="I203" s="80"/>
      <c r="J203" s="78">
        <f t="shared" si="12"/>
        <v>24892.789999999997</v>
      </c>
    </row>
    <row r="204" spans="1:16" ht="36.75" customHeight="1" x14ac:dyDescent="0.2">
      <c r="A204" s="535"/>
      <c r="B204" s="104" t="s">
        <v>272</v>
      </c>
      <c r="C204" s="72" t="s">
        <v>27</v>
      </c>
      <c r="D204" s="89">
        <v>39219.320000000007</v>
      </c>
      <c r="E204" s="114">
        <v>2004.5</v>
      </c>
      <c r="F204" s="37">
        <v>2308.4</v>
      </c>
      <c r="G204" s="25">
        <v>1704.1</v>
      </c>
      <c r="H204" s="80">
        <v>2505.1999999999998</v>
      </c>
      <c r="I204" s="80"/>
      <c r="J204" s="78">
        <f t="shared" si="12"/>
        <v>47741.520000000004</v>
      </c>
    </row>
    <row r="205" spans="1:16" ht="36.75" customHeight="1" x14ac:dyDescent="0.2">
      <c r="A205" s="535"/>
      <c r="B205" s="104" t="s">
        <v>730</v>
      </c>
      <c r="C205" s="72" t="s">
        <v>27</v>
      </c>
      <c r="D205" s="89">
        <v>5549.7400000000007</v>
      </c>
      <c r="E205" s="220">
        <v>0</v>
      </c>
      <c r="F205" s="152">
        <v>0</v>
      </c>
      <c r="G205" s="25">
        <v>0</v>
      </c>
      <c r="H205" s="80">
        <v>0</v>
      </c>
      <c r="I205" s="80"/>
      <c r="J205" s="78">
        <f t="shared" si="12"/>
        <v>5549.7400000000007</v>
      </c>
    </row>
    <row r="206" spans="1:16" ht="36.75" customHeight="1" x14ac:dyDescent="0.2">
      <c r="A206" s="535"/>
      <c r="B206" s="104" t="s">
        <v>273</v>
      </c>
      <c r="C206" s="72" t="s">
        <v>27</v>
      </c>
      <c r="D206" s="89">
        <v>24033.680000000008</v>
      </c>
      <c r="E206" s="220">
        <v>653</v>
      </c>
      <c r="F206" s="152">
        <v>741.1</v>
      </c>
      <c r="G206" s="25">
        <v>920.8</v>
      </c>
      <c r="H206" s="80">
        <v>953.4</v>
      </c>
      <c r="I206" s="80"/>
      <c r="J206" s="78">
        <f t="shared" si="12"/>
        <v>27301.980000000007</v>
      </c>
    </row>
    <row r="207" spans="1:16" ht="36.75" customHeight="1" x14ac:dyDescent="0.2">
      <c r="A207" s="535"/>
      <c r="B207" s="104" t="s">
        <v>274</v>
      </c>
      <c r="C207" s="72" t="s">
        <v>27</v>
      </c>
      <c r="D207" s="89">
        <v>2647.84</v>
      </c>
      <c r="E207" s="114">
        <v>0</v>
      </c>
      <c r="F207" s="37">
        <v>0</v>
      </c>
      <c r="G207" s="25">
        <v>0</v>
      </c>
      <c r="H207" s="80">
        <v>0</v>
      </c>
      <c r="I207" s="80"/>
      <c r="J207" s="78">
        <f t="shared" si="12"/>
        <v>2647.84</v>
      </c>
    </row>
    <row r="208" spans="1:16" ht="36.75" customHeight="1" x14ac:dyDescent="0.2">
      <c r="A208" s="535"/>
      <c r="B208" s="104" t="s">
        <v>275</v>
      </c>
      <c r="C208" s="72" t="s">
        <v>27</v>
      </c>
      <c r="D208" s="89">
        <v>2458.0500000000002</v>
      </c>
      <c r="E208" s="114">
        <v>0</v>
      </c>
      <c r="F208" s="37">
        <v>0</v>
      </c>
      <c r="G208" s="25">
        <v>0</v>
      </c>
      <c r="H208" s="80">
        <v>0</v>
      </c>
      <c r="I208" s="80"/>
      <c r="J208" s="78">
        <f t="shared" si="12"/>
        <v>2458.0500000000002</v>
      </c>
    </row>
    <row r="209" spans="1:10" ht="36.75" customHeight="1" x14ac:dyDescent="0.2">
      <c r="A209" s="535"/>
      <c r="B209" s="104" t="s">
        <v>276</v>
      </c>
      <c r="C209" s="72" t="s">
        <v>27</v>
      </c>
      <c r="D209" s="89">
        <v>1632.9199999999998</v>
      </c>
      <c r="E209" s="114">
        <v>0</v>
      </c>
      <c r="F209" s="37">
        <v>0</v>
      </c>
      <c r="G209" s="25">
        <v>0</v>
      </c>
      <c r="H209" s="80">
        <v>0</v>
      </c>
      <c r="I209" s="80"/>
      <c r="J209" s="78">
        <f t="shared" si="12"/>
        <v>1632.9199999999998</v>
      </c>
    </row>
    <row r="210" spans="1:10" ht="36.75" customHeight="1" x14ac:dyDescent="0.2">
      <c r="A210" s="535"/>
      <c r="B210" s="104" t="s">
        <v>277</v>
      </c>
      <c r="C210" s="72" t="s">
        <v>27</v>
      </c>
      <c r="D210" s="89">
        <v>21507.699999999997</v>
      </c>
      <c r="E210" s="114">
        <v>0</v>
      </c>
      <c r="F210" s="37">
        <v>526.9</v>
      </c>
      <c r="G210" s="25">
        <v>221.3</v>
      </c>
      <c r="H210" s="80">
        <v>0</v>
      </c>
      <c r="I210" s="80"/>
      <c r="J210" s="78">
        <f t="shared" si="12"/>
        <v>22255.899999999998</v>
      </c>
    </row>
    <row r="211" spans="1:10" ht="36.75" customHeight="1" x14ac:dyDescent="0.2">
      <c r="A211" s="535"/>
      <c r="B211" s="104" t="s">
        <v>278</v>
      </c>
      <c r="C211" s="72" t="s">
        <v>27</v>
      </c>
      <c r="D211" s="89">
        <v>15422.900000000001</v>
      </c>
      <c r="E211" s="114">
        <v>622.4</v>
      </c>
      <c r="F211" s="37">
        <v>0</v>
      </c>
      <c r="G211" s="25">
        <v>537.6</v>
      </c>
      <c r="H211" s="80">
        <v>928.9</v>
      </c>
      <c r="I211" s="80"/>
      <c r="J211" s="78">
        <f t="shared" si="12"/>
        <v>17511.800000000003</v>
      </c>
    </row>
    <row r="212" spans="1:10" ht="36.75" customHeight="1" x14ac:dyDescent="0.2">
      <c r="A212" s="536"/>
      <c r="B212" s="104" t="s">
        <v>279</v>
      </c>
      <c r="C212" s="72" t="s">
        <v>27</v>
      </c>
      <c r="D212" s="89">
        <v>39186.039999999994</v>
      </c>
      <c r="E212" s="220">
        <v>834.58</v>
      </c>
      <c r="F212" s="152">
        <v>2093.5</v>
      </c>
      <c r="G212" s="25">
        <v>2418.6999999999998</v>
      </c>
      <c r="H212" s="80">
        <v>6048.9</v>
      </c>
      <c r="I212" s="80"/>
      <c r="J212" s="305">
        <f t="shared" si="12"/>
        <v>50581.719999999994</v>
      </c>
    </row>
    <row r="213" spans="1:10" ht="36.75" customHeight="1" x14ac:dyDescent="0.2">
      <c r="A213" s="476" t="s">
        <v>270</v>
      </c>
      <c r="B213" s="104" t="s">
        <v>280</v>
      </c>
      <c r="C213" s="72" t="s">
        <v>27</v>
      </c>
      <c r="D213" s="89">
        <v>6552.9000000000005</v>
      </c>
      <c r="E213" s="220">
        <v>0</v>
      </c>
      <c r="F213" s="152">
        <v>168.1</v>
      </c>
      <c r="G213" s="25">
        <v>0</v>
      </c>
      <c r="H213" s="80">
        <v>0</v>
      </c>
      <c r="I213" s="80"/>
      <c r="J213" s="305">
        <f t="shared" si="12"/>
        <v>6721.0000000000009</v>
      </c>
    </row>
    <row r="214" spans="1:10" ht="36.75" customHeight="1" x14ac:dyDescent="0.2">
      <c r="A214" s="477"/>
      <c r="B214" s="104" t="s">
        <v>281</v>
      </c>
      <c r="C214" s="72" t="s">
        <v>27</v>
      </c>
      <c r="D214" s="89">
        <v>11531.949999999999</v>
      </c>
      <c r="E214" s="114">
        <v>814.1</v>
      </c>
      <c r="F214" s="37">
        <v>1175.2</v>
      </c>
      <c r="G214" s="25">
        <v>897.6</v>
      </c>
      <c r="H214" s="80">
        <v>1447.9</v>
      </c>
      <c r="I214" s="80"/>
      <c r="J214" s="78">
        <f t="shared" si="12"/>
        <v>15866.75</v>
      </c>
    </row>
    <row r="215" spans="1:10" ht="36.75" customHeight="1" x14ac:dyDescent="0.2">
      <c r="A215" s="477"/>
      <c r="B215" s="104" t="s">
        <v>282</v>
      </c>
      <c r="C215" s="72" t="s">
        <v>27</v>
      </c>
      <c r="D215" s="89">
        <v>1699.6</v>
      </c>
      <c r="E215" s="114">
        <v>0</v>
      </c>
      <c r="F215" s="37">
        <v>495.7</v>
      </c>
      <c r="G215" s="25">
        <v>0</v>
      </c>
      <c r="H215" s="80">
        <v>0</v>
      </c>
      <c r="I215" s="80"/>
      <c r="J215" s="78">
        <f t="shared" si="12"/>
        <v>2195.2999999999997</v>
      </c>
    </row>
    <row r="216" spans="1:10" ht="36.75" customHeight="1" x14ac:dyDescent="0.2">
      <c r="A216" s="477"/>
      <c r="B216" s="104" t="s">
        <v>769</v>
      </c>
      <c r="C216" s="72" t="s">
        <v>27</v>
      </c>
      <c r="D216" s="89">
        <v>3402.6</v>
      </c>
      <c r="E216" s="114">
        <v>0</v>
      </c>
      <c r="F216" s="37">
        <v>0</v>
      </c>
      <c r="G216" s="25">
        <v>0</v>
      </c>
      <c r="H216" s="80">
        <v>0</v>
      </c>
      <c r="I216" s="80"/>
      <c r="J216" s="78">
        <f t="shared" si="12"/>
        <v>3402.6</v>
      </c>
    </row>
    <row r="217" spans="1:10" ht="36.75" customHeight="1" x14ac:dyDescent="0.2">
      <c r="A217" s="477"/>
      <c r="B217" s="104" t="s">
        <v>283</v>
      </c>
      <c r="C217" s="72" t="s">
        <v>27</v>
      </c>
      <c r="D217" s="89">
        <v>4480.3000000000011</v>
      </c>
      <c r="E217" s="114">
        <v>0</v>
      </c>
      <c r="F217" s="37">
        <v>0</v>
      </c>
      <c r="G217" s="25">
        <v>0</v>
      </c>
      <c r="H217" s="80">
        <v>0</v>
      </c>
      <c r="I217" s="80"/>
      <c r="J217" s="78">
        <f t="shared" ref="J217:J248" si="13">SUM(D217:I217)</f>
        <v>4480.3000000000011</v>
      </c>
    </row>
    <row r="218" spans="1:10" ht="36.75" customHeight="1" x14ac:dyDescent="0.2">
      <c r="A218" s="477"/>
      <c r="B218" s="104" t="s">
        <v>284</v>
      </c>
      <c r="C218" s="72" t="s">
        <v>27</v>
      </c>
      <c r="D218" s="89">
        <v>319.10000000000002</v>
      </c>
      <c r="E218" s="114">
        <v>0</v>
      </c>
      <c r="F218" s="37">
        <v>0</v>
      </c>
      <c r="G218" s="25">
        <v>0</v>
      </c>
      <c r="H218" s="80">
        <v>0</v>
      </c>
      <c r="I218" s="80"/>
      <c r="J218" s="78">
        <f t="shared" si="13"/>
        <v>319.10000000000002</v>
      </c>
    </row>
    <row r="219" spans="1:10" ht="36.75" customHeight="1" x14ac:dyDescent="0.2">
      <c r="A219" s="477"/>
      <c r="B219" s="107" t="s">
        <v>285</v>
      </c>
      <c r="C219" s="72" t="s">
        <v>27</v>
      </c>
      <c r="D219" s="89">
        <v>3929</v>
      </c>
      <c r="E219" s="114">
        <v>771</v>
      </c>
      <c r="F219" s="37">
        <v>639.20000000000005</v>
      </c>
      <c r="G219" s="25">
        <v>571.9</v>
      </c>
      <c r="H219" s="80">
        <v>1244.8</v>
      </c>
      <c r="I219" s="80"/>
      <c r="J219" s="78">
        <f t="shared" si="13"/>
        <v>7155.9</v>
      </c>
    </row>
    <row r="220" spans="1:10" ht="36.75" customHeight="1" x14ac:dyDescent="0.2">
      <c r="A220" s="477"/>
      <c r="B220" s="104" t="s">
        <v>286</v>
      </c>
      <c r="C220" s="72" t="s">
        <v>27</v>
      </c>
      <c r="D220" s="89">
        <v>1517</v>
      </c>
      <c r="E220" s="114">
        <v>0</v>
      </c>
      <c r="F220" s="37">
        <v>0</v>
      </c>
      <c r="G220" s="25">
        <v>0</v>
      </c>
      <c r="H220" s="80">
        <v>0</v>
      </c>
      <c r="I220" s="80"/>
      <c r="J220" s="78">
        <f t="shared" si="13"/>
        <v>1517</v>
      </c>
    </row>
    <row r="221" spans="1:10" ht="36.75" customHeight="1" x14ac:dyDescent="0.2">
      <c r="A221" s="477"/>
      <c r="B221" s="104" t="s">
        <v>287</v>
      </c>
      <c r="C221" s="72" t="s">
        <v>27</v>
      </c>
      <c r="D221" s="89">
        <v>11422.42</v>
      </c>
      <c r="E221" s="114">
        <v>153.19999999999999</v>
      </c>
      <c r="F221" s="37">
        <v>0</v>
      </c>
      <c r="G221" s="25">
        <v>323</v>
      </c>
      <c r="H221" s="80">
        <v>0</v>
      </c>
      <c r="I221" s="80"/>
      <c r="J221" s="78">
        <f t="shared" si="13"/>
        <v>11898.62</v>
      </c>
    </row>
    <row r="222" spans="1:10" ht="36.75" customHeight="1" x14ac:dyDescent="0.2">
      <c r="A222" s="477"/>
      <c r="B222" s="104" t="s">
        <v>288</v>
      </c>
      <c r="C222" s="72" t="s">
        <v>27</v>
      </c>
      <c r="D222" s="89">
        <v>7915.4999999999991</v>
      </c>
      <c r="E222" s="114">
        <v>0</v>
      </c>
      <c r="F222" s="37">
        <v>264.60000000000002</v>
      </c>
      <c r="G222" s="25">
        <v>0</v>
      </c>
      <c r="H222" s="80">
        <v>0</v>
      </c>
      <c r="I222" s="332"/>
      <c r="J222" s="305">
        <f t="shared" si="13"/>
        <v>8180.0999999999995</v>
      </c>
    </row>
    <row r="223" spans="1:10" ht="36.75" customHeight="1" x14ac:dyDescent="0.2">
      <c r="A223" s="477"/>
      <c r="B223" s="213" t="s">
        <v>695</v>
      </c>
      <c r="C223" s="72" t="s">
        <v>27</v>
      </c>
      <c r="D223" s="89">
        <v>287.10000000000002</v>
      </c>
      <c r="E223" s="114">
        <v>0</v>
      </c>
      <c r="F223" s="37">
        <v>0</v>
      </c>
      <c r="G223" s="25">
        <v>0</v>
      </c>
      <c r="H223" s="80">
        <v>0</v>
      </c>
      <c r="I223" s="332"/>
      <c r="J223" s="78">
        <f t="shared" si="13"/>
        <v>287.10000000000002</v>
      </c>
    </row>
    <row r="224" spans="1:10" ht="36.75" customHeight="1" x14ac:dyDescent="0.2">
      <c r="A224" s="477"/>
      <c r="B224" s="104" t="s">
        <v>289</v>
      </c>
      <c r="C224" s="72" t="s">
        <v>27</v>
      </c>
      <c r="D224" s="89">
        <v>876</v>
      </c>
      <c r="E224" s="114">
        <v>0</v>
      </c>
      <c r="F224" s="37">
        <v>0</v>
      </c>
      <c r="G224" s="25">
        <v>0</v>
      </c>
      <c r="H224" s="80">
        <v>0</v>
      </c>
      <c r="I224" s="332"/>
      <c r="J224" s="78">
        <f t="shared" si="13"/>
        <v>876</v>
      </c>
    </row>
    <row r="225" spans="1:10" ht="36.75" customHeight="1" x14ac:dyDescent="0.2">
      <c r="A225" s="477"/>
      <c r="B225" s="104" t="s">
        <v>290</v>
      </c>
      <c r="C225" s="72" t="s">
        <v>27</v>
      </c>
      <c r="D225" s="89">
        <v>2114.6</v>
      </c>
      <c r="E225" s="114">
        <v>0</v>
      </c>
      <c r="F225" s="37">
        <v>196</v>
      </c>
      <c r="G225" s="25">
        <v>0</v>
      </c>
      <c r="H225" s="80">
        <v>0</v>
      </c>
      <c r="I225" s="80"/>
      <c r="J225" s="78">
        <f t="shared" si="13"/>
        <v>2310.6</v>
      </c>
    </row>
    <row r="226" spans="1:10" ht="36.75" customHeight="1" x14ac:dyDescent="0.2">
      <c r="A226" s="477"/>
      <c r="B226" s="104" t="s">
        <v>291</v>
      </c>
      <c r="C226" s="72" t="s">
        <v>27</v>
      </c>
      <c r="D226" s="89">
        <v>164.6</v>
      </c>
      <c r="E226" s="114">
        <v>0</v>
      </c>
      <c r="F226" s="37">
        <v>0</v>
      </c>
      <c r="G226" s="25">
        <v>0</v>
      </c>
      <c r="H226" s="80">
        <v>0</v>
      </c>
      <c r="I226" s="80"/>
      <c r="J226" s="78">
        <f t="shared" si="13"/>
        <v>164.6</v>
      </c>
    </row>
    <row r="227" spans="1:10" ht="63.75" customHeight="1" x14ac:dyDescent="0.2">
      <c r="A227" s="477"/>
      <c r="B227" s="104" t="s">
        <v>292</v>
      </c>
      <c r="C227" s="72" t="s">
        <v>27</v>
      </c>
      <c r="D227" s="89">
        <v>1609.5</v>
      </c>
      <c r="E227" s="114">
        <v>0</v>
      </c>
      <c r="F227" s="37">
        <v>0</v>
      </c>
      <c r="G227" s="25">
        <v>0</v>
      </c>
      <c r="H227" s="80">
        <v>0</v>
      </c>
      <c r="I227" s="80"/>
      <c r="J227" s="78">
        <f t="shared" si="13"/>
        <v>1609.5</v>
      </c>
    </row>
    <row r="228" spans="1:10" ht="37.5" customHeight="1" x14ac:dyDescent="0.2">
      <c r="A228" s="477"/>
      <c r="B228" s="248" t="s">
        <v>714</v>
      </c>
      <c r="C228" s="72" t="s">
        <v>27</v>
      </c>
      <c r="D228" s="89">
        <v>1471.6</v>
      </c>
      <c r="E228" s="114">
        <v>219.8</v>
      </c>
      <c r="F228" s="37">
        <v>0</v>
      </c>
      <c r="G228" s="25">
        <v>0</v>
      </c>
      <c r="H228" s="80">
        <v>0</v>
      </c>
      <c r="I228" s="80"/>
      <c r="J228" s="78">
        <f t="shared" si="13"/>
        <v>1691.3999999999999</v>
      </c>
    </row>
    <row r="229" spans="1:10" ht="36.75" customHeight="1" x14ac:dyDescent="0.2">
      <c r="A229" s="477"/>
      <c r="B229" s="104" t="s">
        <v>293</v>
      </c>
      <c r="C229" s="72" t="s">
        <v>27</v>
      </c>
      <c r="D229" s="89">
        <v>5293.25</v>
      </c>
      <c r="E229" s="114">
        <v>0</v>
      </c>
      <c r="F229" s="37">
        <v>489.2</v>
      </c>
      <c r="G229" s="25">
        <v>0</v>
      </c>
      <c r="H229" s="80">
        <v>0</v>
      </c>
      <c r="I229" s="80"/>
      <c r="J229" s="78">
        <f t="shared" si="13"/>
        <v>5782.45</v>
      </c>
    </row>
    <row r="230" spans="1:10" ht="36.75" customHeight="1" x14ac:dyDescent="0.2">
      <c r="A230" s="477"/>
      <c r="B230" s="104" t="s">
        <v>294</v>
      </c>
      <c r="C230" s="72" t="s">
        <v>27</v>
      </c>
      <c r="D230" s="89">
        <v>11886.319999999998</v>
      </c>
      <c r="E230" s="114">
        <v>0</v>
      </c>
      <c r="F230" s="37">
        <v>0</v>
      </c>
      <c r="G230" s="25">
        <v>0</v>
      </c>
      <c r="H230" s="80">
        <v>0</v>
      </c>
      <c r="I230" s="80"/>
      <c r="J230" s="78">
        <f t="shared" si="13"/>
        <v>11886.319999999998</v>
      </c>
    </row>
    <row r="231" spans="1:10" ht="46.5" customHeight="1" x14ac:dyDescent="0.2">
      <c r="A231" s="477"/>
      <c r="B231" s="104" t="s">
        <v>771</v>
      </c>
      <c r="C231" s="72" t="s">
        <v>27</v>
      </c>
      <c r="D231" s="89">
        <v>10598.009999999998</v>
      </c>
      <c r="E231" s="114">
        <v>0</v>
      </c>
      <c r="F231" s="37">
        <v>165.6</v>
      </c>
      <c r="G231" s="25">
        <v>188.5</v>
      </c>
      <c r="H231" s="80">
        <v>0</v>
      </c>
      <c r="I231" s="80"/>
      <c r="J231" s="78">
        <f t="shared" si="13"/>
        <v>10952.109999999999</v>
      </c>
    </row>
    <row r="232" spans="1:10" ht="36.75" customHeight="1" x14ac:dyDescent="0.2">
      <c r="A232" s="477"/>
      <c r="B232" s="104" t="s">
        <v>295</v>
      </c>
      <c r="C232" s="72" t="s">
        <v>27</v>
      </c>
      <c r="D232" s="89">
        <v>4080</v>
      </c>
      <c r="E232" s="114">
        <v>728.6</v>
      </c>
      <c r="F232" s="37">
        <v>1187.2</v>
      </c>
      <c r="G232" s="25">
        <v>711.7</v>
      </c>
      <c r="H232" s="80">
        <v>1218.5999999999999</v>
      </c>
      <c r="I232" s="80"/>
      <c r="J232" s="78">
        <f t="shared" si="13"/>
        <v>7926.1</v>
      </c>
    </row>
    <row r="233" spans="1:10" ht="36.75" customHeight="1" x14ac:dyDescent="0.2">
      <c r="A233" s="477"/>
      <c r="B233" s="104" t="s">
        <v>296</v>
      </c>
      <c r="C233" s="72" t="s">
        <v>27</v>
      </c>
      <c r="D233" s="89">
        <v>387.3</v>
      </c>
      <c r="E233" s="114">
        <v>0</v>
      </c>
      <c r="F233" s="37">
        <v>0</v>
      </c>
      <c r="G233" s="25">
        <v>0</v>
      </c>
      <c r="H233" s="80">
        <v>0</v>
      </c>
      <c r="I233" s="80"/>
      <c r="J233" s="78">
        <f t="shared" si="13"/>
        <v>387.3</v>
      </c>
    </row>
    <row r="234" spans="1:10" ht="36.75" customHeight="1" x14ac:dyDescent="0.2">
      <c r="A234" s="477"/>
      <c r="B234" s="177" t="s">
        <v>297</v>
      </c>
      <c r="C234" s="178" t="s">
        <v>27</v>
      </c>
      <c r="D234" s="146">
        <v>2150.02</v>
      </c>
      <c r="E234" s="114">
        <v>0</v>
      </c>
      <c r="F234" s="37">
        <v>0</v>
      </c>
      <c r="G234" s="25">
        <v>0</v>
      </c>
      <c r="H234" s="80">
        <v>0</v>
      </c>
      <c r="I234" s="80"/>
      <c r="J234" s="78">
        <f t="shared" si="13"/>
        <v>2150.02</v>
      </c>
    </row>
    <row r="235" spans="1:10" ht="36.75" customHeight="1" x14ac:dyDescent="0.2">
      <c r="A235" s="477"/>
      <c r="B235" s="104" t="s">
        <v>298</v>
      </c>
      <c r="C235" s="72" t="s">
        <v>27</v>
      </c>
      <c r="D235" s="89">
        <v>9480.9</v>
      </c>
      <c r="E235" s="114">
        <v>0</v>
      </c>
      <c r="F235" s="37">
        <v>0</v>
      </c>
      <c r="G235" s="25">
        <v>0</v>
      </c>
      <c r="H235" s="80">
        <v>0</v>
      </c>
      <c r="I235" s="80"/>
      <c r="J235" s="78">
        <f t="shared" si="13"/>
        <v>9480.9</v>
      </c>
    </row>
    <row r="236" spans="1:10" ht="36.75" customHeight="1" x14ac:dyDescent="0.2">
      <c r="A236" s="477"/>
      <c r="B236" s="104" t="s">
        <v>735</v>
      </c>
      <c r="C236" s="72" t="s">
        <v>27</v>
      </c>
      <c r="D236" s="89">
        <v>1466.6000000000001</v>
      </c>
      <c r="E236" s="114">
        <v>0</v>
      </c>
      <c r="F236" s="37">
        <v>272</v>
      </c>
      <c r="G236" s="25">
        <v>0</v>
      </c>
      <c r="H236" s="80">
        <v>0</v>
      </c>
      <c r="I236" s="80"/>
      <c r="J236" s="78">
        <f t="shared" si="13"/>
        <v>1738.6000000000001</v>
      </c>
    </row>
    <row r="237" spans="1:10" ht="36.75" customHeight="1" x14ac:dyDescent="0.2">
      <c r="A237" s="478"/>
      <c r="B237" s="104" t="s">
        <v>299</v>
      </c>
      <c r="C237" s="72" t="s">
        <v>27</v>
      </c>
      <c r="D237" s="89">
        <v>37768.97</v>
      </c>
      <c r="E237" s="114">
        <v>1184.3800000000001</v>
      </c>
      <c r="F237" s="37">
        <v>1558.7</v>
      </c>
      <c r="G237" s="25">
        <v>1246.3</v>
      </c>
      <c r="H237" s="80">
        <v>2345.6</v>
      </c>
      <c r="I237" s="80"/>
      <c r="J237" s="78">
        <f t="shared" si="13"/>
        <v>44103.95</v>
      </c>
    </row>
    <row r="238" spans="1:10" ht="36.75" customHeight="1" x14ac:dyDescent="0.2">
      <c r="A238" s="191" t="s">
        <v>300</v>
      </c>
      <c r="B238" s="104" t="s">
        <v>301</v>
      </c>
      <c r="C238" s="72" t="s">
        <v>27</v>
      </c>
      <c r="D238" s="89">
        <v>295.10000000000002</v>
      </c>
      <c r="E238" s="114">
        <v>0</v>
      </c>
      <c r="F238" s="37">
        <v>0</v>
      </c>
      <c r="G238" s="25">
        <v>0</v>
      </c>
      <c r="H238" s="80">
        <v>0</v>
      </c>
      <c r="I238" s="80"/>
      <c r="J238" s="78">
        <f t="shared" si="13"/>
        <v>295.10000000000002</v>
      </c>
    </row>
    <row r="239" spans="1:10" ht="36.75" customHeight="1" x14ac:dyDescent="0.2">
      <c r="A239" s="102" t="s">
        <v>302</v>
      </c>
      <c r="B239" s="104" t="s">
        <v>303</v>
      </c>
      <c r="C239" s="72" t="s">
        <v>27</v>
      </c>
      <c r="D239" s="89">
        <v>36325.390000000007</v>
      </c>
      <c r="E239" s="220">
        <v>592.20000000000005</v>
      </c>
      <c r="F239" s="152">
        <v>2269.1999999999998</v>
      </c>
      <c r="G239" s="25">
        <v>1165</v>
      </c>
      <c r="H239" s="80">
        <v>1511.5</v>
      </c>
      <c r="I239" s="80"/>
      <c r="J239" s="78">
        <f t="shared" si="13"/>
        <v>41863.29</v>
      </c>
    </row>
    <row r="240" spans="1:10" ht="36.75" customHeight="1" x14ac:dyDescent="0.2">
      <c r="A240" s="191" t="s">
        <v>304</v>
      </c>
      <c r="B240" s="104" t="s">
        <v>305</v>
      </c>
      <c r="C240" s="72" t="s">
        <v>27</v>
      </c>
      <c r="D240" s="89">
        <v>210.9</v>
      </c>
      <c r="E240" s="220">
        <v>0</v>
      </c>
      <c r="F240" s="152">
        <v>0</v>
      </c>
      <c r="G240" s="25">
        <v>0</v>
      </c>
      <c r="H240" s="80">
        <v>0</v>
      </c>
      <c r="I240" s="80"/>
      <c r="J240" s="78">
        <f t="shared" si="13"/>
        <v>210.9</v>
      </c>
    </row>
    <row r="241" spans="1:10" ht="36.75" customHeight="1" x14ac:dyDescent="0.2">
      <c r="A241" s="476" t="s">
        <v>306</v>
      </c>
      <c r="B241" s="104" t="s">
        <v>307</v>
      </c>
      <c r="C241" s="72" t="s">
        <v>27</v>
      </c>
      <c r="D241" s="89">
        <v>14377.330000000004</v>
      </c>
      <c r="E241" s="220">
        <v>0</v>
      </c>
      <c r="F241" s="152">
        <v>0</v>
      </c>
      <c r="G241" s="25">
        <v>0</v>
      </c>
      <c r="H241" s="80">
        <v>0</v>
      </c>
      <c r="I241" s="80"/>
      <c r="J241" s="78">
        <f t="shared" si="13"/>
        <v>14377.330000000004</v>
      </c>
    </row>
    <row r="242" spans="1:10" ht="36.75" customHeight="1" x14ac:dyDescent="0.2">
      <c r="A242" s="477"/>
      <c r="B242" s="104" t="s">
        <v>308</v>
      </c>
      <c r="C242" s="72" t="s">
        <v>27</v>
      </c>
      <c r="D242" s="89">
        <v>19483.16</v>
      </c>
      <c r="E242" s="114">
        <v>399.1</v>
      </c>
      <c r="F242" s="37">
        <v>824</v>
      </c>
      <c r="G242" s="25">
        <v>1212.4000000000001</v>
      </c>
      <c r="H242" s="80">
        <v>1489.7</v>
      </c>
      <c r="I242" s="80"/>
      <c r="J242" s="78">
        <f t="shared" si="13"/>
        <v>23408.36</v>
      </c>
    </row>
    <row r="243" spans="1:10" ht="47.25" customHeight="1" x14ac:dyDescent="0.2">
      <c r="A243" s="477"/>
      <c r="B243" s="104" t="s">
        <v>309</v>
      </c>
      <c r="C243" s="72" t="s">
        <v>27</v>
      </c>
      <c r="D243" s="89">
        <v>41729.75</v>
      </c>
      <c r="E243" s="114">
        <v>1292.5999999999999</v>
      </c>
      <c r="F243" s="37">
        <v>2761.2</v>
      </c>
      <c r="G243" s="25">
        <v>2005.3</v>
      </c>
      <c r="H243" s="80">
        <v>4003.8</v>
      </c>
      <c r="I243" s="80"/>
      <c r="J243" s="78">
        <f t="shared" si="13"/>
        <v>51792.65</v>
      </c>
    </row>
    <row r="244" spans="1:10" ht="36.75" customHeight="1" x14ac:dyDescent="0.2">
      <c r="A244" s="478"/>
      <c r="B244" s="108" t="s">
        <v>310</v>
      </c>
      <c r="C244" s="72" t="s">
        <v>27</v>
      </c>
      <c r="D244" s="89">
        <v>923.38</v>
      </c>
      <c r="E244" s="114">
        <v>0</v>
      </c>
      <c r="F244" s="37">
        <v>0</v>
      </c>
      <c r="G244" s="25">
        <v>0</v>
      </c>
      <c r="H244" s="80">
        <v>0</v>
      </c>
      <c r="I244" s="80"/>
      <c r="J244" s="78">
        <f t="shared" si="13"/>
        <v>923.38</v>
      </c>
    </row>
    <row r="245" spans="1:10" ht="36.75" customHeight="1" x14ac:dyDescent="0.2">
      <c r="A245" s="476" t="s">
        <v>311</v>
      </c>
      <c r="B245" s="104" t="s">
        <v>312</v>
      </c>
      <c r="C245" s="72" t="s">
        <v>27</v>
      </c>
      <c r="D245" s="89">
        <v>5481.0900000000011</v>
      </c>
      <c r="E245" s="114">
        <v>0</v>
      </c>
      <c r="F245" s="37">
        <v>675.8</v>
      </c>
      <c r="G245" s="25">
        <v>782.1</v>
      </c>
      <c r="H245" s="80">
        <v>1081.2</v>
      </c>
      <c r="I245" s="80"/>
      <c r="J245" s="78">
        <f t="shared" si="13"/>
        <v>8020.1900000000014</v>
      </c>
    </row>
    <row r="246" spans="1:10" ht="36.75" customHeight="1" x14ac:dyDescent="0.2">
      <c r="A246" s="477"/>
      <c r="B246" s="104" t="s">
        <v>313</v>
      </c>
      <c r="C246" s="72" t="s">
        <v>27</v>
      </c>
      <c r="D246" s="89">
        <v>1361.8000000000002</v>
      </c>
      <c r="E246" s="114">
        <v>0</v>
      </c>
      <c r="F246" s="37">
        <v>0</v>
      </c>
      <c r="G246" s="25">
        <v>0</v>
      </c>
      <c r="H246" s="80">
        <v>0</v>
      </c>
      <c r="I246" s="80"/>
      <c r="J246" s="78">
        <f t="shared" si="13"/>
        <v>1361.8000000000002</v>
      </c>
    </row>
    <row r="247" spans="1:10" ht="36.75" customHeight="1" x14ac:dyDescent="0.2">
      <c r="A247" s="478"/>
      <c r="B247" s="104" t="s">
        <v>314</v>
      </c>
      <c r="C247" s="72" t="s">
        <v>27</v>
      </c>
      <c r="D247" s="89">
        <v>623.5</v>
      </c>
      <c r="E247" s="114">
        <v>0</v>
      </c>
      <c r="F247" s="37">
        <v>0</v>
      </c>
      <c r="G247" s="25">
        <v>0</v>
      </c>
      <c r="H247" s="80">
        <v>0</v>
      </c>
      <c r="I247" s="80"/>
      <c r="J247" s="78">
        <f t="shared" si="13"/>
        <v>623.5</v>
      </c>
    </row>
    <row r="248" spans="1:10" ht="32.25" customHeight="1" x14ac:dyDescent="0.2">
      <c r="A248" s="520" t="s">
        <v>315</v>
      </c>
      <c r="B248" s="104" t="s">
        <v>316</v>
      </c>
      <c r="C248" s="72" t="s">
        <v>27</v>
      </c>
      <c r="D248" s="89">
        <v>29869.900000000005</v>
      </c>
      <c r="E248" s="220">
        <v>330.5</v>
      </c>
      <c r="F248" s="152">
        <v>1451.6</v>
      </c>
      <c r="G248" s="25">
        <v>786.5</v>
      </c>
      <c r="H248" s="80">
        <v>1287.5999999999999</v>
      </c>
      <c r="I248" s="80"/>
      <c r="J248" s="305">
        <f t="shared" si="13"/>
        <v>33726.100000000006</v>
      </c>
    </row>
    <row r="249" spans="1:10" ht="30" customHeight="1" x14ac:dyDescent="0.2">
      <c r="A249" s="521"/>
      <c r="B249" s="104" t="s">
        <v>317</v>
      </c>
      <c r="C249" s="72" t="s">
        <v>27</v>
      </c>
      <c r="D249" s="89">
        <v>484.8</v>
      </c>
      <c r="E249" s="114">
        <v>0</v>
      </c>
      <c r="F249" s="37">
        <v>0</v>
      </c>
      <c r="G249" s="25">
        <v>0</v>
      </c>
      <c r="H249" s="80">
        <v>0</v>
      </c>
      <c r="I249" s="80"/>
      <c r="J249" s="78">
        <f t="shared" ref="J249:J280" si="14">SUM(D249:I249)</f>
        <v>484.8</v>
      </c>
    </row>
    <row r="250" spans="1:10" ht="32.25" customHeight="1" x14ac:dyDescent="0.2">
      <c r="A250" s="521"/>
      <c r="B250" s="104" t="s">
        <v>318</v>
      </c>
      <c r="C250" s="72" t="s">
        <v>27</v>
      </c>
      <c r="D250" s="89">
        <v>8146.55</v>
      </c>
      <c r="E250" s="114">
        <v>0</v>
      </c>
      <c r="F250" s="37">
        <v>0</v>
      </c>
      <c r="G250" s="25">
        <v>0</v>
      </c>
      <c r="H250" s="80">
        <v>0</v>
      </c>
      <c r="I250" s="80"/>
      <c r="J250" s="78">
        <f t="shared" si="14"/>
        <v>8146.55</v>
      </c>
    </row>
    <row r="251" spans="1:10" ht="31.5" customHeight="1" x14ac:dyDescent="0.2">
      <c r="A251" s="521"/>
      <c r="B251" s="104" t="s">
        <v>319</v>
      </c>
      <c r="C251" s="72" t="s">
        <v>27</v>
      </c>
      <c r="D251" s="89">
        <v>1752.8000000000002</v>
      </c>
      <c r="E251" s="114">
        <v>0</v>
      </c>
      <c r="F251" s="37">
        <v>0</v>
      </c>
      <c r="G251" s="25">
        <v>0</v>
      </c>
      <c r="H251" s="80">
        <v>0</v>
      </c>
      <c r="I251" s="80"/>
      <c r="J251" s="78">
        <f t="shared" si="14"/>
        <v>1752.8000000000002</v>
      </c>
    </row>
    <row r="252" spans="1:10" ht="31.5" customHeight="1" x14ac:dyDescent="0.2">
      <c r="A252" s="521"/>
      <c r="B252" s="104" t="s">
        <v>244</v>
      </c>
      <c r="C252" s="72" t="s">
        <v>27</v>
      </c>
      <c r="D252" s="89">
        <v>5517.4500000000007</v>
      </c>
      <c r="E252" s="114">
        <v>0</v>
      </c>
      <c r="F252" s="37">
        <v>0</v>
      </c>
      <c r="G252" s="25">
        <v>0</v>
      </c>
      <c r="H252" s="80">
        <v>0</v>
      </c>
      <c r="I252" s="80"/>
      <c r="J252" s="78">
        <f t="shared" si="14"/>
        <v>5517.4500000000007</v>
      </c>
    </row>
    <row r="253" spans="1:10" ht="36.75" customHeight="1" x14ac:dyDescent="0.2">
      <c r="A253" s="522"/>
      <c r="B253" s="104" t="s">
        <v>320</v>
      </c>
      <c r="C253" s="72" t="s">
        <v>27</v>
      </c>
      <c r="D253" s="89">
        <v>1471.5</v>
      </c>
      <c r="E253" s="220">
        <v>0</v>
      </c>
      <c r="F253" s="37">
        <v>0</v>
      </c>
      <c r="G253" s="25">
        <v>0</v>
      </c>
      <c r="H253" s="80">
        <v>0</v>
      </c>
      <c r="I253" s="80"/>
      <c r="J253" s="305">
        <f t="shared" si="14"/>
        <v>1471.5</v>
      </c>
    </row>
    <row r="254" spans="1:10" ht="33.75" customHeight="1" x14ac:dyDescent="0.2">
      <c r="A254" s="191" t="s">
        <v>321</v>
      </c>
      <c r="B254" s="104" t="s">
        <v>604</v>
      </c>
      <c r="C254" s="72" t="s">
        <v>27</v>
      </c>
      <c r="D254" s="89">
        <v>2421.6</v>
      </c>
      <c r="E254" s="220">
        <v>0</v>
      </c>
      <c r="F254" s="152">
        <v>326.60000000000002</v>
      </c>
      <c r="G254" s="25">
        <v>448.6</v>
      </c>
      <c r="H254" s="80">
        <v>688.6</v>
      </c>
      <c r="I254" s="80"/>
      <c r="J254" s="305">
        <f t="shared" si="14"/>
        <v>3885.3999999999996</v>
      </c>
    </row>
    <row r="255" spans="1:10" ht="36.75" customHeight="1" x14ac:dyDescent="0.2">
      <c r="A255" s="102" t="s">
        <v>322</v>
      </c>
      <c r="B255" s="107" t="s">
        <v>323</v>
      </c>
      <c r="C255" s="72" t="s">
        <v>27</v>
      </c>
      <c r="D255" s="89">
        <v>27966.440000000002</v>
      </c>
      <c r="E255" s="114">
        <v>698.4</v>
      </c>
      <c r="F255" s="37">
        <v>1353.6</v>
      </c>
      <c r="G255" s="25">
        <v>1911.3</v>
      </c>
      <c r="H255" s="80">
        <v>1403.9</v>
      </c>
      <c r="I255" s="80"/>
      <c r="J255" s="78">
        <f t="shared" si="14"/>
        <v>33333.64</v>
      </c>
    </row>
    <row r="256" spans="1:10" ht="36.75" customHeight="1" x14ac:dyDescent="0.2">
      <c r="A256" s="476" t="s">
        <v>324</v>
      </c>
      <c r="B256" s="107" t="s">
        <v>712</v>
      </c>
      <c r="C256" s="72" t="s">
        <v>27</v>
      </c>
      <c r="D256" s="89">
        <v>25373.840000000004</v>
      </c>
      <c r="E256" s="114">
        <v>736.5</v>
      </c>
      <c r="F256" s="37">
        <v>1233.7</v>
      </c>
      <c r="G256" s="25">
        <v>722</v>
      </c>
      <c r="H256" s="80">
        <v>1323.7</v>
      </c>
      <c r="I256" s="80"/>
      <c r="J256" s="78">
        <f t="shared" si="14"/>
        <v>29389.740000000005</v>
      </c>
    </row>
    <row r="257" spans="1:10" ht="36.75" customHeight="1" x14ac:dyDescent="0.2">
      <c r="A257" s="478"/>
      <c r="B257" s="107" t="s">
        <v>325</v>
      </c>
      <c r="C257" s="72" t="s">
        <v>27</v>
      </c>
      <c r="D257" s="89">
        <v>20732.25</v>
      </c>
      <c r="E257" s="114">
        <v>714</v>
      </c>
      <c r="F257" s="37">
        <v>1541.2</v>
      </c>
      <c r="G257" s="25">
        <v>651.79999999999995</v>
      </c>
      <c r="H257" s="80">
        <v>1641.1</v>
      </c>
      <c r="I257" s="80"/>
      <c r="J257" s="78">
        <f t="shared" si="14"/>
        <v>25280.35</v>
      </c>
    </row>
    <row r="258" spans="1:10" ht="36.75" customHeight="1" x14ac:dyDescent="0.2">
      <c r="A258" s="191" t="s">
        <v>326</v>
      </c>
      <c r="B258" s="107" t="s">
        <v>327</v>
      </c>
      <c r="C258" s="72" t="s">
        <v>27</v>
      </c>
      <c r="D258" s="89">
        <v>855.71999999999991</v>
      </c>
      <c r="E258" s="114">
        <v>0</v>
      </c>
      <c r="F258" s="37">
        <v>0</v>
      </c>
      <c r="G258" s="25">
        <v>0</v>
      </c>
      <c r="H258" s="80">
        <v>0</v>
      </c>
      <c r="I258" s="80"/>
      <c r="J258" s="78">
        <f t="shared" si="14"/>
        <v>855.71999999999991</v>
      </c>
    </row>
    <row r="259" spans="1:10" ht="36.75" customHeight="1" x14ac:dyDescent="0.2">
      <c r="A259" s="191" t="s">
        <v>328</v>
      </c>
      <c r="B259" s="107" t="s">
        <v>329</v>
      </c>
      <c r="C259" s="72" t="s">
        <v>27</v>
      </c>
      <c r="D259" s="89">
        <v>234.1</v>
      </c>
      <c r="E259" s="114">
        <v>0</v>
      </c>
      <c r="F259" s="37">
        <v>0</v>
      </c>
      <c r="G259" s="25">
        <v>0</v>
      </c>
      <c r="H259" s="80">
        <v>0</v>
      </c>
      <c r="I259" s="80"/>
      <c r="J259" s="78">
        <f t="shared" si="14"/>
        <v>234.1</v>
      </c>
    </row>
    <row r="260" spans="1:10" ht="36.75" customHeight="1" x14ac:dyDescent="0.2">
      <c r="A260" s="191" t="s">
        <v>330</v>
      </c>
      <c r="B260" s="107" t="s">
        <v>331</v>
      </c>
      <c r="C260" s="72" t="s">
        <v>27</v>
      </c>
      <c r="D260" s="89">
        <v>1319.5</v>
      </c>
      <c r="E260" s="114">
        <v>0</v>
      </c>
      <c r="F260" s="37">
        <v>236.7</v>
      </c>
      <c r="G260" s="25">
        <v>0</v>
      </c>
      <c r="H260" s="80">
        <v>0</v>
      </c>
      <c r="I260" s="80"/>
      <c r="J260" s="78">
        <f t="shared" si="14"/>
        <v>1556.2</v>
      </c>
    </row>
    <row r="261" spans="1:10" ht="47.25" customHeight="1" x14ac:dyDescent="0.2">
      <c r="A261" s="289" t="s">
        <v>755</v>
      </c>
      <c r="B261" s="321" t="s">
        <v>758</v>
      </c>
      <c r="C261" s="72" t="s">
        <v>27</v>
      </c>
      <c r="D261" s="220">
        <v>356.5</v>
      </c>
      <c r="E261" s="212">
        <v>101.3</v>
      </c>
      <c r="F261" s="212">
        <v>441.1</v>
      </c>
      <c r="G261" s="25">
        <v>0</v>
      </c>
      <c r="H261" s="212">
        <v>675.9</v>
      </c>
      <c r="I261" s="212"/>
      <c r="J261" s="78">
        <f t="shared" si="14"/>
        <v>1574.8000000000002</v>
      </c>
    </row>
    <row r="262" spans="1:10" ht="48.75" customHeight="1" x14ac:dyDescent="0.2">
      <c r="A262" s="476" t="s">
        <v>332</v>
      </c>
      <c r="B262" s="104" t="s">
        <v>333</v>
      </c>
      <c r="C262" s="72" t="s">
        <v>27</v>
      </c>
      <c r="D262" s="89">
        <v>26737.14</v>
      </c>
      <c r="E262" s="114">
        <v>987.4</v>
      </c>
      <c r="F262" s="37">
        <v>1141.9000000000001</v>
      </c>
      <c r="G262" s="25">
        <v>1286.5999999999999</v>
      </c>
      <c r="H262" s="80">
        <v>927</v>
      </c>
      <c r="I262" s="80"/>
      <c r="J262" s="78">
        <f t="shared" si="14"/>
        <v>31080.04</v>
      </c>
    </row>
    <row r="263" spans="1:10" ht="36.75" customHeight="1" x14ac:dyDescent="0.2">
      <c r="A263" s="477"/>
      <c r="B263" s="104" t="s">
        <v>334</v>
      </c>
      <c r="C263" s="72" t="s">
        <v>27</v>
      </c>
      <c r="D263" s="89">
        <v>15218.140000000003</v>
      </c>
      <c r="E263" s="114">
        <v>0</v>
      </c>
      <c r="F263" s="37">
        <v>0</v>
      </c>
      <c r="G263" s="25">
        <v>0</v>
      </c>
      <c r="H263" s="80">
        <v>0</v>
      </c>
      <c r="I263" s="80"/>
      <c r="J263" s="78">
        <f t="shared" si="14"/>
        <v>15218.140000000003</v>
      </c>
    </row>
    <row r="264" spans="1:10" ht="36.75" customHeight="1" x14ac:dyDescent="0.2">
      <c r="A264" s="477"/>
      <c r="B264" s="104" t="s">
        <v>335</v>
      </c>
      <c r="C264" s="72" t="s">
        <v>27</v>
      </c>
      <c r="D264" s="89">
        <v>21339.739999999998</v>
      </c>
      <c r="E264" s="114">
        <v>911.2</v>
      </c>
      <c r="F264" s="37">
        <v>957.6</v>
      </c>
      <c r="G264" s="25">
        <v>841</v>
      </c>
      <c r="H264" s="80">
        <v>1285.4000000000001</v>
      </c>
      <c r="I264" s="80"/>
      <c r="J264" s="78">
        <f t="shared" si="14"/>
        <v>25334.94</v>
      </c>
    </row>
    <row r="265" spans="1:10" ht="36.75" customHeight="1" x14ac:dyDescent="0.2">
      <c r="A265" s="477"/>
      <c r="B265" s="104" t="s">
        <v>336</v>
      </c>
      <c r="C265" s="72" t="s">
        <v>27</v>
      </c>
      <c r="D265" s="89">
        <v>7210.0300000000007</v>
      </c>
      <c r="E265" s="114">
        <v>0</v>
      </c>
      <c r="F265" s="37">
        <v>0</v>
      </c>
      <c r="G265" s="25">
        <v>0</v>
      </c>
      <c r="H265" s="80">
        <v>0</v>
      </c>
      <c r="I265" s="80"/>
      <c r="J265" s="78">
        <f t="shared" si="14"/>
        <v>7210.0300000000007</v>
      </c>
    </row>
    <row r="266" spans="1:10" ht="36.75" customHeight="1" x14ac:dyDescent="0.2">
      <c r="A266" s="477"/>
      <c r="B266" s="104" t="s">
        <v>337</v>
      </c>
      <c r="C266" s="72" t="s">
        <v>27</v>
      </c>
      <c r="D266" s="89">
        <v>17337.219999999998</v>
      </c>
      <c r="E266" s="114">
        <v>0</v>
      </c>
      <c r="F266" s="37">
        <v>300.39999999999998</v>
      </c>
      <c r="G266" s="25">
        <v>686.9</v>
      </c>
      <c r="H266" s="80">
        <v>400</v>
      </c>
      <c r="I266" s="80"/>
      <c r="J266" s="78">
        <f t="shared" si="14"/>
        <v>18724.52</v>
      </c>
    </row>
    <row r="267" spans="1:10" ht="36.75" customHeight="1" x14ac:dyDescent="0.2">
      <c r="A267" s="477"/>
      <c r="B267" s="104" t="s">
        <v>338</v>
      </c>
      <c r="C267" s="72" t="s">
        <v>27</v>
      </c>
      <c r="D267" s="89">
        <v>1070.7</v>
      </c>
      <c r="E267" s="114">
        <v>0</v>
      </c>
      <c r="F267" s="37">
        <v>0</v>
      </c>
      <c r="G267" s="25">
        <v>0</v>
      </c>
      <c r="H267" s="80">
        <v>0</v>
      </c>
      <c r="I267" s="80"/>
      <c r="J267" s="78">
        <f t="shared" si="14"/>
        <v>1070.7</v>
      </c>
    </row>
    <row r="268" spans="1:10" ht="36.75" customHeight="1" x14ac:dyDescent="0.2">
      <c r="A268" s="477"/>
      <c r="B268" s="248" t="s">
        <v>784</v>
      </c>
      <c r="C268" s="72" t="s">
        <v>27</v>
      </c>
      <c r="D268" s="89">
        <v>0</v>
      </c>
      <c r="E268" s="114">
        <v>0</v>
      </c>
      <c r="F268" s="37">
        <v>0</v>
      </c>
      <c r="G268" s="25">
        <v>521.70000000000005</v>
      </c>
      <c r="H268" s="80">
        <v>0</v>
      </c>
      <c r="I268" s="80"/>
      <c r="J268" s="78">
        <f t="shared" si="14"/>
        <v>521.70000000000005</v>
      </c>
    </row>
    <row r="269" spans="1:10" ht="47.25" customHeight="1" x14ac:dyDescent="0.2">
      <c r="A269" s="478"/>
      <c r="B269" s="104" t="s">
        <v>339</v>
      </c>
      <c r="C269" s="72" t="s">
        <v>27</v>
      </c>
      <c r="D269" s="89">
        <v>8296.82</v>
      </c>
      <c r="E269" s="114">
        <v>0</v>
      </c>
      <c r="F269" s="37">
        <v>0</v>
      </c>
      <c r="G269" s="25">
        <v>0</v>
      </c>
      <c r="H269" s="80">
        <v>0</v>
      </c>
      <c r="I269" s="80"/>
      <c r="J269" s="78">
        <f t="shared" si="14"/>
        <v>8296.82</v>
      </c>
    </row>
    <row r="270" spans="1:10" ht="36.75" customHeight="1" x14ac:dyDescent="0.2">
      <c r="A270" s="476" t="s">
        <v>618</v>
      </c>
      <c r="B270" s="104" t="s">
        <v>341</v>
      </c>
      <c r="C270" s="72" t="s">
        <v>27</v>
      </c>
      <c r="D270" s="220">
        <v>9322.82</v>
      </c>
      <c r="E270" s="114">
        <v>0</v>
      </c>
      <c r="F270" s="37">
        <v>0</v>
      </c>
      <c r="G270" s="25">
        <v>0</v>
      </c>
      <c r="H270" s="80">
        <v>0</v>
      </c>
      <c r="I270" s="80"/>
      <c r="J270" s="78">
        <f t="shared" si="14"/>
        <v>9322.82</v>
      </c>
    </row>
    <row r="271" spans="1:10" ht="36.75" customHeight="1" x14ac:dyDescent="0.2">
      <c r="A271" s="477"/>
      <c r="B271" s="248" t="s">
        <v>779</v>
      </c>
      <c r="C271" s="72" t="s">
        <v>27</v>
      </c>
      <c r="D271" s="220">
        <v>0</v>
      </c>
      <c r="E271" s="114">
        <v>0</v>
      </c>
      <c r="F271" s="37">
        <v>294.8</v>
      </c>
      <c r="G271" s="25">
        <v>165.3</v>
      </c>
      <c r="H271" s="80">
        <v>0</v>
      </c>
      <c r="I271" s="80"/>
      <c r="J271" s="78">
        <f t="shared" si="14"/>
        <v>460.1</v>
      </c>
    </row>
    <row r="272" spans="1:10" ht="33" customHeight="1" x14ac:dyDescent="0.2">
      <c r="A272" s="477"/>
      <c r="B272" s="104" t="s">
        <v>342</v>
      </c>
      <c r="C272" s="72" t="s">
        <v>27</v>
      </c>
      <c r="D272" s="89">
        <v>4961.8</v>
      </c>
      <c r="E272" s="114">
        <v>292.60000000000002</v>
      </c>
      <c r="F272" s="37">
        <v>792.8</v>
      </c>
      <c r="G272" s="25">
        <v>548.20000000000005</v>
      </c>
      <c r="H272" s="80">
        <v>822.8</v>
      </c>
      <c r="I272" s="80"/>
      <c r="J272" s="78">
        <f t="shared" si="14"/>
        <v>7418.2000000000007</v>
      </c>
    </row>
    <row r="273" spans="1:10" ht="33.75" customHeight="1" x14ac:dyDescent="0.2">
      <c r="A273" s="477"/>
      <c r="B273" s="104" t="s">
        <v>605</v>
      </c>
      <c r="C273" s="72" t="s">
        <v>27</v>
      </c>
      <c r="D273" s="89">
        <v>52864.30999999999</v>
      </c>
      <c r="E273" s="114">
        <v>2031.5</v>
      </c>
      <c r="F273" s="37">
        <v>3255.7</v>
      </c>
      <c r="G273" s="25">
        <v>4170.8</v>
      </c>
      <c r="H273" s="80">
        <v>5362</v>
      </c>
      <c r="I273" s="80"/>
      <c r="J273" s="78">
        <f t="shared" si="14"/>
        <v>67684.31</v>
      </c>
    </row>
    <row r="274" spans="1:10" ht="32.25" customHeight="1" x14ac:dyDescent="0.2">
      <c r="A274" s="477"/>
      <c r="B274" s="104" t="s">
        <v>343</v>
      </c>
      <c r="C274" s="72" t="s">
        <v>27</v>
      </c>
      <c r="D274" s="89">
        <v>4568.7</v>
      </c>
      <c r="E274" s="114">
        <v>0</v>
      </c>
      <c r="F274" s="37">
        <v>0</v>
      </c>
      <c r="G274" s="25">
        <v>0</v>
      </c>
      <c r="H274" s="80">
        <v>0</v>
      </c>
      <c r="I274" s="80"/>
      <c r="J274" s="78">
        <f t="shared" si="14"/>
        <v>4568.7</v>
      </c>
    </row>
    <row r="275" spans="1:10" ht="34.5" customHeight="1" x14ac:dyDescent="0.2">
      <c r="A275" s="477"/>
      <c r="B275" s="104" t="s">
        <v>344</v>
      </c>
      <c r="C275" s="72" t="s">
        <v>27</v>
      </c>
      <c r="D275" s="89">
        <v>7047.9</v>
      </c>
      <c r="E275" s="114">
        <v>0</v>
      </c>
      <c r="F275" s="37">
        <v>486.7</v>
      </c>
      <c r="G275" s="25">
        <v>441.2</v>
      </c>
      <c r="H275" s="80">
        <v>629</v>
      </c>
      <c r="I275" s="80"/>
      <c r="J275" s="78">
        <f t="shared" si="14"/>
        <v>8604.7999999999993</v>
      </c>
    </row>
    <row r="276" spans="1:10" ht="30" customHeight="1" x14ac:dyDescent="0.2">
      <c r="A276" s="477"/>
      <c r="B276" s="104" t="s">
        <v>345</v>
      </c>
      <c r="C276" s="72" t="s">
        <v>27</v>
      </c>
      <c r="D276" s="89">
        <v>26548.04</v>
      </c>
      <c r="E276" s="114">
        <v>537.1</v>
      </c>
      <c r="F276" s="37">
        <v>1468.3</v>
      </c>
      <c r="G276" s="25">
        <v>1184.5</v>
      </c>
      <c r="H276" s="80">
        <v>88.8</v>
      </c>
      <c r="I276" s="80"/>
      <c r="J276" s="78">
        <f t="shared" si="14"/>
        <v>29826.739999999998</v>
      </c>
    </row>
    <row r="277" spans="1:10" ht="32.25" customHeight="1" x14ac:dyDescent="0.2">
      <c r="A277" s="477"/>
      <c r="B277" s="104" t="s">
        <v>346</v>
      </c>
      <c r="C277" s="72" t="s">
        <v>27</v>
      </c>
      <c r="D277" s="89">
        <v>11462.03</v>
      </c>
      <c r="E277" s="220">
        <v>0</v>
      </c>
      <c r="F277" s="152">
        <v>0</v>
      </c>
      <c r="G277" s="25">
        <v>0</v>
      </c>
      <c r="H277" s="80">
        <v>0</v>
      </c>
      <c r="I277" s="80"/>
      <c r="J277" s="78">
        <f t="shared" si="14"/>
        <v>11462.03</v>
      </c>
    </row>
    <row r="278" spans="1:10" ht="36" customHeight="1" x14ac:dyDescent="0.2">
      <c r="A278" s="477"/>
      <c r="B278" s="104" t="s">
        <v>347</v>
      </c>
      <c r="C278" s="72" t="s">
        <v>27</v>
      </c>
      <c r="D278" s="89">
        <v>19681.080000000005</v>
      </c>
      <c r="E278" s="220">
        <v>0</v>
      </c>
      <c r="F278" s="37">
        <v>766.85</v>
      </c>
      <c r="G278" s="25">
        <v>1030.3499999999999</v>
      </c>
      <c r="H278" s="80">
        <v>0</v>
      </c>
      <c r="I278" s="80"/>
      <c r="J278" s="78">
        <f t="shared" si="14"/>
        <v>21478.280000000002</v>
      </c>
    </row>
    <row r="279" spans="1:10" ht="36.75" customHeight="1" x14ac:dyDescent="0.2">
      <c r="A279" s="477"/>
      <c r="B279" s="104" t="s">
        <v>348</v>
      </c>
      <c r="C279" s="72" t="s">
        <v>27</v>
      </c>
      <c r="D279" s="89">
        <v>8900.3200000000015</v>
      </c>
      <c r="E279" s="220">
        <v>0</v>
      </c>
      <c r="F279" s="152">
        <v>0</v>
      </c>
      <c r="G279" s="25">
        <v>0</v>
      </c>
      <c r="H279" s="80">
        <v>0</v>
      </c>
      <c r="I279" s="80"/>
      <c r="J279" s="78">
        <f t="shared" si="14"/>
        <v>8900.3200000000015</v>
      </c>
    </row>
    <row r="280" spans="1:10" ht="33" customHeight="1" x14ac:dyDescent="0.2">
      <c r="A280" s="477"/>
      <c r="B280" s="147" t="s">
        <v>349</v>
      </c>
      <c r="C280" s="148" t="s">
        <v>27</v>
      </c>
      <c r="D280" s="111">
        <v>4622.420000000001</v>
      </c>
      <c r="E280" s="220">
        <v>0</v>
      </c>
      <c r="F280" s="37">
        <v>0</v>
      </c>
      <c r="G280" s="25">
        <v>0</v>
      </c>
      <c r="H280" s="80">
        <v>0</v>
      </c>
      <c r="I280" s="80"/>
      <c r="J280" s="78">
        <f t="shared" si="14"/>
        <v>4622.420000000001</v>
      </c>
    </row>
    <row r="281" spans="1:10" ht="34.5" customHeight="1" x14ac:dyDescent="0.2">
      <c r="A281" s="477"/>
      <c r="B281" s="104" t="s">
        <v>350</v>
      </c>
      <c r="C281" s="72" t="s">
        <v>27</v>
      </c>
      <c r="D281" s="89">
        <v>12665.619999999997</v>
      </c>
      <c r="E281" s="220">
        <v>0</v>
      </c>
      <c r="F281" s="37">
        <v>1181.25</v>
      </c>
      <c r="G281" s="25">
        <v>934.7</v>
      </c>
      <c r="H281" s="80">
        <v>1206.5</v>
      </c>
      <c r="I281" s="80"/>
      <c r="J281" s="78">
        <f t="shared" ref="J281:J287" si="15">SUM(D281:I281)</f>
        <v>15988.069999999998</v>
      </c>
    </row>
    <row r="282" spans="1:10" ht="35.25" customHeight="1" x14ac:dyDescent="0.2">
      <c r="A282" s="477"/>
      <c r="B282" s="104" t="s">
        <v>351</v>
      </c>
      <c r="C282" s="72" t="s">
        <v>27</v>
      </c>
      <c r="D282" s="89">
        <v>645.1</v>
      </c>
      <c r="E282" s="220">
        <v>0</v>
      </c>
      <c r="F282" s="37">
        <v>0</v>
      </c>
      <c r="G282" s="25">
        <v>0</v>
      </c>
      <c r="H282" s="80">
        <v>0</v>
      </c>
      <c r="I282" s="80"/>
      <c r="J282" s="78">
        <f t="shared" si="15"/>
        <v>645.1</v>
      </c>
    </row>
    <row r="283" spans="1:10" ht="30" customHeight="1" x14ac:dyDescent="0.2">
      <c r="A283" s="477"/>
      <c r="B283" s="104" t="s">
        <v>352</v>
      </c>
      <c r="C283" s="72" t="s">
        <v>27</v>
      </c>
      <c r="D283" s="89">
        <v>6533.32</v>
      </c>
      <c r="E283" s="220">
        <v>0</v>
      </c>
      <c r="F283" s="37">
        <v>0</v>
      </c>
      <c r="G283" s="25">
        <v>0</v>
      </c>
      <c r="H283" s="80">
        <v>0</v>
      </c>
      <c r="I283" s="80"/>
      <c r="J283" s="78">
        <f t="shared" si="15"/>
        <v>6533.32</v>
      </c>
    </row>
    <row r="284" spans="1:10" ht="34.5" customHeight="1" x14ac:dyDescent="0.2">
      <c r="A284" s="477"/>
      <c r="B284" s="104" t="s">
        <v>353</v>
      </c>
      <c r="C284" s="72" t="s">
        <v>27</v>
      </c>
      <c r="D284" s="89">
        <v>2186.42</v>
      </c>
      <c r="E284" s="220">
        <v>0</v>
      </c>
      <c r="F284" s="37">
        <v>0</v>
      </c>
      <c r="G284" s="25">
        <v>0</v>
      </c>
      <c r="H284" s="80">
        <v>0</v>
      </c>
      <c r="I284" s="80"/>
      <c r="J284" s="78">
        <f t="shared" si="15"/>
        <v>2186.42</v>
      </c>
    </row>
    <row r="285" spans="1:10" ht="33" customHeight="1" x14ac:dyDescent="0.2">
      <c r="A285" s="477"/>
      <c r="B285" s="104" t="s">
        <v>354</v>
      </c>
      <c r="C285" s="72" t="s">
        <v>27</v>
      </c>
      <c r="D285" s="89">
        <v>20454.699999999997</v>
      </c>
      <c r="E285" s="220">
        <v>0</v>
      </c>
      <c r="F285" s="37">
        <v>0</v>
      </c>
      <c r="G285" s="25">
        <v>0</v>
      </c>
      <c r="H285" s="80">
        <v>0</v>
      </c>
      <c r="I285" s="80"/>
      <c r="J285" s="78">
        <f t="shared" si="15"/>
        <v>20454.699999999997</v>
      </c>
    </row>
    <row r="286" spans="1:10" ht="33.75" customHeight="1" x14ac:dyDescent="0.2">
      <c r="A286" s="477"/>
      <c r="B286" s="107" t="s">
        <v>613</v>
      </c>
      <c r="C286" s="72" t="s">
        <v>27</v>
      </c>
      <c r="D286" s="89">
        <v>6034.7</v>
      </c>
      <c r="E286" s="220">
        <v>0</v>
      </c>
      <c r="F286" s="37">
        <v>0</v>
      </c>
      <c r="G286" s="25">
        <v>0</v>
      </c>
      <c r="H286" s="80">
        <v>0</v>
      </c>
      <c r="I286" s="80"/>
      <c r="J286" s="78">
        <f t="shared" si="15"/>
        <v>6034.7</v>
      </c>
    </row>
    <row r="287" spans="1:10" ht="34.5" customHeight="1" x14ac:dyDescent="0.2">
      <c r="A287" s="478"/>
      <c r="B287" s="104" t="s">
        <v>355</v>
      </c>
      <c r="C287" s="72" t="s">
        <v>27</v>
      </c>
      <c r="D287" s="89">
        <v>1823.71</v>
      </c>
      <c r="E287" s="220">
        <v>0</v>
      </c>
      <c r="F287" s="37">
        <v>0</v>
      </c>
      <c r="G287" s="25">
        <v>0</v>
      </c>
      <c r="H287" s="80">
        <v>0</v>
      </c>
      <c r="I287" s="80"/>
      <c r="J287" s="78">
        <f t="shared" si="15"/>
        <v>1823.71</v>
      </c>
    </row>
    <row r="288" spans="1:10" ht="30" customHeight="1" x14ac:dyDescent="0.2">
      <c r="A288" s="514" t="s">
        <v>256</v>
      </c>
      <c r="B288" s="515"/>
      <c r="C288" s="19" t="s">
        <v>27</v>
      </c>
      <c r="D288" s="97">
        <v>990784.32</v>
      </c>
      <c r="E288" s="26">
        <f>SUM(E185:E287)</f>
        <v>23625.58</v>
      </c>
      <c r="F288" s="26">
        <f>SUM(F185:F287)</f>
        <v>44442.799999999996</v>
      </c>
      <c r="G288" s="26">
        <f>SUM(G185:G287)</f>
        <v>39515.169999999991</v>
      </c>
      <c r="H288" s="26">
        <f>SUM(H185:H287)</f>
        <v>61159.000000000007</v>
      </c>
      <c r="I288" s="26">
        <f t="shared" ref="I288" si="16">SUM(I185:I287)</f>
        <v>0</v>
      </c>
      <c r="J288" s="23">
        <f>SUM(D288:I288)</f>
        <v>1159526.8699999999</v>
      </c>
    </row>
    <row r="289" spans="1:14" s="4" customFormat="1" ht="30" customHeight="1" thickBot="1" x14ac:dyDescent="0.3">
      <c r="A289" s="516" t="s">
        <v>257</v>
      </c>
      <c r="B289" s="517"/>
      <c r="C289" s="41" t="s">
        <v>27</v>
      </c>
      <c r="D289" s="27">
        <f>COUNTIF(D185:D287,"&gt;0")</f>
        <v>101</v>
      </c>
      <c r="E289" s="27">
        <f>COUNTIF(E185:E287,"&gt;0")</f>
        <v>28</v>
      </c>
      <c r="F289" s="27">
        <f>COUNTIF(F185:F287,"&gt;0")</f>
        <v>43</v>
      </c>
      <c r="G289" s="27">
        <f>COUNTIF(G185:G287,"&gt;0")</f>
        <v>36</v>
      </c>
      <c r="H289" s="27">
        <f>COUNTIF(H185:H287,"&gt;0")</f>
        <v>31</v>
      </c>
      <c r="I289" s="27">
        <f t="shared" ref="I289" si="17">COUNTIF(I185:I287,"&gt;0")</f>
        <v>0</v>
      </c>
      <c r="J289" s="28">
        <f>SUM(D289:I289)</f>
        <v>239</v>
      </c>
      <c r="N289" s="100"/>
    </row>
    <row r="290" spans="1:14" s="4" customFormat="1" ht="34.5" customHeight="1" thickTop="1" thickBot="1" x14ac:dyDescent="0.3">
      <c r="A290" s="539" t="s">
        <v>356</v>
      </c>
      <c r="B290" s="540"/>
      <c r="C290" s="10"/>
      <c r="D290" s="101" t="s">
        <v>759</v>
      </c>
      <c r="E290" s="101" t="s">
        <v>760</v>
      </c>
      <c r="F290" s="12" t="s">
        <v>761</v>
      </c>
      <c r="G290" s="12" t="s">
        <v>762</v>
      </c>
      <c r="H290" s="12" t="s">
        <v>763</v>
      </c>
      <c r="I290" s="12" t="s">
        <v>764</v>
      </c>
      <c r="J290" s="11" t="s">
        <v>28</v>
      </c>
      <c r="N290"/>
    </row>
    <row r="291" spans="1:14" s="4" customFormat="1" ht="30" customHeight="1" thickTop="1" thickBot="1" x14ac:dyDescent="0.3">
      <c r="A291" s="541"/>
      <c r="B291" s="542"/>
      <c r="C291" s="73" t="s">
        <v>27</v>
      </c>
      <c r="D291" s="66">
        <v>366809.82</v>
      </c>
      <c r="E291" s="66">
        <v>28097.9</v>
      </c>
      <c r="F291" s="31">
        <v>34238.17</v>
      </c>
      <c r="G291" s="31">
        <v>37668.79</v>
      </c>
      <c r="H291" s="31">
        <v>37179.129999999997</v>
      </c>
      <c r="I291" s="31"/>
      <c r="J291" s="32">
        <f>SUM(D291:I291)</f>
        <v>503993.81</v>
      </c>
    </row>
    <row r="292" spans="1:14" s="4" customFormat="1" ht="30" customHeight="1" thickTop="1" thickBot="1" x14ac:dyDescent="0.3">
      <c r="A292" s="523" t="s">
        <v>256</v>
      </c>
      <c r="B292" s="524"/>
      <c r="C292" s="14" t="s">
        <v>27</v>
      </c>
      <c r="D292" s="58">
        <v>366809.81999999995</v>
      </c>
      <c r="E292" s="29">
        <f t="shared" ref="E292:I292" si="18">E291</f>
        <v>28097.9</v>
      </c>
      <c r="F292" s="29">
        <f>F291</f>
        <v>34238.17</v>
      </c>
      <c r="G292" s="29">
        <f>G291</f>
        <v>37668.79</v>
      </c>
      <c r="H292" s="29">
        <f t="shared" si="18"/>
        <v>37179.129999999997</v>
      </c>
      <c r="I292" s="29">
        <f t="shared" si="18"/>
        <v>0</v>
      </c>
      <c r="J292" s="30">
        <f>SUM(D292:I292)</f>
        <v>503993.80999999994</v>
      </c>
    </row>
    <row r="293" spans="1:14" s="4" customFormat="1" ht="30" customHeight="1" thickTop="1" thickBot="1" x14ac:dyDescent="0.3">
      <c r="A293" s="523" t="s">
        <v>257</v>
      </c>
      <c r="B293" s="524"/>
      <c r="C293" s="14" t="s">
        <v>27</v>
      </c>
      <c r="D293" s="246">
        <v>10286</v>
      </c>
      <c r="E293" s="335">
        <v>1038</v>
      </c>
      <c r="F293" s="335">
        <v>1120</v>
      </c>
      <c r="G293" s="335">
        <v>1138</v>
      </c>
      <c r="H293" s="335">
        <v>1029</v>
      </c>
      <c r="I293" s="335"/>
      <c r="J293" s="116">
        <f>SUM(D293:I293)</f>
        <v>14611</v>
      </c>
    </row>
    <row r="294" spans="1:14" s="4" customFormat="1" ht="30" customHeight="1" thickTop="1" thickBot="1" x14ac:dyDescent="0.3">
      <c r="A294" s="512" t="s">
        <v>357</v>
      </c>
      <c r="B294" s="513"/>
      <c r="C294" s="57" t="s">
        <v>27</v>
      </c>
      <c r="D294" s="33">
        <f t="shared" ref="D294:I294" si="19">SUM(D292,D181,D288)</f>
        <v>2949339.1099999994</v>
      </c>
      <c r="E294" s="33">
        <f t="shared" si="19"/>
        <v>87709.1</v>
      </c>
      <c r="F294" s="33">
        <f t="shared" si="19"/>
        <v>139834.29999999999</v>
      </c>
      <c r="G294" s="33">
        <f t="shared" si="19"/>
        <v>129494.5</v>
      </c>
      <c r="H294" s="141">
        <f t="shared" si="19"/>
        <v>160448</v>
      </c>
      <c r="I294" s="33">
        <f t="shared" si="19"/>
        <v>0</v>
      </c>
      <c r="J294" s="34">
        <f>SUM(D294:I294)</f>
        <v>3466825.0099999993</v>
      </c>
    </row>
    <row r="295" spans="1:14" s="4" customFormat="1" ht="23.1" customHeight="1" thickTop="1" thickBot="1" x14ac:dyDescent="0.3">
      <c r="A295" s="493" t="s">
        <v>609</v>
      </c>
      <c r="B295" s="494"/>
      <c r="C295" s="494"/>
      <c r="D295" s="494"/>
      <c r="E295" s="494"/>
      <c r="F295" s="494"/>
      <c r="G295" s="494"/>
      <c r="H295" s="494"/>
      <c r="I295" s="494"/>
      <c r="J295" s="495"/>
    </row>
    <row r="296" spans="1:14" s="4" customFormat="1" ht="24.75" customHeight="1" thickTop="1" thickBot="1" x14ac:dyDescent="0.3">
      <c r="A296" s="502" t="s">
        <v>587</v>
      </c>
      <c r="B296" s="503"/>
      <c r="C296" s="503"/>
      <c r="D296" s="503"/>
      <c r="E296" s="503"/>
      <c r="F296" s="503"/>
      <c r="G296" s="503"/>
      <c r="H296" s="503"/>
      <c r="I296" s="503"/>
      <c r="J296" s="504"/>
    </row>
    <row r="297" spans="1:14" s="4" customFormat="1" ht="23.1" customHeight="1" thickTop="1" x14ac:dyDescent="0.25">
      <c r="A297" s="496" t="s">
        <v>358</v>
      </c>
      <c r="B297" s="497"/>
      <c r="C297" s="497"/>
      <c r="D297" s="497"/>
      <c r="E297" s="497"/>
      <c r="F297" s="497"/>
      <c r="G297" s="497"/>
      <c r="H297" s="497"/>
      <c r="I297" s="497"/>
      <c r="J297" s="498"/>
    </row>
    <row r="298" spans="1:14" s="4" customFormat="1" ht="32.25" customHeight="1" thickBot="1" x14ac:dyDescent="0.3">
      <c r="A298" s="507" t="s">
        <v>359</v>
      </c>
      <c r="B298" s="508"/>
      <c r="C298" s="509"/>
      <c r="D298" s="101" t="s">
        <v>759</v>
      </c>
      <c r="E298" s="101" t="s">
        <v>760</v>
      </c>
      <c r="F298" s="12" t="s">
        <v>761</v>
      </c>
      <c r="G298" s="12" t="s">
        <v>762</v>
      </c>
      <c r="H298" s="12" t="s">
        <v>763</v>
      </c>
      <c r="I298" s="12" t="s">
        <v>764</v>
      </c>
      <c r="J298" s="113" t="s">
        <v>28</v>
      </c>
    </row>
    <row r="299" spans="1:14" s="4" customFormat="1" ht="23.1" customHeight="1" thickTop="1" x14ac:dyDescent="0.25">
      <c r="A299" s="269" t="s">
        <v>360</v>
      </c>
      <c r="B299" s="50"/>
      <c r="C299" s="74" t="s">
        <v>27</v>
      </c>
      <c r="D299" s="110">
        <v>5302.3</v>
      </c>
      <c r="E299" s="114">
        <v>1157.98</v>
      </c>
      <c r="F299" s="109">
        <v>152.80000000000001</v>
      </c>
      <c r="G299" s="37">
        <v>887.2</v>
      </c>
      <c r="H299" s="37">
        <v>0</v>
      </c>
      <c r="I299" s="37"/>
      <c r="J299" s="78">
        <f>SUM(D299:I299)</f>
        <v>7500.2800000000007</v>
      </c>
    </row>
    <row r="300" spans="1:14" s="4" customFormat="1" ht="23.1" customHeight="1" x14ac:dyDescent="0.25">
      <c r="A300" s="149" t="s">
        <v>361</v>
      </c>
      <c r="B300" s="60"/>
      <c r="C300" s="75" t="s">
        <v>27</v>
      </c>
      <c r="D300" s="111">
        <v>62.3</v>
      </c>
      <c r="E300" s="114">
        <v>0</v>
      </c>
      <c r="F300" s="109">
        <v>0</v>
      </c>
      <c r="G300" s="37">
        <v>0</v>
      </c>
      <c r="H300" s="37">
        <v>0</v>
      </c>
      <c r="I300" s="37"/>
      <c r="J300" s="78">
        <f t="shared" ref="J300:J330" si="20">SUM(D300:I300)</f>
        <v>62.3</v>
      </c>
    </row>
    <row r="301" spans="1:14" s="4" customFormat="1" ht="23.1" customHeight="1" x14ac:dyDescent="0.25">
      <c r="A301" s="61" t="s">
        <v>362</v>
      </c>
      <c r="B301" s="46"/>
      <c r="C301" s="75" t="s">
        <v>27</v>
      </c>
      <c r="D301" s="111">
        <v>35953.83</v>
      </c>
      <c r="E301" s="114">
        <v>0</v>
      </c>
      <c r="F301" s="109">
        <v>0</v>
      </c>
      <c r="G301" s="37">
        <v>0</v>
      </c>
      <c r="H301" s="37">
        <v>0</v>
      </c>
      <c r="I301" s="37"/>
      <c r="J301" s="78">
        <f t="shared" si="20"/>
        <v>35953.83</v>
      </c>
    </row>
    <row r="302" spans="1:14" s="4" customFormat="1" ht="23.1" customHeight="1" x14ac:dyDescent="0.25">
      <c r="A302" s="61" t="s">
        <v>744</v>
      </c>
      <c r="B302" s="46"/>
      <c r="C302" s="75" t="s">
        <v>27</v>
      </c>
      <c r="D302" s="111">
        <v>888.2</v>
      </c>
      <c r="E302" s="114">
        <v>0</v>
      </c>
      <c r="F302" s="109">
        <v>0</v>
      </c>
      <c r="G302" s="37">
        <v>0</v>
      </c>
      <c r="H302" s="37">
        <v>0</v>
      </c>
      <c r="I302" s="37"/>
      <c r="J302" s="78">
        <f t="shared" si="20"/>
        <v>888.2</v>
      </c>
    </row>
    <row r="303" spans="1:14" s="4" customFormat="1" ht="23.1" customHeight="1" x14ac:dyDescent="0.25">
      <c r="A303" s="61" t="s">
        <v>363</v>
      </c>
      <c r="B303" s="46"/>
      <c r="C303" s="75" t="s">
        <v>27</v>
      </c>
      <c r="D303" s="111">
        <v>15.6</v>
      </c>
      <c r="E303" s="114">
        <v>0</v>
      </c>
      <c r="F303" s="109">
        <v>0</v>
      </c>
      <c r="G303" s="37">
        <v>0</v>
      </c>
      <c r="H303" s="37">
        <v>0</v>
      </c>
      <c r="I303" s="37"/>
      <c r="J303" s="78">
        <f t="shared" si="20"/>
        <v>15.6</v>
      </c>
    </row>
    <row r="304" spans="1:14" s="4" customFormat="1" ht="23.1" customHeight="1" x14ac:dyDescent="0.25">
      <c r="A304" s="61" t="s">
        <v>364</v>
      </c>
      <c r="B304" s="46"/>
      <c r="C304" s="76" t="s">
        <v>27</v>
      </c>
      <c r="D304" s="111">
        <v>90197.4</v>
      </c>
      <c r="E304" s="114">
        <v>0</v>
      </c>
      <c r="F304" s="109">
        <v>13.6</v>
      </c>
      <c r="G304" s="37">
        <v>7315.7</v>
      </c>
      <c r="H304" s="37">
        <v>3828.5</v>
      </c>
      <c r="I304" s="37"/>
      <c r="J304" s="78">
        <f t="shared" si="20"/>
        <v>101355.2</v>
      </c>
    </row>
    <row r="305" spans="1:10" s="4" customFormat="1" ht="23.1" customHeight="1" x14ac:dyDescent="0.25">
      <c r="A305" s="61" t="s">
        <v>365</v>
      </c>
      <c r="B305" s="46"/>
      <c r="C305" s="76" t="s">
        <v>27</v>
      </c>
      <c r="D305" s="111">
        <v>36733.780000000006</v>
      </c>
      <c r="E305" s="114">
        <v>0</v>
      </c>
      <c r="F305" s="109">
        <v>0</v>
      </c>
      <c r="G305" s="37">
        <v>0</v>
      </c>
      <c r="H305" s="37">
        <v>0</v>
      </c>
      <c r="I305" s="37"/>
      <c r="J305" s="78">
        <f t="shared" si="20"/>
        <v>36733.780000000006</v>
      </c>
    </row>
    <row r="306" spans="1:10" s="4" customFormat="1" ht="23.1" customHeight="1" x14ac:dyDescent="0.25">
      <c r="A306" s="61" t="s">
        <v>366</v>
      </c>
      <c r="B306" s="46"/>
      <c r="C306" s="76" t="s">
        <v>27</v>
      </c>
      <c r="D306" s="111">
        <v>6787.5999999999995</v>
      </c>
      <c r="E306" s="114">
        <v>0</v>
      </c>
      <c r="F306" s="109">
        <v>0</v>
      </c>
      <c r="G306" s="37">
        <v>0</v>
      </c>
      <c r="H306" s="37">
        <v>0</v>
      </c>
      <c r="I306" s="37"/>
      <c r="J306" s="78">
        <f t="shared" si="20"/>
        <v>6787.5999999999995</v>
      </c>
    </row>
    <row r="307" spans="1:10" s="4" customFormat="1" ht="23.1" customHeight="1" x14ac:dyDescent="0.25">
      <c r="A307" s="272" t="s">
        <v>569</v>
      </c>
      <c r="B307" s="46"/>
      <c r="C307" s="76" t="s">
        <v>27</v>
      </c>
      <c r="D307" s="111">
        <v>0</v>
      </c>
      <c r="E307" s="114">
        <v>0</v>
      </c>
      <c r="F307" s="109">
        <v>0</v>
      </c>
      <c r="G307" s="37">
        <v>0</v>
      </c>
      <c r="H307" s="37">
        <v>1730</v>
      </c>
      <c r="I307" s="37"/>
      <c r="J307" s="78">
        <f t="shared" si="20"/>
        <v>1730</v>
      </c>
    </row>
    <row r="308" spans="1:10" s="4" customFormat="1" ht="23.1" customHeight="1" x14ac:dyDescent="0.25">
      <c r="A308" s="61" t="s">
        <v>367</v>
      </c>
      <c r="B308" s="46"/>
      <c r="C308" s="76" t="s">
        <v>27</v>
      </c>
      <c r="D308" s="111">
        <v>13507.099999999999</v>
      </c>
      <c r="E308" s="114">
        <v>0</v>
      </c>
      <c r="F308" s="109">
        <v>85.9</v>
      </c>
      <c r="G308" s="37">
        <v>107.9</v>
      </c>
      <c r="H308" s="37">
        <v>8802.5</v>
      </c>
      <c r="I308" s="37"/>
      <c r="J308" s="78">
        <f t="shared" si="20"/>
        <v>22503.399999999998</v>
      </c>
    </row>
    <row r="309" spans="1:10" s="4" customFormat="1" ht="23.1" customHeight="1" x14ac:dyDescent="0.25">
      <c r="A309" s="61" t="s">
        <v>368</v>
      </c>
      <c r="B309" s="46"/>
      <c r="C309" s="76" t="s">
        <v>27</v>
      </c>
      <c r="D309" s="111">
        <v>26878.769999999997</v>
      </c>
      <c r="E309" s="114">
        <v>0</v>
      </c>
      <c r="F309" s="109">
        <v>5243.4</v>
      </c>
      <c r="G309" s="37">
        <v>20</v>
      </c>
      <c r="H309" s="37">
        <v>248.6</v>
      </c>
      <c r="I309" s="37"/>
      <c r="J309" s="78">
        <f t="shared" si="20"/>
        <v>32390.769999999997</v>
      </c>
    </row>
    <row r="310" spans="1:10" s="4" customFormat="1" ht="23.1" customHeight="1" x14ac:dyDescent="0.25">
      <c r="A310" s="61" t="s">
        <v>369</v>
      </c>
      <c r="B310" s="46"/>
      <c r="C310" s="76" t="s">
        <v>27</v>
      </c>
      <c r="D310" s="111">
        <v>242</v>
      </c>
      <c r="E310" s="114">
        <v>0</v>
      </c>
      <c r="F310" s="109">
        <v>0</v>
      </c>
      <c r="G310" s="37">
        <v>0</v>
      </c>
      <c r="H310" s="37">
        <v>0</v>
      </c>
      <c r="I310" s="37"/>
      <c r="J310" s="78">
        <f t="shared" si="20"/>
        <v>242</v>
      </c>
    </row>
    <row r="311" spans="1:10" s="4" customFormat="1" ht="23.1" customHeight="1" x14ac:dyDescent="0.25">
      <c r="A311" s="81" t="s">
        <v>370</v>
      </c>
      <c r="B311" s="18"/>
      <c r="C311" s="76" t="s">
        <v>27</v>
      </c>
      <c r="D311" s="111">
        <v>800</v>
      </c>
      <c r="E311" s="114">
        <v>0</v>
      </c>
      <c r="F311" s="109">
        <v>0</v>
      </c>
      <c r="G311" s="37">
        <v>0</v>
      </c>
      <c r="H311" s="37">
        <v>0</v>
      </c>
      <c r="I311" s="37"/>
      <c r="J311" s="78">
        <f t="shared" si="20"/>
        <v>800</v>
      </c>
    </row>
    <row r="312" spans="1:10" s="4" customFormat="1" ht="23.1" customHeight="1" x14ac:dyDescent="0.25">
      <c r="A312" s="81" t="s">
        <v>371</v>
      </c>
      <c r="B312" s="46"/>
      <c r="C312" s="76" t="s">
        <v>27</v>
      </c>
      <c r="D312" s="111">
        <v>684.3</v>
      </c>
      <c r="E312" s="114">
        <v>0</v>
      </c>
      <c r="F312" s="109">
        <v>0</v>
      </c>
      <c r="G312" s="37">
        <v>0</v>
      </c>
      <c r="H312" s="37">
        <v>0</v>
      </c>
      <c r="I312" s="37"/>
      <c r="J312" s="78">
        <f t="shared" si="20"/>
        <v>684.3</v>
      </c>
    </row>
    <row r="313" spans="1:10" s="4" customFormat="1" ht="23.1" customHeight="1" x14ac:dyDescent="0.25">
      <c r="A313" s="81" t="s">
        <v>78</v>
      </c>
      <c r="B313" s="46"/>
      <c r="C313" s="76" t="s">
        <v>27</v>
      </c>
      <c r="D313" s="111">
        <v>30.1</v>
      </c>
      <c r="E313" s="114">
        <v>0</v>
      </c>
      <c r="F313" s="109">
        <v>0</v>
      </c>
      <c r="G313" s="37">
        <v>0</v>
      </c>
      <c r="H313" s="37">
        <v>0</v>
      </c>
      <c r="I313" s="37"/>
      <c r="J313" s="78">
        <f t="shared" si="20"/>
        <v>30.1</v>
      </c>
    </row>
    <row r="314" spans="1:10" s="4" customFormat="1" ht="23.1" customHeight="1" x14ac:dyDescent="0.25">
      <c r="A314" s="61" t="s">
        <v>372</v>
      </c>
      <c r="B314" s="46"/>
      <c r="C314" s="76" t="s">
        <v>27</v>
      </c>
      <c r="D314" s="111">
        <v>3841.2</v>
      </c>
      <c r="E314" s="114">
        <v>0</v>
      </c>
      <c r="F314" s="109">
        <v>0</v>
      </c>
      <c r="G314" s="37">
        <v>0</v>
      </c>
      <c r="H314" s="37">
        <v>0</v>
      </c>
      <c r="I314" s="37"/>
      <c r="J314" s="78">
        <f t="shared" si="20"/>
        <v>3841.2</v>
      </c>
    </row>
    <row r="315" spans="1:10" s="4" customFormat="1" ht="23.1" customHeight="1" x14ac:dyDescent="0.25">
      <c r="A315" s="61" t="s">
        <v>373</v>
      </c>
      <c r="B315" s="46"/>
      <c r="C315" s="76" t="s">
        <v>27</v>
      </c>
      <c r="D315" s="111">
        <v>90</v>
      </c>
      <c r="E315" s="114">
        <v>0</v>
      </c>
      <c r="F315" s="109">
        <v>0</v>
      </c>
      <c r="G315" s="37">
        <v>0</v>
      </c>
      <c r="H315" s="37">
        <v>0</v>
      </c>
      <c r="I315" s="37"/>
      <c r="J315" s="78">
        <f t="shared" si="20"/>
        <v>90</v>
      </c>
    </row>
    <row r="316" spans="1:10" s="4" customFormat="1" ht="23.1" customHeight="1" x14ac:dyDescent="0.25">
      <c r="A316" s="61" t="s">
        <v>374</v>
      </c>
      <c r="B316" s="46"/>
      <c r="C316" s="76" t="s">
        <v>27</v>
      </c>
      <c r="D316" s="111">
        <v>1478.6000000000001</v>
      </c>
      <c r="E316" s="114">
        <v>0</v>
      </c>
      <c r="F316" s="109">
        <v>0</v>
      </c>
      <c r="G316" s="37">
        <v>0</v>
      </c>
      <c r="H316" s="37">
        <v>0</v>
      </c>
      <c r="I316" s="37"/>
      <c r="J316" s="78">
        <f t="shared" si="20"/>
        <v>1478.6000000000001</v>
      </c>
    </row>
    <row r="317" spans="1:10" s="4" customFormat="1" ht="23.1" customHeight="1" x14ac:dyDescent="0.25">
      <c r="A317" s="61" t="s">
        <v>375</v>
      </c>
      <c r="B317" s="46"/>
      <c r="C317" s="76" t="s">
        <v>27</v>
      </c>
      <c r="D317" s="111">
        <v>78147.3</v>
      </c>
      <c r="E317" s="114">
        <v>0</v>
      </c>
      <c r="F317" s="109">
        <v>0</v>
      </c>
      <c r="G317" s="37">
        <v>6770.8</v>
      </c>
      <c r="H317" s="37">
        <v>0</v>
      </c>
      <c r="I317" s="37"/>
      <c r="J317" s="78">
        <f t="shared" si="20"/>
        <v>84918.1</v>
      </c>
    </row>
    <row r="318" spans="1:10" s="4" customFormat="1" ht="23.1" customHeight="1" x14ac:dyDescent="0.25">
      <c r="A318" s="61" t="s">
        <v>376</v>
      </c>
      <c r="B318" s="46"/>
      <c r="C318" s="76" t="s">
        <v>27</v>
      </c>
      <c r="D318" s="111">
        <v>3186</v>
      </c>
      <c r="E318" s="114">
        <v>0</v>
      </c>
      <c r="F318" s="109">
        <v>0</v>
      </c>
      <c r="G318" s="37">
        <v>0</v>
      </c>
      <c r="H318" s="37">
        <v>0</v>
      </c>
      <c r="I318" s="37"/>
      <c r="J318" s="78">
        <f t="shared" si="20"/>
        <v>3186</v>
      </c>
    </row>
    <row r="319" spans="1:10" s="4" customFormat="1" ht="23.1" customHeight="1" x14ac:dyDescent="0.25">
      <c r="A319" s="61" t="s">
        <v>377</v>
      </c>
      <c r="B319" s="46"/>
      <c r="C319" s="76" t="s">
        <v>27</v>
      </c>
      <c r="D319" s="111">
        <v>6506.8600000000006</v>
      </c>
      <c r="E319" s="114">
        <v>0</v>
      </c>
      <c r="F319" s="109">
        <v>0</v>
      </c>
      <c r="G319" s="37">
        <v>0</v>
      </c>
      <c r="H319" s="37">
        <v>0</v>
      </c>
      <c r="I319" s="37"/>
      <c r="J319" s="78">
        <f t="shared" si="20"/>
        <v>6506.8600000000006</v>
      </c>
    </row>
    <row r="320" spans="1:10" s="4" customFormat="1" ht="23.1" customHeight="1" x14ac:dyDescent="0.25">
      <c r="A320" s="61" t="s">
        <v>378</v>
      </c>
      <c r="B320" s="46"/>
      <c r="C320" s="76" t="s">
        <v>27</v>
      </c>
      <c r="D320" s="111">
        <v>21230.760000000002</v>
      </c>
      <c r="E320" s="114">
        <v>0</v>
      </c>
      <c r="F320" s="109">
        <v>0</v>
      </c>
      <c r="G320" s="37">
        <v>0</v>
      </c>
      <c r="H320" s="37">
        <v>0</v>
      </c>
      <c r="I320" s="37"/>
      <c r="J320" s="78">
        <f t="shared" si="20"/>
        <v>21230.760000000002</v>
      </c>
    </row>
    <row r="321" spans="1:10" s="4" customFormat="1" ht="23.1" customHeight="1" x14ac:dyDescent="0.25">
      <c r="A321" s="61" t="s">
        <v>379</v>
      </c>
      <c r="B321" s="46"/>
      <c r="C321" s="76" t="s">
        <v>27</v>
      </c>
      <c r="D321" s="111">
        <v>137356.34000000003</v>
      </c>
      <c r="E321" s="114">
        <v>9155.6</v>
      </c>
      <c r="F321" s="109">
        <v>6812.6</v>
      </c>
      <c r="G321" s="37">
        <v>0</v>
      </c>
      <c r="H321" s="124">
        <v>2795.4</v>
      </c>
      <c r="I321" s="37"/>
      <c r="J321" s="78">
        <f t="shared" si="20"/>
        <v>156119.94000000003</v>
      </c>
    </row>
    <row r="322" spans="1:10" s="4" customFormat="1" ht="23.1" customHeight="1" x14ac:dyDescent="0.25">
      <c r="A322" s="61" t="s">
        <v>380</v>
      </c>
      <c r="B322" s="46"/>
      <c r="C322" s="76" t="s">
        <v>27</v>
      </c>
      <c r="D322" s="111">
        <v>7897.5000000000009</v>
      </c>
      <c r="E322" s="114">
        <v>0</v>
      </c>
      <c r="F322" s="109">
        <v>0</v>
      </c>
      <c r="G322" s="37">
        <v>0</v>
      </c>
      <c r="H322" s="37">
        <v>0</v>
      </c>
      <c r="I322" s="37"/>
      <c r="J322" s="78">
        <f t="shared" si="20"/>
        <v>7897.5000000000009</v>
      </c>
    </row>
    <row r="323" spans="1:10" s="4" customFormat="1" ht="23.1" customHeight="1" x14ac:dyDescent="0.25">
      <c r="A323" s="61" t="s">
        <v>381</v>
      </c>
      <c r="B323" s="46"/>
      <c r="C323" s="76" t="s">
        <v>27</v>
      </c>
      <c r="D323" s="111">
        <v>8611.6299999999992</v>
      </c>
      <c r="E323" s="114">
        <v>14.2</v>
      </c>
      <c r="F323" s="109">
        <v>269.60000000000002</v>
      </c>
      <c r="G323" s="37">
        <v>6463.8</v>
      </c>
      <c r="H323" s="37">
        <v>1319</v>
      </c>
      <c r="I323" s="37"/>
      <c r="J323" s="78">
        <f t="shared" si="20"/>
        <v>16678.23</v>
      </c>
    </row>
    <row r="324" spans="1:10" s="4" customFormat="1" ht="23.1" customHeight="1" x14ac:dyDescent="0.25">
      <c r="A324" s="61" t="s">
        <v>382</v>
      </c>
      <c r="B324" s="46"/>
      <c r="C324" s="76" t="s">
        <v>27</v>
      </c>
      <c r="D324" s="111">
        <v>5145.1000000000004</v>
      </c>
      <c r="E324" s="114">
        <v>0</v>
      </c>
      <c r="F324" s="109">
        <v>1998.1</v>
      </c>
      <c r="G324" s="37">
        <v>0</v>
      </c>
      <c r="H324" s="37">
        <v>0</v>
      </c>
      <c r="I324" s="37"/>
      <c r="J324" s="78">
        <f t="shared" si="20"/>
        <v>7143.2000000000007</v>
      </c>
    </row>
    <row r="325" spans="1:10" s="4" customFormat="1" ht="23.1" customHeight="1" x14ac:dyDescent="0.25">
      <c r="A325" s="81" t="s">
        <v>383</v>
      </c>
      <c r="B325" s="46"/>
      <c r="C325" s="76" t="s">
        <v>27</v>
      </c>
      <c r="D325" s="89">
        <v>227368.96000000002</v>
      </c>
      <c r="E325" s="220">
        <v>9003.6</v>
      </c>
      <c r="F325" s="151">
        <v>11575.3</v>
      </c>
      <c r="G325" s="152">
        <v>18950.8</v>
      </c>
      <c r="H325" s="152">
        <v>21068.5</v>
      </c>
      <c r="I325" s="152"/>
      <c r="J325" s="78">
        <f t="shared" si="20"/>
        <v>287967.16000000003</v>
      </c>
    </row>
    <row r="326" spans="1:10" s="4" customFormat="1" ht="23.1" customHeight="1" x14ac:dyDescent="0.25">
      <c r="A326" s="61" t="s">
        <v>384</v>
      </c>
      <c r="B326" s="46"/>
      <c r="C326" s="76" t="s">
        <v>27</v>
      </c>
      <c r="D326" s="111">
        <v>1281.5</v>
      </c>
      <c r="E326" s="114">
        <v>0</v>
      </c>
      <c r="F326" s="109">
        <v>0</v>
      </c>
      <c r="G326" s="37">
        <v>0</v>
      </c>
      <c r="H326" s="37">
        <v>0</v>
      </c>
      <c r="I326" s="37"/>
      <c r="J326" s="78">
        <f t="shared" si="20"/>
        <v>1281.5</v>
      </c>
    </row>
    <row r="327" spans="1:10" s="4" customFormat="1" ht="21" customHeight="1" x14ac:dyDescent="0.25">
      <c r="A327" s="61" t="s">
        <v>385</v>
      </c>
      <c r="B327" s="46"/>
      <c r="C327" s="76" t="s">
        <v>27</v>
      </c>
      <c r="D327" s="111">
        <v>8415.73</v>
      </c>
      <c r="E327" s="114">
        <v>0</v>
      </c>
      <c r="F327" s="109">
        <v>0</v>
      </c>
      <c r="G327" s="37">
        <v>0</v>
      </c>
      <c r="H327" s="37">
        <v>0</v>
      </c>
      <c r="I327" s="37"/>
      <c r="J327" s="78">
        <f t="shared" si="20"/>
        <v>8415.73</v>
      </c>
    </row>
    <row r="328" spans="1:10" s="4" customFormat="1" ht="21" customHeight="1" x14ac:dyDescent="0.25">
      <c r="A328" s="272" t="s">
        <v>751</v>
      </c>
      <c r="B328" s="46"/>
      <c r="C328" s="76" t="s">
        <v>27</v>
      </c>
      <c r="D328" s="111">
        <v>13.5</v>
      </c>
      <c r="E328" s="114">
        <v>0</v>
      </c>
      <c r="F328" s="109">
        <v>0</v>
      </c>
      <c r="G328" s="37">
        <v>0</v>
      </c>
      <c r="H328" s="37">
        <v>0</v>
      </c>
      <c r="I328" s="37"/>
      <c r="J328" s="78">
        <f t="shared" si="20"/>
        <v>13.5</v>
      </c>
    </row>
    <row r="329" spans="1:10" s="4" customFormat="1" ht="22.5" customHeight="1" x14ac:dyDescent="0.25">
      <c r="A329" s="61" t="s">
        <v>386</v>
      </c>
      <c r="B329" s="46"/>
      <c r="C329" s="76" t="s">
        <v>27</v>
      </c>
      <c r="D329" s="89">
        <v>9731.4</v>
      </c>
      <c r="E329" s="114">
        <v>0</v>
      </c>
      <c r="F329" s="109">
        <v>0</v>
      </c>
      <c r="G329" s="37">
        <v>0</v>
      </c>
      <c r="H329" s="37">
        <v>0</v>
      </c>
      <c r="I329" s="152"/>
      <c r="J329" s="78">
        <f t="shared" si="20"/>
        <v>9731.4</v>
      </c>
    </row>
    <row r="330" spans="1:10" s="4" customFormat="1" ht="23.1" customHeight="1" x14ac:dyDescent="0.25">
      <c r="A330" s="61" t="s">
        <v>387</v>
      </c>
      <c r="B330" s="46"/>
      <c r="C330" s="76" t="s">
        <v>27</v>
      </c>
      <c r="D330" s="111">
        <v>2541.4</v>
      </c>
      <c r="E330" s="114">
        <v>0</v>
      </c>
      <c r="F330" s="109">
        <v>0</v>
      </c>
      <c r="G330" s="37">
        <v>0</v>
      </c>
      <c r="H330" s="37">
        <v>0</v>
      </c>
      <c r="I330" s="37"/>
      <c r="J330" s="78">
        <f t="shared" si="20"/>
        <v>2541.4</v>
      </c>
    </row>
    <row r="331" spans="1:10" s="4" customFormat="1" ht="23.1" customHeight="1" x14ac:dyDescent="0.25">
      <c r="A331" s="61" t="s">
        <v>388</v>
      </c>
      <c r="B331" s="46"/>
      <c r="C331" s="76" t="s">
        <v>27</v>
      </c>
      <c r="D331" s="111">
        <v>1083.3</v>
      </c>
      <c r="E331" s="114">
        <v>0</v>
      </c>
      <c r="F331" s="109">
        <v>0</v>
      </c>
      <c r="G331" s="37">
        <v>0</v>
      </c>
      <c r="H331" s="37">
        <v>0</v>
      </c>
      <c r="I331" s="37"/>
      <c r="J331" s="78">
        <f t="shared" ref="J331:J362" si="21">SUM(D331:I331)</f>
        <v>1083.3</v>
      </c>
    </row>
    <row r="332" spans="1:10" s="4" customFormat="1" ht="23.1" customHeight="1" x14ac:dyDescent="0.25">
      <c r="A332" s="61" t="s">
        <v>389</v>
      </c>
      <c r="B332" s="46"/>
      <c r="C332" s="76" t="s">
        <v>27</v>
      </c>
      <c r="D332" s="111">
        <v>7402.3</v>
      </c>
      <c r="E332" s="114">
        <v>0</v>
      </c>
      <c r="F332" s="109">
        <v>395.1</v>
      </c>
      <c r="G332" s="37">
        <v>0</v>
      </c>
      <c r="H332" s="37">
        <v>0</v>
      </c>
      <c r="I332" s="37"/>
      <c r="J332" s="78">
        <f t="shared" si="21"/>
        <v>7797.4000000000005</v>
      </c>
    </row>
    <row r="333" spans="1:10" s="4" customFormat="1" ht="23.1" customHeight="1" x14ac:dyDescent="0.25">
      <c r="A333" s="173" t="s">
        <v>390</v>
      </c>
      <c r="B333" s="174"/>
      <c r="C333" s="175" t="s">
        <v>27</v>
      </c>
      <c r="D333" s="146">
        <v>42.3</v>
      </c>
      <c r="E333" s="114">
        <v>0</v>
      </c>
      <c r="F333" s="176">
        <v>0</v>
      </c>
      <c r="G333" s="37">
        <v>0</v>
      </c>
      <c r="H333" s="37">
        <v>0</v>
      </c>
      <c r="I333" s="37"/>
      <c r="J333" s="78">
        <f t="shared" si="21"/>
        <v>42.3</v>
      </c>
    </row>
    <row r="334" spans="1:10" s="4" customFormat="1" ht="23.1" customHeight="1" x14ac:dyDescent="0.25">
      <c r="A334" s="61" t="s">
        <v>391</v>
      </c>
      <c r="B334" s="46"/>
      <c r="C334" s="76" t="s">
        <v>27</v>
      </c>
      <c r="D334" s="89">
        <v>922.55</v>
      </c>
      <c r="E334" s="114">
        <v>0</v>
      </c>
      <c r="F334" s="176">
        <v>0</v>
      </c>
      <c r="G334" s="37">
        <v>0</v>
      </c>
      <c r="H334" s="37">
        <v>0</v>
      </c>
      <c r="I334" s="37"/>
      <c r="J334" s="78">
        <f>SUM(D334:I334)</f>
        <v>922.55</v>
      </c>
    </row>
    <row r="335" spans="1:10" s="4" customFormat="1" ht="23.1" customHeight="1" x14ac:dyDescent="0.25">
      <c r="A335" s="61" t="s">
        <v>392</v>
      </c>
      <c r="B335" s="46"/>
      <c r="C335" s="76" t="s">
        <v>27</v>
      </c>
      <c r="D335" s="111">
        <v>217.8</v>
      </c>
      <c r="E335" s="114">
        <v>0</v>
      </c>
      <c r="F335" s="124">
        <v>0</v>
      </c>
      <c r="G335" s="37">
        <v>0</v>
      </c>
      <c r="H335" s="37">
        <v>0</v>
      </c>
      <c r="I335" s="37"/>
      <c r="J335" s="78">
        <f t="shared" si="21"/>
        <v>217.8</v>
      </c>
    </row>
    <row r="336" spans="1:10" s="4" customFormat="1" ht="23.1" customHeight="1" x14ac:dyDescent="0.25">
      <c r="A336" s="61" t="s">
        <v>393</v>
      </c>
      <c r="B336" s="46"/>
      <c r="C336" s="76" t="s">
        <v>27</v>
      </c>
      <c r="D336" s="111">
        <v>2518.2199999999998</v>
      </c>
      <c r="E336" s="114">
        <v>0</v>
      </c>
      <c r="F336" s="109">
        <v>1144.4000000000001</v>
      </c>
      <c r="G336" s="37">
        <v>0</v>
      </c>
      <c r="H336" s="37">
        <v>0</v>
      </c>
      <c r="I336" s="37"/>
      <c r="J336" s="78">
        <f t="shared" si="21"/>
        <v>3662.62</v>
      </c>
    </row>
    <row r="337" spans="1:10" s="4" customFormat="1" ht="23.1" customHeight="1" x14ac:dyDescent="0.25">
      <c r="A337" s="61" t="s">
        <v>394</v>
      </c>
      <c r="B337" s="46"/>
      <c r="C337" s="76" t="s">
        <v>27</v>
      </c>
      <c r="D337" s="111">
        <v>9583.0999999999985</v>
      </c>
      <c r="E337" s="114">
        <v>0</v>
      </c>
      <c r="F337" s="109">
        <v>0</v>
      </c>
      <c r="G337" s="37">
        <v>0</v>
      </c>
      <c r="H337" s="37">
        <v>511.8</v>
      </c>
      <c r="I337" s="37"/>
      <c r="J337" s="78">
        <f t="shared" si="21"/>
        <v>10094.899999999998</v>
      </c>
    </row>
    <row r="338" spans="1:10" s="4" customFormat="1" ht="23.1" customHeight="1" x14ac:dyDescent="0.25">
      <c r="A338" s="61" t="s">
        <v>395</v>
      </c>
      <c r="B338" s="46"/>
      <c r="C338" s="76" t="s">
        <v>27</v>
      </c>
      <c r="D338" s="111">
        <v>3188.7</v>
      </c>
      <c r="E338" s="114">
        <v>0</v>
      </c>
      <c r="F338" s="109">
        <v>817</v>
      </c>
      <c r="G338" s="37">
        <v>0</v>
      </c>
      <c r="H338" s="37">
        <v>0</v>
      </c>
      <c r="I338" s="37"/>
      <c r="J338" s="78">
        <f t="shared" si="21"/>
        <v>4005.7</v>
      </c>
    </row>
    <row r="339" spans="1:10" s="4" customFormat="1" ht="23.1" customHeight="1" x14ac:dyDescent="0.25">
      <c r="A339" s="61" t="s">
        <v>396</v>
      </c>
      <c r="B339" s="46"/>
      <c r="C339" s="76" t="s">
        <v>27</v>
      </c>
      <c r="D339" s="111">
        <v>193</v>
      </c>
      <c r="E339" s="114">
        <v>0</v>
      </c>
      <c r="F339" s="109">
        <v>0</v>
      </c>
      <c r="G339" s="37">
        <v>0</v>
      </c>
      <c r="H339" s="37">
        <v>0</v>
      </c>
      <c r="I339" s="37"/>
      <c r="J339" s="78">
        <f t="shared" si="21"/>
        <v>193</v>
      </c>
    </row>
    <row r="340" spans="1:10" s="4" customFormat="1" ht="23.1" customHeight="1" x14ac:dyDescent="0.25">
      <c r="A340" s="61" t="s">
        <v>397</v>
      </c>
      <c r="B340" s="46"/>
      <c r="C340" s="76" t="s">
        <v>27</v>
      </c>
      <c r="D340" s="89">
        <v>2999.8</v>
      </c>
      <c r="E340" s="114">
        <v>0</v>
      </c>
      <c r="F340" s="109">
        <v>0</v>
      </c>
      <c r="G340" s="37">
        <v>0</v>
      </c>
      <c r="H340" s="37">
        <v>0</v>
      </c>
      <c r="I340" s="37"/>
      <c r="J340" s="78">
        <f t="shared" si="21"/>
        <v>2999.8</v>
      </c>
    </row>
    <row r="341" spans="1:10" s="4" customFormat="1" ht="23.1" customHeight="1" x14ac:dyDescent="0.25">
      <c r="A341" s="61" t="s">
        <v>398</v>
      </c>
      <c r="B341" s="46"/>
      <c r="C341" s="76" t="s">
        <v>27</v>
      </c>
      <c r="D341" s="111">
        <v>31294.02</v>
      </c>
      <c r="E341" s="114">
        <v>0</v>
      </c>
      <c r="F341" s="109">
        <v>0</v>
      </c>
      <c r="G341" s="37">
        <v>0</v>
      </c>
      <c r="H341" s="37">
        <v>0</v>
      </c>
      <c r="I341" s="37"/>
      <c r="J341" s="78">
        <f t="shared" si="21"/>
        <v>31294.02</v>
      </c>
    </row>
    <row r="342" spans="1:10" s="4" customFormat="1" ht="23.1" customHeight="1" x14ac:dyDescent="0.25">
      <c r="A342" s="61" t="s">
        <v>399</v>
      </c>
      <c r="B342" s="46"/>
      <c r="C342" s="76" t="s">
        <v>27</v>
      </c>
      <c r="D342" s="89">
        <v>14124.85</v>
      </c>
      <c r="E342" s="114">
        <v>0</v>
      </c>
      <c r="F342" s="109">
        <v>0</v>
      </c>
      <c r="G342" s="37">
        <v>0</v>
      </c>
      <c r="H342" s="37">
        <v>0</v>
      </c>
      <c r="I342" s="37"/>
      <c r="J342" s="78">
        <f t="shared" si="21"/>
        <v>14124.85</v>
      </c>
    </row>
    <row r="343" spans="1:10" s="4" customFormat="1" ht="23.1" customHeight="1" x14ac:dyDescent="0.25">
      <c r="A343" s="61" t="s">
        <v>400</v>
      </c>
      <c r="B343" s="46"/>
      <c r="C343" s="76" t="s">
        <v>27</v>
      </c>
      <c r="D343" s="111">
        <v>3953.75</v>
      </c>
      <c r="E343" s="114">
        <v>0</v>
      </c>
      <c r="F343" s="109">
        <v>0</v>
      </c>
      <c r="G343" s="37">
        <v>0</v>
      </c>
      <c r="H343" s="37">
        <v>0</v>
      </c>
      <c r="I343" s="37"/>
      <c r="J343" s="78">
        <f t="shared" si="21"/>
        <v>3953.75</v>
      </c>
    </row>
    <row r="344" spans="1:10" s="4" customFormat="1" ht="23.1" customHeight="1" x14ac:dyDescent="0.25">
      <c r="A344" s="61" t="s">
        <v>401</v>
      </c>
      <c r="B344" s="46"/>
      <c r="C344" s="76" t="s">
        <v>27</v>
      </c>
      <c r="D344" s="111">
        <v>12.7</v>
      </c>
      <c r="E344" s="114">
        <v>0</v>
      </c>
      <c r="F344" s="109">
        <v>0</v>
      </c>
      <c r="G344" s="37">
        <v>0</v>
      </c>
      <c r="H344" s="37">
        <v>0</v>
      </c>
      <c r="I344" s="37"/>
      <c r="J344" s="78">
        <f t="shared" si="21"/>
        <v>12.7</v>
      </c>
    </row>
    <row r="345" spans="1:10" s="4" customFormat="1" ht="23.1" customHeight="1" x14ac:dyDescent="0.25">
      <c r="A345" s="61" t="s">
        <v>402</v>
      </c>
      <c r="B345" s="46"/>
      <c r="C345" s="76" t="s">
        <v>27</v>
      </c>
      <c r="D345" s="111">
        <v>110475.07</v>
      </c>
      <c r="E345" s="114">
        <v>0</v>
      </c>
      <c r="F345" s="109">
        <v>147.5</v>
      </c>
      <c r="G345" s="37">
        <v>2811.4</v>
      </c>
      <c r="H345" s="37">
        <v>14706.4</v>
      </c>
      <c r="I345" s="37"/>
      <c r="J345" s="78">
        <f t="shared" si="21"/>
        <v>128140.37</v>
      </c>
    </row>
    <row r="346" spans="1:10" s="4" customFormat="1" ht="23.1" customHeight="1" x14ac:dyDescent="0.25">
      <c r="A346" s="61" t="s">
        <v>403</v>
      </c>
      <c r="B346" s="46"/>
      <c r="C346" s="76" t="s">
        <v>27</v>
      </c>
      <c r="D346" s="111">
        <v>345245.86999999994</v>
      </c>
      <c r="E346" s="114">
        <v>17179.939999999999</v>
      </c>
      <c r="F346" s="109">
        <v>7180.8</v>
      </c>
      <c r="G346" s="37">
        <v>13457.3</v>
      </c>
      <c r="H346" s="37">
        <v>15398.3</v>
      </c>
      <c r="I346" s="37"/>
      <c r="J346" s="78">
        <f t="shared" si="21"/>
        <v>398462.2099999999</v>
      </c>
    </row>
    <row r="347" spans="1:10" s="4" customFormat="1" ht="23.1" customHeight="1" x14ac:dyDescent="0.25">
      <c r="A347" s="61" t="s">
        <v>404</v>
      </c>
      <c r="B347" s="46"/>
      <c r="C347" s="76" t="s">
        <v>27</v>
      </c>
      <c r="D347" s="111">
        <v>1696.1</v>
      </c>
      <c r="E347" s="114">
        <v>0</v>
      </c>
      <c r="F347" s="109">
        <v>0</v>
      </c>
      <c r="G347" s="37">
        <v>0</v>
      </c>
      <c r="H347" s="37">
        <v>0</v>
      </c>
      <c r="I347" s="37"/>
      <c r="J347" s="78">
        <f t="shared" si="21"/>
        <v>1696.1</v>
      </c>
    </row>
    <row r="348" spans="1:10" s="4" customFormat="1" ht="23.1" customHeight="1" x14ac:dyDescent="0.25">
      <c r="A348" s="61" t="s">
        <v>405</v>
      </c>
      <c r="B348" s="46"/>
      <c r="C348" s="76" t="s">
        <v>27</v>
      </c>
      <c r="D348" s="111">
        <v>6031.47</v>
      </c>
      <c r="E348" s="114">
        <v>0</v>
      </c>
      <c r="F348" s="109">
        <v>0</v>
      </c>
      <c r="G348" s="37">
        <v>0</v>
      </c>
      <c r="H348" s="37">
        <v>6858.4</v>
      </c>
      <c r="I348" s="37"/>
      <c r="J348" s="78">
        <f t="shared" si="21"/>
        <v>12889.869999999999</v>
      </c>
    </row>
    <row r="349" spans="1:10" s="4" customFormat="1" ht="23.1" customHeight="1" x14ac:dyDescent="0.25">
      <c r="A349" s="61" t="s">
        <v>406</v>
      </c>
      <c r="B349" s="46"/>
      <c r="C349" s="76" t="s">
        <v>27</v>
      </c>
      <c r="D349" s="111">
        <v>2847.8</v>
      </c>
      <c r="E349" s="114">
        <v>1269.7</v>
      </c>
      <c r="F349" s="109">
        <v>0</v>
      </c>
      <c r="G349" s="37">
        <v>0</v>
      </c>
      <c r="H349" s="37">
        <v>0</v>
      </c>
      <c r="I349" s="37"/>
      <c r="J349" s="78">
        <f t="shared" si="21"/>
        <v>4117.5</v>
      </c>
    </row>
    <row r="350" spans="1:10" s="4" customFormat="1" ht="23.1" customHeight="1" x14ac:dyDescent="0.25">
      <c r="A350" s="61" t="s">
        <v>407</v>
      </c>
      <c r="B350" s="46"/>
      <c r="C350" s="76" t="s">
        <v>27</v>
      </c>
      <c r="D350" s="111">
        <v>2754.9</v>
      </c>
      <c r="E350" s="114">
        <v>0</v>
      </c>
      <c r="F350" s="109">
        <v>0</v>
      </c>
      <c r="G350" s="37">
        <v>0</v>
      </c>
      <c r="H350" s="37">
        <v>0</v>
      </c>
      <c r="I350" s="37"/>
      <c r="J350" s="78">
        <f t="shared" si="21"/>
        <v>2754.9</v>
      </c>
    </row>
    <row r="351" spans="1:10" s="4" customFormat="1" ht="23.1" customHeight="1" x14ac:dyDescent="0.25">
      <c r="A351" s="61" t="s">
        <v>408</v>
      </c>
      <c r="B351" s="46"/>
      <c r="C351" s="76" t="s">
        <v>27</v>
      </c>
      <c r="D351" s="111">
        <v>183.9</v>
      </c>
      <c r="E351" s="114">
        <v>0</v>
      </c>
      <c r="F351" s="109">
        <v>0</v>
      </c>
      <c r="G351" s="37">
        <v>0</v>
      </c>
      <c r="H351" s="37">
        <v>0</v>
      </c>
      <c r="I351" s="37"/>
      <c r="J351" s="78">
        <f t="shared" si="21"/>
        <v>183.9</v>
      </c>
    </row>
    <row r="352" spans="1:10" s="4" customFormat="1" ht="23.1" customHeight="1" x14ac:dyDescent="0.25">
      <c r="A352" s="61" t="s">
        <v>409</v>
      </c>
      <c r="B352" s="46"/>
      <c r="C352" s="76" t="s">
        <v>27</v>
      </c>
      <c r="D352" s="111">
        <v>370.4</v>
      </c>
      <c r="E352" s="114">
        <v>0</v>
      </c>
      <c r="F352" s="109">
        <v>0</v>
      </c>
      <c r="G352" s="37">
        <v>0</v>
      </c>
      <c r="H352" s="37">
        <v>0</v>
      </c>
      <c r="I352" s="37"/>
      <c r="J352" s="78">
        <f t="shared" si="21"/>
        <v>370.4</v>
      </c>
    </row>
    <row r="353" spans="1:10" s="4" customFormat="1" ht="23.1" customHeight="1" x14ac:dyDescent="0.25">
      <c r="A353" s="61" t="s">
        <v>410</v>
      </c>
      <c r="B353" s="46"/>
      <c r="C353" s="76" t="s">
        <v>27</v>
      </c>
      <c r="D353" s="111">
        <v>1785.2</v>
      </c>
      <c r="E353" s="114">
        <v>0</v>
      </c>
      <c r="F353" s="109">
        <v>0</v>
      </c>
      <c r="G353" s="37">
        <v>0</v>
      </c>
      <c r="H353" s="37">
        <v>0</v>
      </c>
      <c r="I353" s="37"/>
      <c r="J353" s="78">
        <f t="shared" si="21"/>
        <v>1785.2</v>
      </c>
    </row>
    <row r="354" spans="1:10" s="4" customFormat="1" ht="23.1" customHeight="1" x14ac:dyDescent="0.25">
      <c r="A354" s="61" t="s">
        <v>411</v>
      </c>
      <c r="B354" s="46"/>
      <c r="C354" s="76" t="s">
        <v>27</v>
      </c>
      <c r="D354" s="111">
        <v>1304.1999999999998</v>
      </c>
      <c r="E354" s="114">
        <v>0</v>
      </c>
      <c r="F354" s="109">
        <v>0</v>
      </c>
      <c r="G354" s="37">
        <v>0</v>
      </c>
      <c r="H354" s="37">
        <v>0</v>
      </c>
      <c r="I354" s="37"/>
      <c r="J354" s="78">
        <f t="shared" si="21"/>
        <v>1304.1999999999998</v>
      </c>
    </row>
    <row r="355" spans="1:10" s="4" customFormat="1" ht="23.1" customHeight="1" x14ac:dyDescent="0.25">
      <c r="A355" s="61" t="s">
        <v>412</v>
      </c>
      <c r="B355" s="46"/>
      <c r="C355" s="76" t="s">
        <v>27</v>
      </c>
      <c r="D355" s="111">
        <v>118517.71999999999</v>
      </c>
      <c r="E355" s="114">
        <v>4852.5200000000004</v>
      </c>
      <c r="F355" s="109">
        <v>4629.6000000000004</v>
      </c>
      <c r="G355" s="37">
        <v>1673.4</v>
      </c>
      <c r="H355" s="37">
        <v>7802.3</v>
      </c>
      <c r="I355" s="37"/>
      <c r="J355" s="78">
        <f t="shared" si="21"/>
        <v>137475.53999999998</v>
      </c>
    </row>
    <row r="356" spans="1:10" s="4" customFormat="1" ht="23.1" customHeight="1" x14ac:dyDescent="0.25">
      <c r="A356" s="61" t="s">
        <v>413</v>
      </c>
      <c r="B356" s="46"/>
      <c r="C356" s="76" t="s">
        <v>27</v>
      </c>
      <c r="D356" s="111">
        <v>8296.2000000000007</v>
      </c>
      <c r="E356" s="114">
        <v>0</v>
      </c>
      <c r="F356" s="109">
        <v>0</v>
      </c>
      <c r="G356" s="37">
        <v>0</v>
      </c>
      <c r="H356" s="37">
        <v>0</v>
      </c>
      <c r="I356" s="37"/>
      <c r="J356" s="78">
        <f t="shared" si="21"/>
        <v>8296.2000000000007</v>
      </c>
    </row>
    <row r="357" spans="1:10" s="4" customFormat="1" ht="23.1" customHeight="1" x14ac:dyDescent="0.25">
      <c r="A357" s="61" t="s">
        <v>414</v>
      </c>
      <c r="B357" s="46"/>
      <c r="C357" s="76" t="s">
        <v>27</v>
      </c>
      <c r="D357" s="111">
        <v>188035.52000000002</v>
      </c>
      <c r="E357" s="114">
        <v>1840.6</v>
      </c>
      <c r="F357" s="109">
        <v>3391.3</v>
      </c>
      <c r="G357" s="37">
        <v>9742.4</v>
      </c>
      <c r="H357" s="37">
        <v>13509.8</v>
      </c>
      <c r="I357" s="37"/>
      <c r="J357" s="78">
        <f t="shared" si="21"/>
        <v>216519.62</v>
      </c>
    </row>
    <row r="358" spans="1:10" s="4" customFormat="1" ht="23.1" customHeight="1" x14ac:dyDescent="0.25">
      <c r="A358" s="61" t="s">
        <v>415</v>
      </c>
      <c r="B358" s="46"/>
      <c r="C358" s="76" t="s">
        <v>27</v>
      </c>
      <c r="D358" s="111">
        <v>29333.1</v>
      </c>
      <c r="E358" s="114">
        <v>0</v>
      </c>
      <c r="F358" s="109">
        <v>0</v>
      </c>
      <c r="G358" s="52">
        <v>0</v>
      </c>
      <c r="H358" s="52">
        <v>0</v>
      </c>
      <c r="I358" s="52"/>
      <c r="J358" s="78">
        <f t="shared" si="21"/>
        <v>29333.1</v>
      </c>
    </row>
    <row r="359" spans="1:10" s="4" customFormat="1" ht="23.1" customHeight="1" x14ac:dyDescent="0.25">
      <c r="A359" s="61" t="s">
        <v>416</v>
      </c>
      <c r="B359" s="46"/>
      <c r="C359" s="76" t="s">
        <v>27</v>
      </c>
      <c r="D359" s="111">
        <v>24125.809999999998</v>
      </c>
      <c r="E359" s="114">
        <v>4376.7</v>
      </c>
      <c r="F359" s="109">
        <v>1539.5</v>
      </c>
      <c r="G359" s="37">
        <v>1772.22</v>
      </c>
      <c r="H359" s="37">
        <v>2763.6</v>
      </c>
      <c r="I359" s="37"/>
      <c r="J359" s="78">
        <f t="shared" si="21"/>
        <v>34577.83</v>
      </c>
    </row>
    <row r="360" spans="1:10" s="4" customFormat="1" ht="23.1" customHeight="1" x14ac:dyDescent="0.25">
      <c r="A360" s="61" t="s">
        <v>417</v>
      </c>
      <c r="B360" s="46"/>
      <c r="C360" s="76" t="s">
        <v>27</v>
      </c>
      <c r="D360" s="89">
        <v>11934.979999999998</v>
      </c>
      <c r="E360" s="220">
        <v>0</v>
      </c>
      <c r="F360" s="151">
        <v>0</v>
      </c>
      <c r="G360" s="152">
        <v>714</v>
      </c>
      <c r="H360" s="152">
        <v>0</v>
      </c>
      <c r="I360" s="152"/>
      <c r="J360" s="305">
        <f t="shared" si="21"/>
        <v>12648.979999999998</v>
      </c>
    </row>
    <row r="361" spans="1:10" s="4" customFormat="1" ht="23.1" customHeight="1" x14ac:dyDescent="0.25">
      <c r="A361" s="61" t="s">
        <v>418</v>
      </c>
      <c r="B361" s="46"/>
      <c r="C361" s="76" t="s">
        <v>27</v>
      </c>
      <c r="D361" s="89">
        <v>88</v>
      </c>
      <c r="E361" s="220">
        <v>0</v>
      </c>
      <c r="F361" s="151">
        <v>0</v>
      </c>
      <c r="G361" s="152">
        <v>0</v>
      </c>
      <c r="H361" s="152">
        <v>0</v>
      </c>
      <c r="I361" s="152"/>
      <c r="J361" s="305">
        <f t="shared" si="21"/>
        <v>88</v>
      </c>
    </row>
    <row r="362" spans="1:10" s="4" customFormat="1" ht="23.1" customHeight="1" x14ac:dyDescent="0.25">
      <c r="A362" s="61" t="s">
        <v>419</v>
      </c>
      <c r="B362" s="46"/>
      <c r="C362" s="76" t="s">
        <v>27</v>
      </c>
      <c r="D362" s="111">
        <v>2087.7999999999997</v>
      </c>
      <c r="E362" s="220">
        <v>0</v>
      </c>
      <c r="F362" s="151">
        <v>0</v>
      </c>
      <c r="G362" s="37">
        <v>821.5</v>
      </c>
      <c r="H362" s="37">
        <v>1068.9000000000001</v>
      </c>
      <c r="I362" s="37"/>
      <c r="J362" s="78">
        <f t="shared" si="21"/>
        <v>3978.2</v>
      </c>
    </row>
    <row r="363" spans="1:10" s="4" customFormat="1" ht="23.1" customHeight="1" x14ac:dyDescent="0.25">
      <c r="A363" s="61" t="s">
        <v>619</v>
      </c>
      <c r="B363" s="46"/>
      <c r="C363" s="76" t="s">
        <v>27</v>
      </c>
      <c r="D363" s="111">
        <v>1156.5</v>
      </c>
      <c r="E363" s="220">
        <v>0</v>
      </c>
      <c r="F363" s="151">
        <v>0</v>
      </c>
      <c r="G363" s="37">
        <v>0</v>
      </c>
      <c r="H363" s="37">
        <v>63</v>
      </c>
      <c r="I363" s="37"/>
      <c r="J363" s="78">
        <f t="shared" ref="J363:J394" si="22">SUM(D363:I363)</f>
        <v>1219.5</v>
      </c>
    </row>
    <row r="364" spans="1:10" s="4" customFormat="1" ht="22.5" customHeight="1" x14ac:dyDescent="0.25">
      <c r="A364" s="61" t="s">
        <v>420</v>
      </c>
      <c r="B364" s="46"/>
      <c r="C364" s="76" t="s">
        <v>27</v>
      </c>
      <c r="D364" s="111">
        <v>5998.1</v>
      </c>
      <c r="E364" s="220">
        <v>0</v>
      </c>
      <c r="F364" s="151">
        <v>0</v>
      </c>
      <c r="G364" s="37">
        <v>0</v>
      </c>
      <c r="H364" s="37">
        <v>0</v>
      </c>
      <c r="I364" s="37"/>
      <c r="J364" s="78">
        <f t="shared" si="22"/>
        <v>5998.1</v>
      </c>
    </row>
    <row r="365" spans="1:10" s="4" customFormat="1" ht="22.5" customHeight="1" x14ac:dyDescent="0.25">
      <c r="A365" s="61" t="s">
        <v>421</v>
      </c>
      <c r="B365" s="46"/>
      <c r="C365" s="76" t="s">
        <v>27</v>
      </c>
      <c r="D365" s="111">
        <v>27849.870000000003</v>
      </c>
      <c r="E365" s="114">
        <v>396.28</v>
      </c>
      <c r="F365" s="109">
        <v>6336.2</v>
      </c>
      <c r="G365" s="37">
        <v>3695</v>
      </c>
      <c r="H365" s="37">
        <v>6901.2</v>
      </c>
      <c r="I365" s="37"/>
      <c r="J365" s="78">
        <f t="shared" si="22"/>
        <v>45178.549999999996</v>
      </c>
    </row>
    <row r="366" spans="1:10" ht="21.75" customHeight="1" x14ac:dyDescent="0.2">
      <c r="A366" s="270" t="s">
        <v>422</v>
      </c>
      <c r="B366" s="46"/>
      <c r="C366" s="76" t="s">
        <v>27</v>
      </c>
      <c r="D366" s="111">
        <v>120</v>
      </c>
      <c r="E366" s="114">
        <v>0</v>
      </c>
      <c r="F366" s="109">
        <v>0</v>
      </c>
      <c r="G366" s="37">
        <v>0</v>
      </c>
      <c r="H366" s="37">
        <v>0</v>
      </c>
      <c r="I366" s="37"/>
      <c r="J366" s="78">
        <f t="shared" si="22"/>
        <v>120</v>
      </c>
    </row>
    <row r="367" spans="1:10" ht="22.5" customHeight="1" x14ac:dyDescent="0.2">
      <c r="A367" s="61" t="s">
        <v>423</v>
      </c>
      <c r="B367" s="46"/>
      <c r="C367" s="76" t="s">
        <v>27</v>
      </c>
      <c r="D367" s="111">
        <v>109639.28000000001</v>
      </c>
      <c r="E367" s="114">
        <v>1244.4000000000001</v>
      </c>
      <c r="F367" s="109">
        <v>0</v>
      </c>
      <c r="G367" s="37">
        <v>0</v>
      </c>
      <c r="H367" s="37">
        <v>829</v>
      </c>
      <c r="I367" s="37"/>
      <c r="J367" s="78">
        <f t="shared" si="22"/>
        <v>111712.68000000001</v>
      </c>
    </row>
    <row r="368" spans="1:10" s="4" customFormat="1" ht="22.5" customHeight="1" x14ac:dyDescent="0.25">
      <c r="A368" s="61" t="s">
        <v>424</v>
      </c>
      <c r="B368" s="46"/>
      <c r="C368" s="76" t="s">
        <v>27</v>
      </c>
      <c r="D368" s="111">
        <v>35.1</v>
      </c>
      <c r="E368" s="114">
        <v>0</v>
      </c>
      <c r="F368" s="109">
        <v>0</v>
      </c>
      <c r="G368" s="37">
        <v>0</v>
      </c>
      <c r="H368" s="37">
        <v>0</v>
      </c>
      <c r="I368" s="37"/>
      <c r="J368" s="78">
        <f t="shared" si="22"/>
        <v>35.1</v>
      </c>
    </row>
    <row r="369" spans="1:10" s="4" customFormat="1" ht="22.5" customHeight="1" x14ac:dyDescent="0.25">
      <c r="A369" s="61" t="s">
        <v>425</v>
      </c>
      <c r="B369" s="46"/>
      <c r="C369" s="76" t="s">
        <v>27</v>
      </c>
      <c r="D369" s="111">
        <v>50677.82</v>
      </c>
      <c r="E369" s="114">
        <v>0</v>
      </c>
      <c r="F369" s="109">
        <v>0</v>
      </c>
      <c r="G369" s="37">
        <v>0</v>
      </c>
      <c r="H369" s="37">
        <v>0</v>
      </c>
      <c r="I369" s="37"/>
      <c r="J369" s="78">
        <f t="shared" si="22"/>
        <v>50677.82</v>
      </c>
    </row>
    <row r="370" spans="1:10" s="4" customFormat="1" ht="22.5" customHeight="1" x14ac:dyDescent="0.25">
      <c r="A370" s="61" t="s">
        <v>426</v>
      </c>
      <c r="B370" s="46"/>
      <c r="C370" s="76" t="s">
        <v>27</v>
      </c>
      <c r="D370" s="111">
        <v>40198.659999999996</v>
      </c>
      <c r="E370" s="114">
        <v>1034.9000000000001</v>
      </c>
      <c r="F370" s="109">
        <v>2860.3</v>
      </c>
      <c r="G370" s="37">
        <v>2465.33</v>
      </c>
      <c r="H370" s="37">
        <v>3132.6</v>
      </c>
      <c r="I370" s="37"/>
      <c r="J370" s="78">
        <f t="shared" si="22"/>
        <v>49691.79</v>
      </c>
    </row>
    <row r="371" spans="1:10" s="4" customFormat="1" ht="22.5" customHeight="1" x14ac:dyDescent="0.25">
      <c r="A371" s="61" t="s">
        <v>617</v>
      </c>
      <c r="B371" s="46"/>
      <c r="C371" s="76" t="s">
        <v>27</v>
      </c>
      <c r="D371" s="111">
        <v>17933.400000000001</v>
      </c>
      <c r="E371" s="114">
        <v>0</v>
      </c>
      <c r="F371" s="109">
        <v>0</v>
      </c>
      <c r="G371" s="37">
        <v>0</v>
      </c>
      <c r="H371" s="37">
        <v>0</v>
      </c>
      <c r="I371" s="37"/>
      <c r="J371" s="78">
        <f t="shared" si="22"/>
        <v>17933.400000000001</v>
      </c>
    </row>
    <row r="372" spans="1:10" s="4" customFormat="1" ht="23.1" customHeight="1" x14ac:dyDescent="0.25">
      <c r="A372" s="61" t="s">
        <v>427</v>
      </c>
      <c r="B372" s="46"/>
      <c r="C372" s="76" t="s">
        <v>27</v>
      </c>
      <c r="D372" s="111">
        <v>983.90000000000009</v>
      </c>
      <c r="E372" s="114">
        <v>0</v>
      </c>
      <c r="F372" s="109">
        <v>0</v>
      </c>
      <c r="G372" s="37">
        <v>0</v>
      </c>
      <c r="H372" s="37">
        <v>0</v>
      </c>
      <c r="I372" s="37"/>
      <c r="J372" s="78">
        <f t="shared" si="22"/>
        <v>983.90000000000009</v>
      </c>
    </row>
    <row r="373" spans="1:10" s="4" customFormat="1" ht="23.1" customHeight="1" x14ac:dyDescent="0.25">
      <c r="A373" s="61" t="s">
        <v>428</v>
      </c>
      <c r="B373" s="46"/>
      <c r="C373" s="76" t="s">
        <v>27</v>
      </c>
      <c r="D373" s="111">
        <v>34050.430000000008</v>
      </c>
      <c r="E373" s="114">
        <v>285.39999999999998</v>
      </c>
      <c r="F373" s="109">
        <v>0</v>
      </c>
      <c r="G373" s="37">
        <v>1252.0999999999999</v>
      </c>
      <c r="H373" s="37">
        <v>66</v>
      </c>
      <c r="I373" s="37"/>
      <c r="J373" s="78">
        <f t="shared" si="22"/>
        <v>35653.930000000008</v>
      </c>
    </row>
    <row r="374" spans="1:10" s="4" customFormat="1" ht="23.1" customHeight="1" x14ac:dyDescent="0.25">
      <c r="A374" s="61" t="s">
        <v>429</v>
      </c>
      <c r="B374" s="46"/>
      <c r="C374" s="76" t="s">
        <v>27</v>
      </c>
      <c r="D374" s="111">
        <v>14326.700000000003</v>
      </c>
      <c r="E374" s="114">
        <v>0</v>
      </c>
      <c r="F374" s="109">
        <v>0</v>
      </c>
      <c r="G374" s="37">
        <v>0</v>
      </c>
      <c r="H374" s="37">
        <v>0</v>
      </c>
      <c r="I374" s="37"/>
      <c r="J374" s="78">
        <f t="shared" si="22"/>
        <v>14326.700000000003</v>
      </c>
    </row>
    <row r="375" spans="1:10" s="4" customFormat="1" ht="23.1" customHeight="1" x14ac:dyDescent="0.25">
      <c r="A375" s="61" t="s">
        <v>430</v>
      </c>
      <c r="B375" s="46"/>
      <c r="C375" s="76" t="s">
        <v>27</v>
      </c>
      <c r="D375" s="111">
        <v>21323.8</v>
      </c>
      <c r="E375" s="114">
        <v>0</v>
      </c>
      <c r="F375" s="109">
        <v>0</v>
      </c>
      <c r="G375" s="37">
        <v>0</v>
      </c>
      <c r="H375" s="37">
        <v>0</v>
      </c>
      <c r="I375" s="37"/>
      <c r="J375" s="78">
        <f t="shared" si="22"/>
        <v>21323.8</v>
      </c>
    </row>
    <row r="376" spans="1:10" s="4" customFormat="1" ht="23.1" customHeight="1" x14ac:dyDescent="0.25">
      <c r="A376" s="61" t="s">
        <v>431</v>
      </c>
      <c r="B376" s="46"/>
      <c r="C376" s="76" t="s">
        <v>27</v>
      </c>
      <c r="D376" s="111">
        <v>4954.2199999999993</v>
      </c>
      <c r="E376" s="114">
        <v>0</v>
      </c>
      <c r="F376" s="109">
        <v>0</v>
      </c>
      <c r="G376" s="37">
        <v>0</v>
      </c>
      <c r="H376" s="37">
        <v>12.2</v>
      </c>
      <c r="I376" s="37"/>
      <c r="J376" s="78">
        <f t="shared" si="22"/>
        <v>4966.4199999999992</v>
      </c>
    </row>
    <row r="377" spans="1:10" s="4" customFormat="1" ht="23.1" customHeight="1" x14ac:dyDescent="0.25">
      <c r="A377" s="61" t="s">
        <v>432</v>
      </c>
      <c r="B377" s="46"/>
      <c r="C377" s="76" t="s">
        <v>27</v>
      </c>
      <c r="D377" s="111">
        <v>5396.2000000000007</v>
      </c>
      <c r="E377" s="114">
        <v>0</v>
      </c>
      <c r="F377" s="109">
        <v>0</v>
      </c>
      <c r="G377" s="37">
        <v>0</v>
      </c>
      <c r="H377" s="37">
        <v>0</v>
      </c>
      <c r="I377" s="37"/>
      <c r="J377" s="78">
        <f t="shared" si="22"/>
        <v>5396.2000000000007</v>
      </c>
    </row>
    <row r="378" spans="1:10" s="4" customFormat="1" ht="23.1" customHeight="1" x14ac:dyDescent="0.25">
      <c r="A378" s="61" t="s">
        <v>433</v>
      </c>
      <c r="B378" s="46"/>
      <c r="C378" s="76" t="s">
        <v>27</v>
      </c>
      <c r="D378" s="111">
        <v>11422.9</v>
      </c>
      <c r="E378" s="114">
        <v>0</v>
      </c>
      <c r="F378" s="109">
        <v>0</v>
      </c>
      <c r="G378" s="37">
        <v>0</v>
      </c>
      <c r="H378" s="37">
        <v>0</v>
      </c>
      <c r="I378" s="37"/>
      <c r="J378" s="78">
        <f t="shared" si="22"/>
        <v>11422.9</v>
      </c>
    </row>
    <row r="379" spans="1:10" s="4" customFormat="1" ht="23.1" customHeight="1" x14ac:dyDescent="0.25">
      <c r="A379" s="61" t="s">
        <v>434</v>
      </c>
      <c r="B379" s="46"/>
      <c r="C379" s="76" t="s">
        <v>27</v>
      </c>
      <c r="D379" s="111">
        <v>1615</v>
      </c>
      <c r="E379" s="114">
        <v>0</v>
      </c>
      <c r="F379" s="109">
        <v>0</v>
      </c>
      <c r="G379" s="37">
        <v>0</v>
      </c>
      <c r="H379" s="37">
        <v>0</v>
      </c>
      <c r="I379" s="37"/>
      <c r="J379" s="78">
        <f t="shared" si="22"/>
        <v>1615</v>
      </c>
    </row>
    <row r="380" spans="1:10" s="4" customFormat="1" ht="23.1" customHeight="1" x14ac:dyDescent="0.25">
      <c r="A380" s="61" t="s">
        <v>435</v>
      </c>
      <c r="B380" s="46"/>
      <c r="C380" s="76" t="s">
        <v>27</v>
      </c>
      <c r="D380" s="111">
        <v>122833.17</v>
      </c>
      <c r="E380" s="114">
        <v>7541.4</v>
      </c>
      <c r="F380" s="109">
        <v>5715</v>
      </c>
      <c r="G380" s="37">
        <v>8020.3</v>
      </c>
      <c r="H380" s="37">
        <v>29746.1</v>
      </c>
      <c r="I380" s="37"/>
      <c r="J380" s="78">
        <f t="shared" si="22"/>
        <v>173855.97</v>
      </c>
    </row>
    <row r="381" spans="1:10" s="4" customFormat="1" ht="23.1" customHeight="1" x14ac:dyDescent="0.25">
      <c r="A381" s="61" t="s">
        <v>436</v>
      </c>
      <c r="B381" s="46"/>
      <c r="C381" s="76" t="s">
        <v>27</v>
      </c>
      <c r="D381" s="111">
        <v>14163.089999999998</v>
      </c>
      <c r="E381" s="114">
        <v>0</v>
      </c>
      <c r="F381" s="109">
        <v>0</v>
      </c>
      <c r="G381" s="37">
        <v>0</v>
      </c>
      <c r="H381" s="37">
        <v>0</v>
      </c>
      <c r="I381" s="37"/>
      <c r="J381" s="78">
        <f t="shared" si="22"/>
        <v>14163.089999999998</v>
      </c>
    </row>
    <row r="382" spans="1:10" s="4" customFormat="1" ht="23.1" customHeight="1" x14ac:dyDescent="0.25">
      <c r="A382" s="61" t="s">
        <v>437</v>
      </c>
      <c r="B382" s="46"/>
      <c r="C382" s="76" t="s">
        <v>27</v>
      </c>
      <c r="D382" s="111">
        <v>1444.5</v>
      </c>
      <c r="E382" s="114">
        <v>0</v>
      </c>
      <c r="F382" s="109">
        <v>0</v>
      </c>
      <c r="G382" s="37">
        <v>0</v>
      </c>
      <c r="H382" s="37">
        <v>0</v>
      </c>
      <c r="I382" s="37"/>
      <c r="J382" s="78">
        <f t="shared" si="22"/>
        <v>1444.5</v>
      </c>
    </row>
    <row r="383" spans="1:10" s="4" customFormat="1" ht="23.1" customHeight="1" x14ac:dyDescent="0.25">
      <c r="A383" s="61" t="s">
        <v>438</v>
      </c>
      <c r="B383" s="46"/>
      <c r="C383" s="76" t="s">
        <v>27</v>
      </c>
      <c r="D383" s="111">
        <v>3092.2</v>
      </c>
      <c r="E383" s="114">
        <v>0</v>
      </c>
      <c r="F383" s="109">
        <v>0</v>
      </c>
      <c r="G383" s="37">
        <v>0</v>
      </c>
      <c r="H383" s="37">
        <v>0</v>
      </c>
      <c r="I383" s="37"/>
      <c r="J383" s="78">
        <f t="shared" si="22"/>
        <v>3092.2</v>
      </c>
    </row>
    <row r="384" spans="1:10" s="4" customFormat="1" ht="23.1" customHeight="1" x14ac:dyDescent="0.25">
      <c r="A384" s="61" t="s">
        <v>439</v>
      </c>
      <c r="B384" s="46"/>
      <c r="C384" s="76" t="s">
        <v>27</v>
      </c>
      <c r="D384" s="111">
        <v>144.69999999999999</v>
      </c>
      <c r="E384" s="114">
        <v>0</v>
      </c>
      <c r="F384" s="109">
        <v>0</v>
      </c>
      <c r="G384" s="37">
        <v>0</v>
      </c>
      <c r="H384" s="37">
        <v>0</v>
      </c>
      <c r="I384" s="37"/>
      <c r="J384" s="78">
        <f t="shared" si="22"/>
        <v>144.69999999999999</v>
      </c>
    </row>
    <row r="385" spans="1:10" s="4" customFormat="1" ht="23.1" customHeight="1" x14ac:dyDescent="0.25">
      <c r="A385" s="61" t="s">
        <v>440</v>
      </c>
      <c r="B385" s="46"/>
      <c r="C385" s="76" t="s">
        <v>27</v>
      </c>
      <c r="D385" s="89">
        <v>33035.57</v>
      </c>
      <c r="E385" s="220">
        <v>672.2</v>
      </c>
      <c r="F385" s="151">
        <v>1812.8</v>
      </c>
      <c r="G385" s="152">
        <v>734.3</v>
      </c>
      <c r="H385" s="37">
        <v>0</v>
      </c>
      <c r="I385" s="37"/>
      <c r="J385" s="78">
        <f t="shared" si="22"/>
        <v>36254.870000000003</v>
      </c>
    </row>
    <row r="386" spans="1:10" s="4" customFormat="1" ht="22.5" customHeight="1" x14ac:dyDescent="0.25">
      <c r="A386" s="61" t="s">
        <v>441</v>
      </c>
      <c r="B386" s="46"/>
      <c r="C386" s="76" t="s">
        <v>27</v>
      </c>
      <c r="D386" s="111">
        <v>224.39999999999998</v>
      </c>
      <c r="E386" s="114">
        <v>0</v>
      </c>
      <c r="F386" s="109">
        <v>0</v>
      </c>
      <c r="G386" s="37">
        <v>0</v>
      </c>
      <c r="H386" s="37">
        <v>0</v>
      </c>
      <c r="I386" s="37"/>
      <c r="J386" s="78">
        <f t="shared" si="22"/>
        <v>224.39999999999998</v>
      </c>
    </row>
    <row r="387" spans="1:10" s="4" customFormat="1" ht="22.5" customHeight="1" x14ac:dyDescent="0.25">
      <c r="A387" s="61" t="s">
        <v>442</v>
      </c>
      <c r="B387" s="46"/>
      <c r="C387" s="76" t="s">
        <v>27</v>
      </c>
      <c r="D387" s="89">
        <v>3720.75</v>
      </c>
      <c r="E387" s="114">
        <v>0</v>
      </c>
      <c r="F387" s="109">
        <v>0</v>
      </c>
      <c r="G387" s="37">
        <v>0</v>
      </c>
      <c r="H387" s="37">
        <v>0</v>
      </c>
      <c r="I387" s="37"/>
      <c r="J387" s="78">
        <f t="shared" si="22"/>
        <v>3720.75</v>
      </c>
    </row>
    <row r="388" spans="1:10" s="4" customFormat="1" ht="23.1" customHeight="1" x14ac:dyDescent="0.25">
      <c r="A388" s="61" t="s">
        <v>443</v>
      </c>
      <c r="B388" s="46"/>
      <c r="C388" s="76" t="s">
        <v>27</v>
      </c>
      <c r="D388" s="111">
        <v>260</v>
      </c>
      <c r="E388" s="114">
        <v>0</v>
      </c>
      <c r="F388" s="109">
        <v>0</v>
      </c>
      <c r="G388" s="37">
        <v>0</v>
      </c>
      <c r="H388" s="37">
        <v>0</v>
      </c>
      <c r="I388" s="37"/>
      <c r="J388" s="78">
        <f t="shared" si="22"/>
        <v>260</v>
      </c>
    </row>
    <row r="389" spans="1:10" s="4" customFormat="1" ht="23.1" customHeight="1" x14ac:dyDescent="0.25">
      <c r="A389" s="61" t="s">
        <v>444</v>
      </c>
      <c r="B389" s="46"/>
      <c r="C389" s="76" t="s">
        <v>27</v>
      </c>
      <c r="D389" s="111">
        <v>75312.98</v>
      </c>
      <c r="E389" s="114">
        <v>6668.7</v>
      </c>
      <c r="F389" s="109">
        <v>9918.4</v>
      </c>
      <c r="G389" s="37">
        <v>2204.61</v>
      </c>
      <c r="H389" s="37">
        <v>1057.2</v>
      </c>
      <c r="I389" s="37"/>
      <c r="J389" s="78">
        <f t="shared" si="22"/>
        <v>95161.889999999985</v>
      </c>
    </row>
    <row r="390" spans="1:10" s="4" customFormat="1" ht="23.1" customHeight="1" x14ac:dyDescent="0.25">
      <c r="A390" s="61" t="s">
        <v>445</v>
      </c>
      <c r="B390" s="46"/>
      <c r="C390" s="76" t="s">
        <v>27</v>
      </c>
      <c r="D390" s="111">
        <v>37795.5</v>
      </c>
      <c r="E390" s="114">
        <v>0</v>
      </c>
      <c r="F390" s="109">
        <v>0</v>
      </c>
      <c r="G390" s="37">
        <v>0</v>
      </c>
      <c r="H390" s="37">
        <v>0</v>
      </c>
      <c r="I390" s="37"/>
      <c r="J390" s="78">
        <f t="shared" si="22"/>
        <v>37795.5</v>
      </c>
    </row>
    <row r="391" spans="1:10" s="4" customFormat="1" ht="23.1" customHeight="1" x14ac:dyDescent="0.25">
      <c r="A391" s="61" t="s">
        <v>446</v>
      </c>
      <c r="B391" s="46"/>
      <c r="C391" s="76" t="s">
        <v>27</v>
      </c>
      <c r="D391" s="111">
        <v>423.1</v>
      </c>
      <c r="E391" s="114">
        <v>0</v>
      </c>
      <c r="F391" s="109">
        <v>0</v>
      </c>
      <c r="G391" s="37">
        <v>0</v>
      </c>
      <c r="H391" s="37">
        <v>0</v>
      </c>
      <c r="I391" s="37"/>
      <c r="J391" s="78">
        <f t="shared" si="22"/>
        <v>423.1</v>
      </c>
    </row>
    <row r="392" spans="1:10" s="4" customFormat="1" ht="23.1" customHeight="1" x14ac:dyDescent="0.25">
      <c r="A392" s="61" t="s">
        <v>447</v>
      </c>
      <c r="B392" s="46"/>
      <c r="C392" s="76" t="s">
        <v>27</v>
      </c>
      <c r="D392" s="111">
        <v>180</v>
      </c>
      <c r="E392" s="114">
        <v>0</v>
      </c>
      <c r="F392" s="109">
        <v>0</v>
      </c>
      <c r="G392" s="37">
        <v>0</v>
      </c>
      <c r="H392" s="37">
        <v>0</v>
      </c>
      <c r="I392" s="37"/>
      <c r="J392" s="78">
        <f t="shared" si="22"/>
        <v>180</v>
      </c>
    </row>
    <row r="393" spans="1:10" s="4" customFormat="1" ht="23.1" customHeight="1" x14ac:dyDescent="0.25">
      <c r="A393" s="61" t="s">
        <v>448</v>
      </c>
      <c r="B393" s="46"/>
      <c r="C393" s="76" t="s">
        <v>27</v>
      </c>
      <c r="D393" s="89">
        <v>2540.2200000000003</v>
      </c>
      <c r="E393" s="220">
        <v>412.6</v>
      </c>
      <c r="F393" s="109">
        <v>0</v>
      </c>
      <c r="G393" s="152">
        <v>501</v>
      </c>
      <c r="H393" s="37">
        <v>0</v>
      </c>
      <c r="I393" s="152"/>
      <c r="J393" s="78">
        <f t="shared" si="22"/>
        <v>3453.82</v>
      </c>
    </row>
    <row r="394" spans="1:10" s="4" customFormat="1" ht="23.1" customHeight="1" x14ac:dyDescent="0.25">
      <c r="A394" s="303" t="s">
        <v>752</v>
      </c>
      <c r="B394" s="60"/>
      <c r="C394" s="76" t="s">
        <v>27</v>
      </c>
      <c r="D394" s="111">
        <v>4230.3999999999996</v>
      </c>
      <c r="E394" s="114">
        <v>103.6</v>
      </c>
      <c r="F394" s="109">
        <v>0</v>
      </c>
      <c r="G394" s="37">
        <v>0</v>
      </c>
      <c r="H394" s="37">
        <v>0</v>
      </c>
      <c r="I394" s="37"/>
      <c r="J394" s="78">
        <f t="shared" si="22"/>
        <v>4334</v>
      </c>
    </row>
    <row r="395" spans="1:10" s="4" customFormat="1" ht="23.1" customHeight="1" x14ac:dyDescent="0.25">
      <c r="A395" s="149" t="s">
        <v>449</v>
      </c>
      <c r="B395" s="60"/>
      <c r="C395" s="75" t="s">
        <v>27</v>
      </c>
      <c r="D395" s="111">
        <v>38719.800000000003</v>
      </c>
      <c r="E395" s="114">
        <v>3146.1</v>
      </c>
      <c r="F395" s="109">
        <v>2655.3</v>
      </c>
      <c r="G395" s="37">
        <v>18.2</v>
      </c>
      <c r="H395" s="37">
        <v>3857</v>
      </c>
      <c r="I395" s="37"/>
      <c r="J395" s="78">
        <f t="shared" ref="J395:J396" si="23">SUM(D395:I395)</f>
        <v>48396.4</v>
      </c>
    </row>
    <row r="396" spans="1:10" s="4" customFormat="1" ht="23.1" customHeight="1" thickBot="1" x14ac:dyDescent="0.3">
      <c r="A396" s="271" t="s">
        <v>450</v>
      </c>
      <c r="B396" s="51"/>
      <c r="C396" s="76" t="s">
        <v>27</v>
      </c>
      <c r="D396" s="112">
        <v>33565.06</v>
      </c>
      <c r="E396" s="114">
        <v>7542.7</v>
      </c>
      <c r="F396" s="109">
        <v>17104.919999999998</v>
      </c>
      <c r="G396" s="37">
        <v>14926.4</v>
      </c>
      <c r="H396" s="37">
        <v>0</v>
      </c>
      <c r="I396" s="37"/>
      <c r="J396" s="78">
        <f t="shared" si="23"/>
        <v>73139.079999999987</v>
      </c>
    </row>
    <row r="397" spans="1:10" s="4" customFormat="1" ht="30" customHeight="1" thickTop="1" thickBot="1" x14ac:dyDescent="0.3">
      <c r="A397" s="482" t="s">
        <v>707</v>
      </c>
      <c r="B397" s="483"/>
      <c r="C397" s="45" t="s">
        <v>27</v>
      </c>
      <c r="D397" s="323">
        <f t="shared" ref="D397:I397" si="24">SUM(D299:D396)</f>
        <v>2392944.81</v>
      </c>
      <c r="E397" s="65">
        <f t="shared" si="24"/>
        <v>77899.12000000001</v>
      </c>
      <c r="F397" s="65">
        <f t="shared" si="24"/>
        <v>91799.42</v>
      </c>
      <c r="G397" s="65">
        <f t="shared" si="24"/>
        <v>105325.66</v>
      </c>
      <c r="H397" s="65">
        <f>SUM(H299:H396)</f>
        <v>148076.30000000002</v>
      </c>
      <c r="I397" s="65">
        <f t="shared" si="24"/>
        <v>0</v>
      </c>
      <c r="J397" s="54">
        <f>SUM(J299:J396)</f>
        <v>2816045.310000001</v>
      </c>
    </row>
    <row r="398" spans="1:10" s="4" customFormat="1" ht="16.5" customHeight="1" thickTop="1" thickBot="1" x14ac:dyDescent="0.3">
      <c r="A398" s="499"/>
      <c r="B398" s="500"/>
      <c r="C398" s="500"/>
      <c r="D398" s="500"/>
      <c r="E398" s="500"/>
      <c r="F398" s="500"/>
      <c r="G398" s="500"/>
      <c r="H398" s="500"/>
      <c r="I398" s="500"/>
      <c r="J398" s="501"/>
    </row>
    <row r="399" spans="1:10" s="4" customFormat="1" ht="24.75" customHeight="1" thickTop="1" thickBot="1" x14ac:dyDescent="0.3">
      <c r="A399" s="502" t="s">
        <v>587</v>
      </c>
      <c r="B399" s="503"/>
      <c r="C399" s="503"/>
      <c r="D399" s="503"/>
      <c r="E399" s="503"/>
      <c r="F399" s="503"/>
      <c r="G399" s="503"/>
      <c r="H399" s="503"/>
      <c r="I399" s="503"/>
      <c r="J399" s="504"/>
    </row>
    <row r="400" spans="1:10" s="4" customFormat="1" ht="23.1" customHeight="1" thickTop="1" x14ac:dyDescent="0.25">
      <c r="A400" s="496" t="s">
        <v>358</v>
      </c>
      <c r="B400" s="497"/>
      <c r="C400" s="497"/>
      <c r="D400" s="497"/>
      <c r="E400" s="497"/>
      <c r="F400" s="497"/>
      <c r="G400" s="497"/>
      <c r="H400" s="497"/>
      <c r="I400" s="497"/>
      <c r="J400" s="498"/>
    </row>
    <row r="401" spans="1:10" s="4" customFormat="1" ht="32.25" customHeight="1" thickBot="1" x14ac:dyDescent="0.3">
      <c r="A401" s="507" t="s">
        <v>451</v>
      </c>
      <c r="B401" s="508"/>
      <c r="C401" s="509"/>
      <c r="D401" s="101" t="s">
        <v>759</v>
      </c>
      <c r="E401" s="101" t="s">
        <v>760</v>
      </c>
      <c r="F401" s="12" t="s">
        <v>761</v>
      </c>
      <c r="G401" s="12" t="s">
        <v>762</v>
      </c>
      <c r="H401" s="12" t="s">
        <v>763</v>
      </c>
      <c r="I401" s="12" t="s">
        <v>764</v>
      </c>
      <c r="J401" s="40" t="s">
        <v>28</v>
      </c>
    </row>
    <row r="402" spans="1:10" s="4" customFormat="1" ht="22.5" customHeight="1" thickTop="1" x14ac:dyDescent="0.25">
      <c r="A402" s="269" t="s">
        <v>588</v>
      </c>
      <c r="B402" s="47"/>
      <c r="C402" s="74" t="s">
        <v>27</v>
      </c>
      <c r="D402" s="110">
        <v>1432</v>
      </c>
      <c r="E402" s="114">
        <v>0</v>
      </c>
      <c r="F402" s="109">
        <v>0</v>
      </c>
      <c r="G402" s="37">
        <v>0</v>
      </c>
      <c r="H402" s="37">
        <v>0</v>
      </c>
      <c r="I402" s="37"/>
      <c r="J402" s="78">
        <f>SUM(D402:I402)</f>
        <v>1432</v>
      </c>
    </row>
    <row r="403" spans="1:10" s="4" customFormat="1" ht="22.5" customHeight="1" x14ac:dyDescent="0.25">
      <c r="A403" s="61" t="s">
        <v>452</v>
      </c>
      <c r="B403" s="48"/>
      <c r="C403" s="76" t="s">
        <v>27</v>
      </c>
      <c r="D403" s="111">
        <v>122.9</v>
      </c>
      <c r="E403" s="114">
        <v>0</v>
      </c>
      <c r="F403" s="109">
        <v>0</v>
      </c>
      <c r="G403" s="37">
        <v>0</v>
      </c>
      <c r="H403" s="37">
        <v>0</v>
      </c>
      <c r="I403" s="37"/>
      <c r="J403" s="78">
        <f t="shared" ref="J403:J433" si="25">SUM(D403:I403)</f>
        <v>122.9</v>
      </c>
    </row>
    <row r="404" spans="1:10" s="4" customFormat="1" ht="22.5" customHeight="1" x14ac:dyDescent="0.25">
      <c r="A404" s="61" t="s">
        <v>453</v>
      </c>
      <c r="B404" s="48"/>
      <c r="C404" s="76" t="s">
        <v>27</v>
      </c>
      <c r="D404" s="111">
        <v>168.2</v>
      </c>
      <c r="E404" s="114">
        <v>0</v>
      </c>
      <c r="F404" s="109">
        <v>0</v>
      </c>
      <c r="G404" s="37">
        <v>0</v>
      </c>
      <c r="H404" s="37">
        <v>0</v>
      </c>
      <c r="I404" s="37"/>
      <c r="J404" s="78">
        <f t="shared" si="25"/>
        <v>168.2</v>
      </c>
    </row>
    <row r="405" spans="1:10" s="4" customFormat="1" ht="22.5" customHeight="1" x14ac:dyDescent="0.25">
      <c r="A405" s="61" t="s">
        <v>454</v>
      </c>
      <c r="B405" s="48"/>
      <c r="C405" s="75" t="s">
        <v>27</v>
      </c>
      <c r="D405" s="111">
        <v>3293.7</v>
      </c>
      <c r="E405" s="114">
        <v>0</v>
      </c>
      <c r="F405" s="109">
        <v>0</v>
      </c>
      <c r="G405" s="37">
        <v>0</v>
      </c>
      <c r="H405" s="37">
        <v>0</v>
      </c>
      <c r="I405" s="37"/>
      <c r="J405" s="78">
        <f t="shared" si="25"/>
        <v>3293.7</v>
      </c>
    </row>
    <row r="406" spans="1:10" s="4" customFormat="1" ht="22.5" customHeight="1" x14ac:dyDescent="0.25">
      <c r="A406" s="61" t="s">
        <v>455</v>
      </c>
      <c r="B406" s="48"/>
      <c r="C406" s="76" t="s">
        <v>27</v>
      </c>
      <c r="D406" s="111">
        <v>3666.95</v>
      </c>
      <c r="E406" s="114">
        <v>0</v>
      </c>
      <c r="F406" s="109">
        <v>0</v>
      </c>
      <c r="G406" s="37">
        <v>0</v>
      </c>
      <c r="H406" s="37">
        <v>0</v>
      </c>
      <c r="I406" s="37"/>
      <c r="J406" s="78">
        <f t="shared" si="25"/>
        <v>3666.95</v>
      </c>
    </row>
    <row r="407" spans="1:10" s="4" customFormat="1" ht="22.5" customHeight="1" x14ac:dyDescent="0.25">
      <c r="A407" s="61" t="s">
        <v>456</v>
      </c>
      <c r="B407" s="48"/>
      <c r="C407" s="76" t="s">
        <v>27</v>
      </c>
      <c r="D407" s="111">
        <v>198.9</v>
      </c>
      <c r="E407" s="114">
        <v>0</v>
      </c>
      <c r="F407" s="109">
        <v>0</v>
      </c>
      <c r="G407" s="37">
        <v>0</v>
      </c>
      <c r="H407" s="37">
        <v>0</v>
      </c>
      <c r="I407" s="37"/>
      <c r="J407" s="78">
        <f t="shared" si="25"/>
        <v>198.9</v>
      </c>
    </row>
    <row r="408" spans="1:10" s="4" customFormat="1" ht="22.5" customHeight="1" x14ac:dyDescent="0.25">
      <c r="A408" s="61" t="s">
        <v>457</v>
      </c>
      <c r="B408" s="48"/>
      <c r="C408" s="76" t="s">
        <v>27</v>
      </c>
      <c r="D408" s="111">
        <v>1597.6999999999998</v>
      </c>
      <c r="E408" s="114">
        <v>0</v>
      </c>
      <c r="F408" s="109">
        <v>0</v>
      </c>
      <c r="G408" s="37">
        <v>0</v>
      </c>
      <c r="H408" s="37">
        <v>0</v>
      </c>
      <c r="I408" s="37"/>
      <c r="J408" s="78">
        <f t="shared" si="25"/>
        <v>1597.6999999999998</v>
      </c>
    </row>
    <row r="409" spans="1:10" s="4" customFormat="1" ht="22.5" customHeight="1" x14ac:dyDescent="0.25">
      <c r="A409" s="61" t="s">
        <v>458</v>
      </c>
      <c r="B409" s="48"/>
      <c r="C409" s="76" t="s">
        <v>27</v>
      </c>
      <c r="D409" s="111">
        <v>7515.9800000000005</v>
      </c>
      <c r="E409" s="114">
        <v>0</v>
      </c>
      <c r="F409" s="109">
        <v>0</v>
      </c>
      <c r="G409" s="37">
        <v>0</v>
      </c>
      <c r="H409" s="37">
        <v>0</v>
      </c>
      <c r="I409" s="37"/>
      <c r="J409" s="78">
        <f t="shared" si="25"/>
        <v>7515.9800000000005</v>
      </c>
    </row>
    <row r="410" spans="1:10" s="4" customFormat="1" ht="22.5" customHeight="1" x14ac:dyDescent="0.25">
      <c r="A410" s="61" t="s">
        <v>459</v>
      </c>
      <c r="B410" s="48"/>
      <c r="C410" s="76" t="s">
        <v>27</v>
      </c>
      <c r="D410" s="111">
        <v>7104.4000000000005</v>
      </c>
      <c r="E410" s="114">
        <v>0</v>
      </c>
      <c r="F410" s="109">
        <v>0</v>
      </c>
      <c r="G410" s="37">
        <v>0</v>
      </c>
      <c r="H410" s="37">
        <v>0</v>
      </c>
      <c r="I410" s="37"/>
      <c r="J410" s="78">
        <f t="shared" si="25"/>
        <v>7104.4000000000005</v>
      </c>
    </row>
    <row r="411" spans="1:10" s="4" customFormat="1" ht="22.5" customHeight="1" x14ac:dyDescent="0.25">
      <c r="A411" s="61" t="s">
        <v>460</v>
      </c>
      <c r="B411" s="48"/>
      <c r="C411" s="76" t="s">
        <v>27</v>
      </c>
      <c r="D411" s="111">
        <v>79.8</v>
      </c>
      <c r="E411" s="114">
        <v>0</v>
      </c>
      <c r="F411" s="109">
        <v>0</v>
      </c>
      <c r="G411" s="37">
        <v>0</v>
      </c>
      <c r="H411" s="37">
        <v>0</v>
      </c>
      <c r="I411" s="37"/>
      <c r="J411" s="78">
        <f t="shared" si="25"/>
        <v>79.8</v>
      </c>
    </row>
    <row r="412" spans="1:10" s="4" customFormat="1" ht="22.5" customHeight="1" x14ac:dyDescent="0.25">
      <c r="A412" s="61" t="s">
        <v>461</v>
      </c>
      <c r="B412" s="48"/>
      <c r="C412" s="76" t="s">
        <v>27</v>
      </c>
      <c r="D412" s="111">
        <v>168</v>
      </c>
      <c r="E412" s="114">
        <v>0</v>
      </c>
      <c r="F412" s="109">
        <v>0</v>
      </c>
      <c r="G412" s="37">
        <v>0</v>
      </c>
      <c r="H412" s="37">
        <v>0</v>
      </c>
      <c r="I412" s="37"/>
      <c r="J412" s="78">
        <f t="shared" si="25"/>
        <v>168</v>
      </c>
    </row>
    <row r="413" spans="1:10" s="4" customFormat="1" ht="22.5" customHeight="1" x14ac:dyDescent="0.25">
      <c r="A413" s="61" t="s">
        <v>462</v>
      </c>
      <c r="B413" s="48"/>
      <c r="C413" s="76" t="s">
        <v>27</v>
      </c>
      <c r="D413" s="111">
        <v>333</v>
      </c>
      <c r="E413" s="114">
        <v>0</v>
      </c>
      <c r="F413" s="109">
        <v>0</v>
      </c>
      <c r="G413" s="37">
        <v>0</v>
      </c>
      <c r="H413" s="37">
        <v>0</v>
      </c>
      <c r="I413" s="37"/>
      <c r="J413" s="78">
        <f t="shared" si="25"/>
        <v>333</v>
      </c>
    </row>
    <row r="414" spans="1:10" s="4" customFormat="1" ht="22.5" customHeight="1" x14ac:dyDescent="0.25">
      <c r="A414" s="61" t="s">
        <v>463</v>
      </c>
      <c r="B414" s="48"/>
      <c r="C414" s="76" t="s">
        <v>27</v>
      </c>
      <c r="D414" s="111">
        <v>3180.3</v>
      </c>
      <c r="E414" s="114">
        <v>0</v>
      </c>
      <c r="F414" s="109">
        <v>0</v>
      </c>
      <c r="G414" s="37">
        <v>0</v>
      </c>
      <c r="H414" s="37">
        <v>0</v>
      </c>
      <c r="I414" s="37"/>
      <c r="J414" s="78">
        <f t="shared" si="25"/>
        <v>3180.3</v>
      </c>
    </row>
    <row r="415" spans="1:10" s="4" customFormat="1" ht="22.5" customHeight="1" x14ac:dyDescent="0.25">
      <c r="A415" s="61" t="s">
        <v>464</v>
      </c>
      <c r="B415" s="48"/>
      <c r="C415" s="76" t="s">
        <v>27</v>
      </c>
      <c r="D415" s="111">
        <v>20210.28</v>
      </c>
      <c r="E415" s="114">
        <v>0</v>
      </c>
      <c r="F415" s="109">
        <v>0</v>
      </c>
      <c r="G415" s="37">
        <v>0</v>
      </c>
      <c r="H415" s="37">
        <v>0</v>
      </c>
      <c r="I415" s="37"/>
      <c r="J415" s="78">
        <f t="shared" si="25"/>
        <v>20210.28</v>
      </c>
    </row>
    <row r="416" spans="1:10" s="4" customFormat="1" ht="22.5" customHeight="1" x14ac:dyDescent="0.25">
      <c r="A416" s="55" t="s">
        <v>465</v>
      </c>
      <c r="B416" s="48"/>
      <c r="C416" s="76" t="s">
        <v>27</v>
      </c>
      <c r="D416" s="111">
        <v>1636.86</v>
      </c>
      <c r="E416" s="114">
        <v>0</v>
      </c>
      <c r="F416" s="109">
        <v>0</v>
      </c>
      <c r="G416" s="37">
        <v>0</v>
      </c>
      <c r="H416" s="37">
        <v>0</v>
      </c>
      <c r="I416" s="37"/>
      <c r="J416" s="78">
        <f t="shared" si="25"/>
        <v>1636.86</v>
      </c>
    </row>
    <row r="417" spans="1:10" s="4" customFormat="1" ht="22.5" customHeight="1" x14ac:dyDescent="0.25">
      <c r="A417" s="55" t="s">
        <v>466</v>
      </c>
      <c r="B417" s="48"/>
      <c r="C417" s="76" t="s">
        <v>27</v>
      </c>
      <c r="D417" s="111">
        <v>103</v>
      </c>
      <c r="E417" s="114">
        <v>0</v>
      </c>
      <c r="F417" s="109">
        <v>0</v>
      </c>
      <c r="G417" s="37">
        <v>0</v>
      </c>
      <c r="H417" s="37">
        <v>0</v>
      </c>
      <c r="I417" s="37"/>
      <c r="J417" s="78">
        <f t="shared" si="25"/>
        <v>103</v>
      </c>
    </row>
    <row r="418" spans="1:10" s="4" customFormat="1" ht="22.5" customHeight="1" x14ac:dyDescent="0.25">
      <c r="A418" s="61" t="s">
        <v>467</v>
      </c>
      <c r="B418" s="48"/>
      <c r="C418" s="76" t="s">
        <v>27</v>
      </c>
      <c r="D418" s="111">
        <v>1012.5</v>
      </c>
      <c r="E418" s="114">
        <v>0</v>
      </c>
      <c r="F418" s="109">
        <v>0</v>
      </c>
      <c r="G418" s="37">
        <v>0</v>
      </c>
      <c r="H418" s="37">
        <v>0</v>
      </c>
      <c r="I418" s="37"/>
      <c r="J418" s="78">
        <f t="shared" si="25"/>
        <v>1012.5</v>
      </c>
    </row>
    <row r="419" spans="1:10" s="4" customFormat="1" ht="22.5" customHeight="1" x14ac:dyDescent="0.25">
      <c r="A419" s="61" t="s">
        <v>468</v>
      </c>
      <c r="B419" s="48"/>
      <c r="C419" s="76" t="s">
        <v>27</v>
      </c>
      <c r="D419" s="111">
        <v>2701.3999999999996</v>
      </c>
      <c r="E419" s="114">
        <v>0</v>
      </c>
      <c r="F419" s="109">
        <v>37</v>
      </c>
      <c r="G419" s="37">
        <v>0</v>
      </c>
      <c r="H419" s="37">
        <v>0</v>
      </c>
      <c r="I419" s="37"/>
      <c r="J419" s="78">
        <f t="shared" si="25"/>
        <v>2738.3999999999996</v>
      </c>
    </row>
    <row r="420" spans="1:10" s="4" customFormat="1" ht="22.5" customHeight="1" x14ac:dyDescent="0.25">
      <c r="A420" s="55" t="s">
        <v>469</v>
      </c>
      <c r="B420" s="48"/>
      <c r="C420" s="76" t="s">
        <v>27</v>
      </c>
      <c r="D420" s="111">
        <v>1728.1</v>
      </c>
      <c r="E420" s="114">
        <v>0</v>
      </c>
      <c r="F420" s="109">
        <v>0</v>
      </c>
      <c r="G420" s="37">
        <v>0</v>
      </c>
      <c r="H420" s="37">
        <v>0</v>
      </c>
      <c r="I420" s="37"/>
      <c r="J420" s="78">
        <f t="shared" si="25"/>
        <v>1728.1</v>
      </c>
    </row>
    <row r="421" spans="1:10" s="4" customFormat="1" ht="22.5" customHeight="1" x14ac:dyDescent="0.25">
      <c r="A421" s="55" t="s">
        <v>470</v>
      </c>
      <c r="B421" s="48"/>
      <c r="C421" s="76" t="s">
        <v>27</v>
      </c>
      <c r="D421" s="111">
        <v>918.2</v>
      </c>
      <c r="E421" s="114">
        <v>0</v>
      </c>
      <c r="F421" s="109">
        <v>0</v>
      </c>
      <c r="G421" s="37">
        <v>0</v>
      </c>
      <c r="H421" s="37">
        <v>0</v>
      </c>
      <c r="I421" s="37"/>
      <c r="J421" s="78">
        <f t="shared" si="25"/>
        <v>918.2</v>
      </c>
    </row>
    <row r="422" spans="1:10" s="4" customFormat="1" ht="22.5" customHeight="1" x14ac:dyDescent="0.25">
      <c r="A422" s="61" t="s">
        <v>471</v>
      </c>
      <c r="B422" s="48"/>
      <c r="C422" s="76" t="s">
        <v>27</v>
      </c>
      <c r="D422" s="111">
        <v>2621</v>
      </c>
      <c r="E422" s="114">
        <v>642.70000000000005</v>
      </c>
      <c r="F422" s="109">
        <v>0</v>
      </c>
      <c r="G422" s="37">
        <v>0</v>
      </c>
      <c r="H422" s="37">
        <v>0</v>
      </c>
      <c r="I422" s="37"/>
      <c r="J422" s="78">
        <f t="shared" si="25"/>
        <v>3263.7</v>
      </c>
    </row>
    <row r="423" spans="1:10" s="4" customFormat="1" ht="22.5" customHeight="1" x14ac:dyDescent="0.25">
      <c r="A423" s="61" t="s">
        <v>472</v>
      </c>
      <c r="B423" s="48"/>
      <c r="C423" s="76" t="s">
        <v>27</v>
      </c>
      <c r="D423" s="111">
        <v>5483.42</v>
      </c>
      <c r="E423" s="114">
        <v>0</v>
      </c>
      <c r="F423" s="109">
        <v>0</v>
      </c>
      <c r="G423" s="37">
        <v>0</v>
      </c>
      <c r="H423" s="37">
        <v>0</v>
      </c>
      <c r="I423" s="37"/>
      <c r="J423" s="78">
        <f t="shared" si="25"/>
        <v>5483.42</v>
      </c>
    </row>
    <row r="424" spans="1:10" s="4" customFormat="1" ht="22.5" customHeight="1" x14ac:dyDescent="0.25">
      <c r="A424" s="272" t="s">
        <v>745</v>
      </c>
      <c r="B424" s="48"/>
      <c r="C424" s="76" t="s">
        <v>27</v>
      </c>
      <c r="D424" s="111">
        <v>2655.2</v>
      </c>
      <c r="E424" s="114">
        <v>0</v>
      </c>
      <c r="F424" s="109">
        <v>0</v>
      </c>
      <c r="G424" s="37">
        <v>0</v>
      </c>
      <c r="H424" s="37">
        <v>0</v>
      </c>
      <c r="I424" s="37"/>
      <c r="J424" s="78">
        <f t="shared" si="25"/>
        <v>2655.2</v>
      </c>
    </row>
    <row r="425" spans="1:10" s="4" customFormat="1" ht="22.5" customHeight="1" x14ac:dyDescent="0.25">
      <c r="A425" s="272" t="s">
        <v>753</v>
      </c>
      <c r="B425" s="48"/>
      <c r="C425" s="76" t="s">
        <v>27</v>
      </c>
      <c r="D425" s="111">
        <v>3592.6</v>
      </c>
      <c r="E425" s="114">
        <v>0</v>
      </c>
      <c r="F425" s="109">
        <v>0</v>
      </c>
      <c r="G425" s="37">
        <v>0</v>
      </c>
      <c r="H425" s="37">
        <v>0</v>
      </c>
      <c r="I425" s="37"/>
      <c r="J425" s="78">
        <f t="shared" si="25"/>
        <v>3592.6</v>
      </c>
    </row>
    <row r="426" spans="1:10" s="4" customFormat="1" ht="24" customHeight="1" x14ac:dyDescent="0.25">
      <c r="A426" s="61" t="s">
        <v>473</v>
      </c>
      <c r="B426" s="48"/>
      <c r="C426" s="76" t="s">
        <v>27</v>
      </c>
      <c r="D426" s="89">
        <v>955</v>
      </c>
      <c r="E426" s="220">
        <v>0</v>
      </c>
      <c r="F426" s="151">
        <v>0</v>
      </c>
      <c r="G426" s="37">
        <v>0</v>
      </c>
      <c r="H426" s="37">
        <v>0</v>
      </c>
      <c r="I426" s="152"/>
      <c r="J426" s="305">
        <f t="shared" si="25"/>
        <v>955</v>
      </c>
    </row>
    <row r="427" spans="1:10" s="4" customFormat="1" ht="23.25" customHeight="1" x14ac:dyDescent="0.25">
      <c r="A427" s="61" t="s">
        <v>474</v>
      </c>
      <c r="B427" s="48"/>
      <c r="C427" s="76" t="s">
        <v>27</v>
      </c>
      <c r="D427" s="89">
        <v>4533.7999999999993</v>
      </c>
      <c r="E427" s="220">
        <v>0</v>
      </c>
      <c r="F427" s="151">
        <v>0</v>
      </c>
      <c r="G427" s="152">
        <v>0</v>
      </c>
      <c r="H427" s="152">
        <v>0</v>
      </c>
      <c r="I427" s="152"/>
      <c r="J427" s="305">
        <f t="shared" si="25"/>
        <v>4533.7999999999993</v>
      </c>
    </row>
    <row r="428" spans="1:10" s="4" customFormat="1" ht="22.5" customHeight="1" x14ac:dyDescent="0.25">
      <c r="A428" s="61" t="s">
        <v>475</v>
      </c>
      <c r="B428" s="48"/>
      <c r="C428" s="76" t="s">
        <v>27</v>
      </c>
      <c r="D428" s="111">
        <v>688.4</v>
      </c>
      <c r="E428" s="114">
        <v>0</v>
      </c>
      <c r="F428" s="109">
        <v>0</v>
      </c>
      <c r="G428" s="37">
        <v>0</v>
      </c>
      <c r="H428" s="37">
        <v>0</v>
      </c>
      <c r="I428" s="37"/>
      <c r="J428" s="78">
        <f t="shared" si="25"/>
        <v>688.4</v>
      </c>
    </row>
    <row r="429" spans="1:10" s="4" customFormat="1" ht="22.5" customHeight="1" x14ac:dyDescent="0.25">
      <c r="A429" s="61" t="s">
        <v>476</v>
      </c>
      <c r="B429" s="48"/>
      <c r="C429" s="76" t="s">
        <v>27</v>
      </c>
      <c r="D429" s="111">
        <v>5411.9600000000009</v>
      </c>
      <c r="E429" s="114">
        <v>0</v>
      </c>
      <c r="F429" s="109">
        <v>0</v>
      </c>
      <c r="G429" s="37">
        <v>0</v>
      </c>
      <c r="H429" s="37">
        <v>0</v>
      </c>
      <c r="I429" s="37"/>
      <c r="J429" s="78">
        <f t="shared" si="25"/>
        <v>5411.9600000000009</v>
      </c>
    </row>
    <row r="430" spans="1:10" s="4" customFormat="1" ht="22.5" customHeight="1" x14ac:dyDescent="0.25">
      <c r="A430" s="61" t="s">
        <v>477</v>
      </c>
      <c r="B430" s="48"/>
      <c r="C430" s="76" t="s">
        <v>27</v>
      </c>
      <c r="D430" s="111">
        <v>19481.61</v>
      </c>
      <c r="E430" s="114">
        <v>1894.1</v>
      </c>
      <c r="F430" s="109">
        <v>8648.06</v>
      </c>
      <c r="G430" s="37">
        <v>4790</v>
      </c>
      <c r="H430" s="37">
        <v>2230.3000000000002</v>
      </c>
      <c r="I430" s="37"/>
      <c r="J430" s="78">
        <f t="shared" si="25"/>
        <v>37044.07</v>
      </c>
    </row>
    <row r="431" spans="1:10" s="4" customFormat="1" ht="22.5" customHeight="1" x14ac:dyDescent="0.25">
      <c r="A431" s="81" t="s">
        <v>478</v>
      </c>
      <c r="B431" s="48"/>
      <c r="C431" s="76" t="s">
        <v>27</v>
      </c>
      <c r="D431" s="111">
        <v>790.59999999999991</v>
      </c>
      <c r="E431" s="114">
        <v>0</v>
      </c>
      <c r="F431" s="109">
        <v>0</v>
      </c>
      <c r="G431" s="37">
        <v>0</v>
      </c>
      <c r="H431" s="37">
        <v>0</v>
      </c>
      <c r="I431" s="37"/>
      <c r="J431" s="78">
        <f t="shared" si="25"/>
        <v>790.59999999999991</v>
      </c>
    </row>
    <row r="432" spans="1:10" s="4" customFormat="1" ht="22.5" customHeight="1" x14ac:dyDescent="0.25">
      <c r="A432" s="61" t="s">
        <v>479</v>
      </c>
      <c r="B432" s="48"/>
      <c r="C432" s="76" t="s">
        <v>27</v>
      </c>
      <c r="D432" s="111">
        <v>6895.06</v>
      </c>
      <c r="E432" s="114">
        <v>0</v>
      </c>
      <c r="F432" s="109">
        <v>0</v>
      </c>
      <c r="G432" s="37">
        <v>0</v>
      </c>
      <c r="H432" s="37">
        <v>0</v>
      </c>
      <c r="I432" s="37"/>
      <c r="J432" s="78">
        <f t="shared" si="25"/>
        <v>6895.06</v>
      </c>
    </row>
    <row r="433" spans="1:10" s="4" customFormat="1" ht="22.5" customHeight="1" x14ac:dyDescent="0.25">
      <c r="A433" s="270" t="s">
        <v>480</v>
      </c>
      <c r="B433" s="48"/>
      <c r="C433" s="76" t="s">
        <v>27</v>
      </c>
      <c r="D433" s="111">
        <v>1235.5999999999997</v>
      </c>
      <c r="E433" s="114">
        <v>0</v>
      </c>
      <c r="F433" s="109">
        <v>0</v>
      </c>
      <c r="G433" s="37">
        <v>0</v>
      </c>
      <c r="H433" s="37">
        <v>0</v>
      </c>
      <c r="I433" s="37"/>
      <c r="J433" s="78">
        <f t="shared" si="25"/>
        <v>1235.5999999999997</v>
      </c>
    </row>
    <row r="434" spans="1:10" s="4" customFormat="1" ht="22.5" customHeight="1" x14ac:dyDescent="0.25">
      <c r="A434" s="61" t="s">
        <v>481</v>
      </c>
      <c r="B434" s="48"/>
      <c r="C434" s="76" t="s">
        <v>27</v>
      </c>
      <c r="D434" s="111">
        <v>3132.1099999999997</v>
      </c>
      <c r="E434" s="114">
        <v>0</v>
      </c>
      <c r="F434" s="109">
        <v>0</v>
      </c>
      <c r="G434" s="37">
        <v>0</v>
      </c>
      <c r="H434" s="37">
        <v>0</v>
      </c>
      <c r="I434" s="37"/>
      <c r="J434" s="78">
        <f t="shared" ref="J434:J456" si="26">SUM(D434:I434)</f>
        <v>3132.1099999999997</v>
      </c>
    </row>
    <row r="435" spans="1:10" s="4" customFormat="1" ht="22.5" customHeight="1" x14ac:dyDescent="0.25">
      <c r="A435" s="61" t="s">
        <v>482</v>
      </c>
      <c r="B435" s="48"/>
      <c r="C435" s="76" t="s">
        <v>27</v>
      </c>
      <c r="D435" s="111">
        <v>2317.2199999999998</v>
      </c>
      <c r="E435" s="114">
        <v>0</v>
      </c>
      <c r="F435" s="109">
        <v>0</v>
      </c>
      <c r="G435" s="37">
        <v>0</v>
      </c>
      <c r="H435" s="37">
        <v>0</v>
      </c>
      <c r="I435" s="37"/>
      <c r="J435" s="78">
        <f t="shared" si="26"/>
        <v>2317.2199999999998</v>
      </c>
    </row>
    <row r="436" spans="1:10" s="4" customFormat="1" ht="22.5" customHeight="1" x14ac:dyDescent="0.25">
      <c r="A436" s="61" t="s">
        <v>483</v>
      </c>
      <c r="B436" s="48"/>
      <c r="C436" s="76" t="s">
        <v>27</v>
      </c>
      <c r="D436" s="111">
        <v>30.2</v>
      </c>
      <c r="E436" s="114">
        <v>0</v>
      </c>
      <c r="F436" s="109">
        <v>0</v>
      </c>
      <c r="G436" s="37">
        <v>0</v>
      </c>
      <c r="H436" s="37">
        <v>0</v>
      </c>
      <c r="I436" s="37"/>
      <c r="J436" s="78">
        <f t="shared" si="26"/>
        <v>30.2</v>
      </c>
    </row>
    <row r="437" spans="1:10" s="4" customFormat="1" ht="22.5" customHeight="1" x14ac:dyDescent="0.25">
      <c r="A437" s="61" t="s">
        <v>484</v>
      </c>
      <c r="B437" s="48"/>
      <c r="C437" s="76" t="s">
        <v>27</v>
      </c>
      <c r="D437" s="111">
        <v>206.1</v>
      </c>
      <c r="E437" s="114">
        <v>0</v>
      </c>
      <c r="F437" s="109">
        <v>0</v>
      </c>
      <c r="G437" s="37">
        <v>0</v>
      </c>
      <c r="H437" s="37">
        <v>0</v>
      </c>
      <c r="I437" s="37"/>
      <c r="J437" s="78">
        <f t="shared" si="26"/>
        <v>206.1</v>
      </c>
    </row>
    <row r="438" spans="1:10" s="4" customFormat="1" ht="22.5" customHeight="1" x14ac:dyDescent="0.25">
      <c r="A438" s="61" t="s">
        <v>485</v>
      </c>
      <c r="B438" s="48"/>
      <c r="C438" s="76" t="s">
        <v>27</v>
      </c>
      <c r="D438" s="111">
        <v>321.7</v>
      </c>
      <c r="E438" s="114">
        <v>0</v>
      </c>
      <c r="F438" s="109">
        <v>0</v>
      </c>
      <c r="G438" s="37">
        <v>0</v>
      </c>
      <c r="H438" s="37">
        <v>0</v>
      </c>
      <c r="I438" s="37"/>
      <c r="J438" s="78">
        <f t="shared" si="26"/>
        <v>321.7</v>
      </c>
    </row>
    <row r="439" spans="1:10" s="4" customFormat="1" ht="22.5" customHeight="1" x14ac:dyDescent="0.25">
      <c r="A439" s="61" t="s">
        <v>486</v>
      </c>
      <c r="B439" s="48"/>
      <c r="C439" s="76" t="s">
        <v>27</v>
      </c>
      <c r="D439" s="111">
        <v>1717.36</v>
      </c>
      <c r="E439" s="114">
        <v>0</v>
      </c>
      <c r="F439" s="109">
        <v>0</v>
      </c>
      <c r="G439" s="37">
        <v>0</v>
      </c>
      <c r="H439" s="37">
        <v>0</v>
      </c>
      <c r="I439" s="37"/>
      <c r="J439" s="78">
        <f t="shared" si="26"/>
        <v>1717.36</v>
      </c>
    </row>
    <row r="440" spans="1:10" s="4" customFormat="1" ht="22.5" customHeight="1" x14ac:dyDescent="0.25">
      <c r="A440" s="61" t="s">
        <v>487</v>
      </c>
      <c r="B440" s="48"/>
      <c r="C440" s="76" t="s">
        <v>27</v>
      </c>
      <c r="D440" s="111">
        <v>3442</v>
      </c>
      <c r="E440" s="114">
        <v>111</v>
      </c>
      <c r="F440" s="109">
        <v>0</v>
      </c>
      <c r="G440" s="37">
        <v>0</v>
      </c>
      <c r="H440" s="37">
        <v>0</v>
      </c>
      <c r="I440" s="37"/>
      <c r="J440" s="78">
        <f t="shared" si="26"/>
        <v>3553</v>
      </c>
    </row>
    <row r="441" spans="1:10" s="4" customFormat="1" ht="22.5" customHeight="1" x14ac:dyDescent="0.25">
      <c r="A441" s="61" t="s">
        <v>488</v>
      </c>
      <c r="B441" s="48"/>
      <c r="C441" s="76" t="s">
        <v>27</v>
      </c>
      <c r="D441" s="111">
        <v>427.7</v>
      </c>
      <c r="E441" s="114">
        <v>0</v>
      </c>
      <c r="F441" s="109">
        <v>0</v>
      </c>
      <c r="G441" s="37">
        <v>0</v>
      </c>
      <c r="H441" s="37">
        <v>0</v>
      </c>
      <c r="I441" s="37"/>
      <c r="J441" s="78">
        <f t="shared" si="26"/>
        <v>427.7</v>
      </c>
    </row>
    <row r="442" spans="1:10" s="4" customFormat="1" ht="22.5" customHeight="1" x14ac:dyDescent="0.25">
      <c r="A442" s="61" t="s">
        <v>489</v>
      </c>
      <c r="B442" s="48"/>
      <c r="C442" s="76" t="s">
        <v>27</v>
      </c>
      <c r="D442" s="89">
        <v>429</v>
      </c>
      <c r="E442" s="114">
        <v>0</v>
      </c>
      <c r="F442" s="109">
        <v>0</v>
      </c>
      <c r="G442" s="37">
        <v>0</v>
      </c>
      <c r="H442" s="37">
        <v>0</v>
      </c>
      <c r="I442" s="37"/>
      <c r="J442" s="78">
        <f t="shared" si="26"/>
        <v>429</v>
      </c>
    </row>
    <row r="443" spans="1:10" s="4" customFormat="1" ht="19.5" customHeight="1" x14ac:dyDescent="0.25">
      <c r="A443" s="61" t="s">
        <v>490</v>
      </c>
      <c r="B443" s="48"/>
      <c r="C443" s="76" t="s">
        <v>27</v>
      </c>
      <c r="D443" s="111">
        <v>4270.7</v>
      </c>
      <c r="E443" s="114">
        <v>0</v>
      </c>
      <c r="F443" s="109">
        <v>0</v>
      </c>
      <c r="G443" s="37">
        <v>0</v>
      </c>
      <c r="H443" s="37">
        <v>0</v>
      </c>
      <c r="I443" s="37"/>
      <c r="J443" s="78">
        <f t="shared" si="26"/>
        <v>4270.7</v>
      </c>
    </row>
    <row r="444" spans="1:10" s="4" customFormat="1" ht="23.25" customHeight="1" x14ac:dyDescent="0.25">
      <c r="A444" s="61" t="s">
        <v>491</v>
      </c>
      <c r="B444" s="48"/>
      <c r="C444" s="76" t="s">
        <v>27</v>
      </c>
      <c r="D444" s="89">
        <v>227.39999999999998</v>
      </c>
      <c r="E444" s="114">
        <v>0</v>
      </c>
      <c r="F444" s="109">
        <v>0</v>
      </c>
      <c r="G444" s="37">
        <v>0</v>
      </c>
      <c r="H444" s="37">
        <v>0</v>
      </c>
      <c r="I444" s="37"/>
      <c r="J444" s="78">
        <f t="shared" si="26"/>
        <v>227.39999999999998</v>
      </c>
    </row>
    <row r="445" spans="1:10" s="4" customFormat="1" ht="21" customHeight="1" x14ac:dyDescent="0.25">
      <c r="A445" s="61" t="s">
        <v>492</v>
      </c>
      <c r="B445" s="48"/>
      <c r="C445" s="76" t="s">
        <v>27</v>
      </c>
      <c r="D445" s="89">
        <v>12140.32</v>
      </c>
      <c r="E445" s="220">
        <v>355.3</v>
      </c>
      <c r="F445" s="151">
        <v>2351</v>
      </c>
      <c r="G445" s="152">
        <v>289.7</v>
      </c>
      <c r="H445" s="152">
        <v>1924.3</v>
      </c>
      <c r="I445" s="152"/>
      <c r="J445" s="78">
        <f t="shared" si="26"/>
        <v>17060.62</v>
      </c>
    </row>
    <row r="446" spans="1:10" s="4" customFormat="1" ht="22.5" customHeight="1" x14ac:dyDescent="0.25">
      <c r="A446" s="61" t="s">
        <v>493</v>
      </c>
      <c r="B446" s="48"/>
      <c r="C446" s="76" t="s">
        <v>27</v>
      </c>
      <c r="D446" s="111">
        <v>9391.2499999999982</v>
      </c>
      <c r="E446" s="114">
        <v>1937.9</v>
      </c>
      <c r="F446" s="109">
        <v>6824.2</v>
      </c>
      <c r="G446" s="37">
        <v>4101.3999999999996</v>
      </c>
      <c r="H446" s="37">
        <v>893.4</v>
      </c>
      <c r="I446" s="37"/>
      <c r="J446" s="78">
        <f t="shared" si="26"/>
        <v>23148.15</v>
      </c>
    </row>
    <row r="447" spans="1:10" s="4" customFormat="1" ht="22.5" customHeight="1" x14ac:dyDescent="0.25">
      <c r="A447" s="61" t="s">
        <v>494</v>
      </c>
      <c r="B447" s="48"/>
      <c r="C447" s="76" t="s">
        <v>27</v>
      </c>
      <c r="D447" s="111">
        <v>396</v>
      </c>
      <c r="E447" s="114">
        <v>0</v>
      </c>
      <c r="F447" s="109">
        <v>0</v>
      </c>
      <c r="G447" s="37">
        <v>0</v>
      </c>
      <c r="H447" s="37">
        <v>0</v>
      </c>
      <c r="I447" s="37"/>
      <c r="J447" s="78">
        <f t="shared" si="26"/>
        <v>396</v>
      </c>
    </row>
    <row r="448" spans="1:10" s="4" customFormat="1" ht="22.5" customHeight="1" x14ac:dyDescent="0.25">
      <c r="A448" s="61" t="s">
        <v>495</v>
      </c>
      <c r="B448" s="48"/>
      <c r="C448" s="76" t="s">
        <v>27</v>
      </c>
      <c r="D448" s="111">
        <v>287.7</v>
      </c>
      <c r="E448" s="114">
        <v>0</v>
      </c>
      <c r="F448" s="109">
        <v>0</v>
      </c>
      <c r="G448" s="37">
        <v>0</v>
      </c>
      <c r="H448" s="37">
        <v>0</v>
      </c>
      <c r="I448" s="37"/>
      <c r="J448" s="78">
        <f t="shared" si="26"/>
        <v>287.7</v>
      </c>
    </row>
    <row r="449" spans="1:10" s="4" customFormat="1" ht="22.5" customHeight="1" x14ac:dyDescent="0.25">
      <c r="A449" s="61" t="s">
        <v>496</v>
      </c>
      <c r="B449" s="48"/>
      <c r="C449" s="76" t="s">
        <v>27</v>
      </c>
      <c r="D449" s="111">
        <v>2532.6499999999996</v>
      </c>
      <c r="E449" s="114">
        <v>0</v>
      </c>
      <c r="F449" s="109">
        <v>0</v>
      </c>
      <c r="G449" s="37">
        <v>0</v>
      </c>
      <c r="H449" s="37">
        <v>0</v>
      </c>
      <c r="I449" s="37"/>
      <c r="J449" s="78">
        <f t="shared" si="26"/>
        <v>2532.6499999999996</v>
      </c>
    </row>
    <row r="450" spans="1:10" s="4" customFormat="1" ht="22.5" customHeight="1" x14ac:dyDescent="0.25">
      <c r="A450" s="61" t="s">
        <v>497</v>
      </c>
      <c r="B450" s="48"/>
      <c r="C450" s="76" t="s">
        <v>27</v>
      </c>
      <c r="D450" s="89">
        <v>88940.669999999984</v>
      </c>
      <c r="E450" s="220">
        <v>112.2</v>
      </c>
      <c r="F450" s="109">
        <v>0</v>
      </c>
      <c r="G450" s="152">
        <v>151.30000000000001</v>
      </c>
      <c r="H450" s="152">
        <v>1997.3</v>
      </c>
      <c r="I450" s="152"/>
      <c r="J450" s="78">
        <f t="shared" si="26"/>
        <v>91201.469999999987</v>
      </c>
    </row>
    <row r="451" spans="1:10" s="4" customFormat="1" ht="22.5" customHeight="1" x14ac:dyDescent="0.25">
      <c r="A451" s="149" t="s">
        <v>498</v>
      </c>
      <c r="B451" s="150"/>
      <c r="C451" s="75" t="s">
        <v>27</v>
      </c>
      <c r="D451" s="111">
        <v>159.4</v>
      </c>
      <c r="E451" s="114">
        <v>0</v>
      </c>
      <c r="F451" s="109">
        <v>0</v>
      </c>
      <c r="G451" s="37">
        <v>0</v>
      </c>
      <c r="H451" s="37">
        <v>0</v>
      </c>
      <c r="I451" s="37"/>
      <c r="J451" s="78">
        <f t="shared" si="26"/>
        <v>159.4</v>
      </c>
    </row>
    <row r="452" spans="1:10" s="4" customFormat="1" ht="22.5" customHeight="1" x14ac:dyDescent="0.25">
      <c r="A452" s="61" t="s">
        <v>499</v>
      </c>
      <c r="B452" s="48"/>
      <c r="C452" s="76" t="s">
        <v>27</v>
      </c>
      <c r="D452" s="111">
        <v>60308.35</v>
      </c>
      <c r="E452" s="114">
        <v>2554.08</v>
      </c>
      <c r="F452" s="109">
        <v>1391.2</v>
      </c>
      <c r="G452" s="37">
        <v>2307.3000000000002</v>
      </c>
      <c r="H452" s="37">
        <v>3920.3</v>
      </c>
      <c r="I452" s="37"/>
      <c r="J452" s="78">
        <f t="shared" si="26"/>
        <v>70481.23</v>
      </c>
    </row>
    <row r="453" spans="1:10" s="4" customFormat="1" ht="22.5" customHeight="1" x14ac:dyDescent="0.25">
      <c r="A453" s="81" t="s">
        <v>500</v>
      </c>
      <c r="B453" s="48"/>
      <c r="C453" s="76" t="s">
        <v>27</v>
      </c>
      <c r="D453" s="111">
        <v>983.63</v>
      </c>
      <c r="E453" s="114">
        <v>0</v>
      </c>
      <c r="F453" s="250">
        <v>0</v>
      </c>
      <c r="G453" s="37">
        <v>0</v>
      </c>
      <c r="H453" s="37">
        <v>0</v>
      </c>
      <c r="I453" s="37"/>
      <c r="J453" s="78">
        <f t="shared" si="26"/>
        <v>983.63</v>
      </c>
    </row>
    <row r="454" spans="1:10" s="4" customFormat="1" ht="22.5" customHeight="1" x14ac:dyDescent="0.25">
      <c r="A454" s="61" t="s">
        <v>501</v>
      </c>
      <c r="B454" s="48"/>
      <c r="C454" s="76" t="s">
        <v>27</v>
      </c>
      <c r="D454" s="111">
        <v>2589.6999999999998</v>
      </c>
      <c r="E454" s="114">
        <v>0</v>
      </c>
      <c r="F454" s="250">
        <v>0</v>
      </c>
      <c r="G454" s="37">
        <v>0</v>
      </c>
      <c r="H454" s="37">
        <v>0</v>
      </c>
      <c r="I454" s="37"/>
      <c r="J454" s="78">
        <f t="shared" si="26"/>
        <v>2589.6999999999998</v>
      </c>
    </row>
    <row r="455" spans="1:10" s="4" customFormat="1" ht="22.5" customHeight="1" x14ac:dyDescent="0.25">
      <c r="A455" s="61" t="s">
        <v>502</v>
      </c>
      <c r="B455" s="48"/>
      <c r="C455" s="76" t="s">
        <v>27</v>
      </c>
      <c r="D455" s="111">
        <v>84.1</v>
      </c>
      <c r="E455" s="114">
        <v>0</v>
      </c>
      <c r="F455" s="250">
        <v>0</v>
      </c>
      <c r="G455" s="37">
        <v>0</v>
      </c>
      <c r="H455" s="37">
        <v>0</v>
      </c>
      <c r="I455" s="37"/>
      <c r="J455" s="78">
        <f t="shared" si="26"/>
        <v>84.1</v>
      </c>
    </row>
    <row r="456" spans="1:10" s="4" customFormat="1" ht="22.5" customHeight="1" x14ac:dyDescent="0.25">
      <c r="A456" s="61" t="s">
        <v>503</v>
      </c>
      <c r="B456" s="48"/>
      <c r="C456" s="76" t="s">
        <v>27</v>
      </c>
      <c r="D456" s="89">
        <v>2480.4300000000003</v>
      </c>
      <c r="E456" s="114">
        <v>0</v>
      </c>
      <c r="F456" s="250">
        <v>0</v>
      </c>
      <c r="G456" s="37">
        <v>0</v>
      </c>
      <c r="H456" s="37">
        <v>0</v>
      </c>
      <c r="I456" s="37"/>
      <c r="J456" s="78">
        <f t="shared" si="26"/>
        <v>2480.4300000000003</v>
      </c>
    </row>
    <row r="457" spans="1:10" s="4" customFormat="1" ht="22.5" customHeight="1" x14ac:dyDescent="0.25">
      <c r="A457" s="61" t="s">
        <v>504</v>
      </c>
      <c r="B457" s="48"/>
      <c r="C457" s="76" t="s">
        <v>27</v>
      </c>
      <c r="D457" s="111">
        <v>104.7</v>
      </c>
      <c r="E457" s="114">
        <v>0</v>
      </c>
      <c r="F457" s="250">
        <v>0</v>
      </c>
      <c r="G457" s="37">
        <v>0</v>
      </c>
      <c r="H457" s="37">
        <v>0</v>
      </c>
      <c r="I457" s="37"/>
      <c r="J457" s="78">
        <f t="shared" ref="J457" si="27">SUM(D457:I457)</f>
        <v>104.7</v>
      </c>
    </row>
    <row r="458" spans="1:10" s="4" customFormat="1" ht="22.5" customHeight="1" x14ac:dyDescent="0.25">
      <c r="A458" s="81" t="s">
        <v>505</v>
      </c>
      <c r="B458" s="48"/>
      <c r="C458" s="76" t="s">
        <v>27</v>
      </c>
      <c r="D458" s="111">
        <v>592.1</v>
      </c>
      <c r="E458" s="114">
        <v>0</v>
      </c>
      <c r="F458" s="250">
        <v>0</v>
      </c>
      <c r="G458" s="37">
        <v>0</v>
      </c>
      <c r="H458" s="37">
        <v>0</v>
      </c>
      <c r="I458" s="37"/>
      <c r="J458" s="78">
        <f t="shared" ref="J458:J475" si="28">SUM(D458:I458)</f>
        <v>592.1</v>
      </c>
    </row>
    <row r="459" spans="1:10" s="4" customFormat="1" ht="22.5" customHeight="1" x14ac:dyDescent="0.25">
      <c r="A459" s="61" t="s">
        <v>506</v>
      </c>
      <c r="B459" s="48"/>
      <c r="C459" s="76" t="s">
        <v>27</v>
      </c>
      <c r="D459" s="111">
        <v>260.2</v>
      </c>
      <c r="E459" s="114">
        <v>0</v>
      </c>
      <c r="F459" s="250">
        <v>0</v>
      </c>
      <c r="G459" s="37">
        <v>0</v>
      </c>
      <c r="H459" s="37">
        <v>0</v>
      </c>
      <c r="I459" s="37"/>
      <c r="J459" s="78">
        <f t="shared" si="28"/>
        <v>260.2</v>
      </c>
    </row>
    <row r="460" spans="1:10" s="4" customFormat="1" ht="22.5" customHeight="1" x14ac:dyDescent="0.25">
      <c r="A460" s="61" t="s">
        <v>507</v>
      </c>
      <c r="B460" s="48"/>
      <c r="C460" s="76" t="s">
        <v>27</v>
      </c>
      <c r="D460" s="111">
        <v>81.3</v>
      </c>
      <c r="E460" s="114">
        <v>0</v>
      </c>
      <c r="F460" s="250">
        <v>0</v>
      </c>
      <c r="G460" s="37">
        <v>0</v>
      </c>
      <c r="H460" s="37">
        <v>0</v>
      </c>
      <c r="I460" s="37"/>
      <c r="J460" s="78">
        <f t="shared" si="28"/>
        <v>81.3</v>
      </c>
    </row>
    <row r="461" spans="1:10" s="4" customFormat="1" ht="22.5" customHeight="1" x14ac:dyDescent="0.25">
      <c r="A461" s="61" t="s">
        <v>508</v>
      </c>
      <c r="B461" s="48"/>
      <c r="C461" s="76" t="s">
        <v>27</v>
      </c>
      <c r="D461" s="111">
        <v>1133.5</v>
      </c>
      <c r="E461" s="114">
        <v>0</v>
      </c>
      <c r="F461" s="250">
        <v>0</v>
      </c>
      <c r="G461" s="37">
        <v>0</v>
      </c>
      <c r="H461" s="37">
        <v>0</v>
      </c>
      <c r="I461" s="37"/>
      <c r="J461" s="78">
        <f t="shared" si="28"/>
        <v>1133.5</v>
      </c>
    </row>
    <row r="462" spans="1:10" s="4" customFormat="1" ht="22.5" customHeight="1" x14ac:dyDescent="0.25">
      <c r="A462" s="61" t="s">
        <v>509</v>
      </c>
      <c r="B462" s="48"/>
      <c r="C462" s="76" t="s">
        <v>27</v>
      </c>
      <c r="D462" s="89">
        <v>750.6</v>
      </c>
      <c r="E462" s="114">
        <v>0</v>
      </c>
      <c r="F462" s="250">
        <v>0</v>
      </c>
      <c r="G462" s="37">
        <v>0</v>
      </c>
      <c r="H462" s="37">
        <v>0</v>
      </c>
      <c r="I462" s="37"/>
      <c r="J462" s="78">
        <f t="shared" si="28"/>
        <v>750.6</v>
      </c>
    </row>
    <row r="463" spans="1:10" s="4" customFormat="1" ht="22.5" customHeight="1" x14ac:dyDescent="0.25">
      <c r="A463" s="61" t="s">
        <v>510</v>
      </c>
      <c r="B463" s="48"/>
      <c r="C463" s="76" t="s">
        <v>27</v>
      </c>
      <c r="D463" s="89">
        <v>1353.3</v>
      </c>
      <c r="E463" s="114">
        <v>0</v>
      </c>
      <c r="F463" s="109">
        <v>820.3</v>
      </c>
      <c r="G463" s="37">
        <v>0</v>
      </c>
      <c r="H463" s="37">
        <v>0</v>
      </c>
      <c r="I463" s="37"/>
      <c r="J463" s="78">
        <f t="shared" si="28"/>
        <v>2173.6</v>
      </c>
    </row>
    <row r="464" spans="1:10" s="4" customFormat="1" ht="22.5" customHeight="1" x14ac:dyDescent="0.25">
      <c r="A464" s="61" t="s">
        <v>511</v>
      </c>
      <c r="B464" s="48"/>
      <c r="C464" s="76" t="s">
        <v>27</v>
      </c>
      <c r="D464" s="111">
        <v>348.64</v>
      </c>
      <c r="E464" s="114">
        <v>0</v>
      </c>
      <c r="F464" s="109">
        <v>0</v>
      </c>
      <c r="G464" s="37">
        <v>0</v>
      </c>
      <c r="H464" s="37">
        <v>0</v>
      </c>
      <c r="I464" s="37"/>
      <c r="J464" s="78">
        <f t="shared" si="28"/>
        <v>348.64</v>
      </c>
    </row>
    <row r="465" spans="1:10" s="4" customFormat="1" ht="22.5" customHeight="1" x14ac:dyDescent="0.25">
      <c r="A465" s="61" t="s">
        <v>512</v>
      </c>
      <c r="B465" s="48"/>
      <c r="C465" s="76" t="s">
        <v>27</v>
      </c>
      <c r="D465" s="111">
        <v>2245.8000000000002</v>
      </c>
      <c r="E465" s="114">
        <v>0</v>
      </c>
      <c r="F465" s="109">
        <v>0</v>
      </c>
      <c r="G465" s="37">
        <v>0</v>
      </c>
      <c r="H465" s="37">
        <v>0</v>
      </c>
      <c r="I465" s="37"/>
      <c r="J465" s="78">
        <f t="shared" si="28"/>
        <v>2245.8000000000002</v>
      </c>
    </row>
    <row r="466" spans="1:10" s="4" customFormat="1" ht="22.5" customHeight="1" x14ac:dyDescent="0.25">
      <c r="A466" s="61" t="s">
        <v>513</v>
      </c>
      <c r="B466" s="48"/>
      <c r="C466" s="76" t="s">
        <v>27</v>
      </c>
      <c r="D466" s="111">
        <v>394.2</v>
      </c>
      <c r="E466" s="114">
        <v>0</v>
      </c>
      <c r="F466" s="109">
        <v>0</v>
      </c>
      <c r="G466" s="37">
        <v>0</v>
      </c>
      <c r="H466" s="37">
        <v>0</v>
      </c>
      <c r="I466" s="37"/>
      <c r="J466" s="78">
        <f t="shared" si="28"/>
        <v>394.2</v>
      </c>
    </row>
    <row r="467" spans="1:10" s="4" customFormat="1" ht="22.5" customHeight="1" x14ac:dyDescent="0.25">
      <c r="A467" s="61" t="s">
        <v>514</v>
      </c>
      <c r="B467" s="48"/>
      <c r="C467" s="76" t="s">
        <v>27</v>
      </c>
      <c r="D467" s="111">
        <v>5128.9100000000008</v>
      </c>
      <c r="E467" s="114">
        <v>0</v>
      </c>
      <c r="F467" s="109">
        <v>0</v>
      </c>
      <c r="G467" s="37">
        <v>0</v>
      </c>
      <c r="H467" s="37">
        <v>0</v>
      </c>
      <c r="I467" s="37"/>
      <c r="J467" s="78">
        <f t="shared" si="28"/>
        <v>5128.9100000000008</v>
      </c>
    </row>
    <row r="468" spans="1:10" s="4" customFormat="1" ht="22.5" customHeight="1" x14ac:dyDescent="0.25">
      <c r="A468" s="61" t="s">
        <v>515</v>
      </c>
      <c r="B468" s="48"/>
      <c r="C468" s="76" t="s">
        <v>27</v>
      </c>
      <c r="D468" s="111">
        <v>182.2</v>
      </c>
      <c r="E468" s="114">
        <v>0</v>
      </c>
      <c r="F468" s="109">
        <v>0</v>
      </c>
      <c r="G468" s="37">
        <v>0</v>
      </c>
      <c r="H468" s="37">
        <v>0</v>
      </c>
      <c r="I468" s="37"/>
      <c r="J468" s="78">
        <f t="shared" si="28"/>
        <v>182.2</v>
      </c>
    </row>
    <row r="469" spans="1:10" s="4" customFormat="1" ht="22.5" customHeight="1" x14ac:dyDescent="0.25">
      <c r="A469" s="61" t="s">
        <v>516</v>
      </c>
      <c r="B469" s="48"/>
      <c r="C469" s="76" t="s">
        <v>27</v>
      </c>
      <c r="D469" s="111">
        <v>1106.3</v>
      </c>
      <c r="E469" s="114">
        <v>0</v>
      </c>
      <c r="F469" s="109">
        <v>0</v>
      </c>
      <c r="G469" s="37">
        <v>0</v>
      </c>
      <c r="H469" s="37">
        <v>0</v>
      </c>
      <c r="I469" s="37"/>
      <c r="J469" s="78">
        <f t="shared" si="28"/>
        <v>1106.3</v>
      </c>
    </row>
    <row r="470" spans="1:10" s="4" customFormat="1" ht="22.5" customHeight="1" x14ac:dyDescent="0.25">
      <c r="A470" s="61" t="s">
        <v>517</v>
      </c>
      <c r="B470" s="48"/>
      <c r="C470" s="76" t="s">
        <v>27</v>
      </c>
      <c r="D470" s="111">
        <v>1018.5</v>
      </c>
      <c r="E470" s="114">
        <v>0</v>
      </c>
      <c r="F470" s="109">
        <v>0</v>
      </c>
      <c r="G470" s="37">
        <v>0</v>
      </c>
      <c r="H470" s="37">
        <v>0</v>
      </c>
      <c r="I470" s="37"/>
      <c r="J470" s="78">
        <f t="shared" si="28"/>
        <v>1018.5</v>
      </c>
    </row>
    <row r="471" spans="1:10" s="4" customFormat="1" ht="22.5" customHeight="1" x14ac:dyDescent="0.25">
      <c r="A471" s="61" t="s">
        <v>518</v>
      </c>
      <c r="B471" s="48"/>
      <c r="C471" s="76" t="s">
        <v>27</v>
      </c>
      <c r="D471" s="111">
        <v>958.6</v>
      </c>
      <c r="E471" s="114">
        <v>0</v>
      </c>
      <c r="F471" s="109">
        <v>0</v>
      </c>
      <c r="G471" s="37">
        <v>0</v>
      </c>
      <c r="H471" s="37">
        <v>0</v>
      </c>
      <c r="I471" s="37"/>
      <c r="J471" s="78">
        <f t="shared" si="28"/>
        <v>958.6</v>
      </c>
    </row>
    <row r="472" spans="1:10" s="4" customFormat="1" ht="22.5" customHeight="1" x14ac:dyDescent="0.25">
      <c r="A472" s="61" t="s">
        <v>519</v>
      </c>
      <c r="B472" s="48"/>
      <c r="C472" s="76" t="s">
        <v>27</v>
      </c>
      <c r="D472" s="111">
        <v>497.56000000000006</v>
      </c>
      <c r="E472" s="114">
        <v>0</v>
      </c>
      <c r="F472" s="109">
        <v>0</v>
      </c>
      <c r="G472" s="37">
        <v>0</v>
      </c>
      <c r="H472" s="37">
        <v>0</v>
      </c>
      <c r="I472" s="37"/>
      <c r="J472" s="78">
        <f t="shared" si="28"/>
        <v>497.56000000000006</v>
      </c>
    </row>
    <row r="473" spans="1:10" s="4" customFormat="1" ht="22.5" customHeight="1" x14ac:dyDescent="0.25">
      <c r="A473" s="61" t="s">
        <v>520</v>
      </c>
      <c r="B473" s="48"/>
      <c r="C473" s="76" t="s">
        <v>27</v>
      </c>
      <c r="D473" s="111">
        <v>107.6</v>
      </c>
      <c r="E473" s="114">
        <v>0</v>
      </c>
      <c r="F473" s="109">
        <v>0</v>
      </c>
      <c r="G473" s="37">
        <v>0</v>
      </c>
      <c r="H473" s="37">
        <v>0</v>
      </c>
      <c r="I473" s="37"/>
      <c r="J473" s="78">
        <f t="shared" si="28"/>
        <v>107.6</v>
      </c>
    </row>
    <row r="474" spans="1:10" s="4" customFormat="1" ht="22.5" customHeight="1" x14ac:dyDescent="0.25">
      <c r="A474" s="61" t="s">
        <v>521</v>
      </c>
      <c r="B474" s="48"/>
      <c r="C474" s="76" t="s">
        <v>27</v>
      </c>
      <c r="D474" s="111">
        <v>46.9</v>
      </c>
      <c r="E474" s="114">
        <v>0</v>
      </c>
      <c r="F474" s="109">
        <v>0</v>
      </c>
      <c r="G474" s="37">
        <v>0</v>
      </c>
      <c r="H474" s="37">
        <v>0</v>
      </c>
      <c r="I474" s="37"/>
      <c r="J474" s="78">
        <f t="shared" si="28"/>
        <v>46.9</v>
      </c>
    </row>
    <row r="475" spans="1:10" s="4" customFormat="1" ht="22.5" customHeight="1" x14ac:dyDescent="0.25">
      <c r="A475" s="61" t="s">
        <v>522</v>
      </c>
      <c r="B475" s="48"/>
      <c r="C475" s="76" t="s">
        <v>27</v>
      </c>
      <c r="D475" s="111">
        <v>987.2</v>
      </c>
      <c r="E475" s="114">
        <v>0</v>
      </c>
      <c r="F475" s="109">
        <v>0</v>
      </c>
      <c r="G475" s="37">
        <v>0</v>
      </c>
      <c r="H475" s="37">
        <v>0</v>
      </c>
      <c r="I475" s="37"/>
      <c r="J475" s="78">
        <f t="shared" si="28"/>
        <v>987.2</v>
      </c>
    </row>
    <row r="476" spans="1:10" s="4" customFormat="1" ht="22.5" customHeight="1" x14ac:dyDescent="0.25">
      <c r="A476" s="61" t="s">
        <v>523</v>
      </c>
      <c r="B476" s="48"/>
      <c r="C476" s="76" t="s">
        <v>27</v>
      </c>
      <c r="D476" s="111">
        <v>55.4</v>
      </c>
      <c r="E476" s="114">
        <v>0</v>
      </c>
      <c r="F476" s="109">
        <v>0</v>
      </c>
      <c r="G476" s="37">
        <v>0</v>
      </c>
      <c r="H476" s="37">
        <v>0</v>
      </c>
      <c r="I476" s="37"/>
      <c r="J476" s="78">
        <f t="shared" ref="J476" si="29">SUM(D476:I476)</f>
        <v>55.4</v>
      </c>
    </row>
    <row r="477" spans="1:10" s="4" customFormat="1" ht="22.5" customHeight="1" x14ac:dyDescent="0.25">
      <c r="A477" s="61" t="s">
        <v>524</v>
      </c>
      <c r="B477" s="48"/>
      <c r="C477" s="76" t="s">
        <v>27</v>
      </c>
      <c r="D477" s="111">
        <v>455.7</v>
      </c>
      <c r="E477" s="114">
        <v>0</v>
      </c>
      <c r="F477" s="109">
        <v>0</v>
      </c>
      <c r="G477" s="37">
        <v>0</v>
      </c>
      <c r="H477" s="37">
        <v>0</v>
      </c>
      <c r="I477" s="37"/>
      <c r="J477" s="78">
        <f t="shared" ref="J477:J509" si="30">SUM(D477:I477)</f>
        <v>455.7</v>
      </c>
    </row>
    <row r="478" spans="1:10" s="4" customFormat="1" ht="22.5" customHeight="1" x14ac:dyDescent="0.25">
      <c r="A478" s="61" t="s">
        <v>525</v>
      </c>
      <c r="B478" s="48"/>
      <c r="C478" s="76" t="s">
        <v>27</v>
      </c>
      <c r="D478" s="111">
        <v>146.9</v>
      </c>
      <c r="E478" s="114">
        <v>0</v>
      </c>
      <c r="F478" s="109">
        <v>0</v>
      </c>
      <c r="G478" s="37">
        <v>0</v>
      </c>
      <c r="H478" s="37">
        <v>0</v>
      </c>
      <c r="I478" s="37"/>
      <c r="J478" s="78">
        <f t="shared" si="30"/>
        <v>146.9</v>
      </c>
    </row>
    <row r="479" spans="1:10" s="4" customFormat="1" ht="22.5" customHeight="1" x14ac:dyDescent="0.25">
      <c r="A479" s="61" t="s">
        <v>526</v>
      </c>
      <c r="B479" s="48"/>
      <c r="C479" s="76" t="s">
        <v>27</v>
      </c>
      <c r="D479" s="111">
        <v>1799.72</v>
      </c>
      <c r="E479" s="114">
        <v>0</v>
      </c>
      <c r="F479" s="109">
        <v>0</v>
      </c>
      <c r="G479" s="37">
        <v>0</v>
      </c>
      <c r="H479" s="37">
        <v>0</v>
      </c>
      <c r="I479" s="37"/>
      <c r="J479" s="78">
        <f t="shared" si="30"/>
        <v>1799.72</v>
      </c>
    </row>
    <row r="480" spans="1:10" s="4" customFormat="1" ht="22.5" customHeight="1" x14ac:dyDescent="0.25">
      <c r="A480" s="61" t="s">
        <v>527</v>
      </c>
      <c r="B480" s="48"/>
      <c r="C480" s="76" t="s">
        <v>27</v>
      </c>
      <c r="D480" s="111">
        <v>2483.84</v>
      </c>
      <c r="E480" s="114">
        <v>0</v>
      </c>
      <c r="F480" s="109">
        <v>0</v>
      </c>
      <c r="G480" s="37">
        <v>0</v>
      </c>
      <c r="H480" s="37">
        <v>0</v>
      </c>
      <c r="I480" s="37"/>
      <c r="J480" s="78">
        <f t="shared" si="30"/>
        <v>2483.84</v>
      </c>
    </row>
    <row r="481" spans="1:10" s="4" customFormat="1" ht="22.5" customHeight="1" x14ac:dyDescent="0.25">
      <c r="A481" s="61" t="s">
        <v>528</v>
      </c>
      <c r="B481" s="48"/>
      <c r="C481" s="76" t="s">
        <v>27</v>
      </c>
      <c r="D481" s="111">
        <v>23.8</v>
      </c>
      <c r="E481" s="114">
        <v>0</v>
      </c>
      <c r="F481" s="109">
        <v>0</v>
      </c>
      <c r="G481" s="37">
        <v>0</v>
      </c>
      <c r="H481" s="37">
        <v>0</v>
      </c>
      <c r="I481" s="37"/>
      <c r="J481" s="78">
        <f t="shared" si="30"/>
        <v>23.8</v>
      </c>
    </row>
    <row r="482" spans="1:10" s="4" customFormat="1" ht="22.5" customHeight="1" x14ac:dyDescent="0.25">
      <c r="A482" s="61" t="s">
        <v>529</v>
      </c>
      <c r="B482" s="48"/>
      <c r="C482" s="76" t="s">
        <v>27</v>
      </c>
      <c r="D482" s="111">
        <v>7577.42</v>
      </c>
      <c r="E482" s="114">
        <v>0</v>
      </c>
      <c r="F482" s="109">
        <v>0</v>
      </c>
      <c r="G482" s="37">
        <v>0</v>
      </c>
      <c r="H482" s="37">
        <v>0</v>
      </c>
      <c r="I482" s="37"/>
      <c r="J482" s="78">
        <f t="shared" si="30"/>
        <v>7577.42</v>
      </c>
    </row>
    <row r="483" spans="1:10" s="4" customFormat="1" ht="22.5" customHeight="1" x14ac:dyDescent="0.25">
      <c r="A483" s="61" t="s">
        <v>530</v>
      </c>
      <c r="B483" s="48"/>
      <c r="C483" s="76" t="s">
        <v>27</v>
      </c>
      <c r="D483" s="111">
        <v>804.6</v>
      </c>
      <c r="E483" s="114">
        <v>0</v>
      </c>
      <c r="F483" s="109">
        <v>0</v>
      </c>
      <c r="G483" s="37">
        <v>0</v>
      </c>
      <c r="H483" s="37">
        <v>0</v>
      </c>
      <c r="I483" s="37"/>
      <c r="J483" s="78">
        <f t="shared" si="30"/>
        <v>804.6</v>
      </c>
    </row>
    <row r="484" spans="1:10" s="4" customFormat="1" ht="22.5" customHeight="1" x14ac:dyDescent="0.25">
      <c r="A484" s="61" t="s">
        <v>531</v>
      </c>
      <c r="B484" s="48"/>
      <c r="C484" s="76" t="s">
        <v>27</v>
      </c>
      <c r="D484" s="111">
        <v>380.2</v>
      </c>
      <c r="E484" s="114">
        <v>0</v>
      </c>
      <c r="F484" s="109">
        <v>0</v>
      </c>
      <c r="G484" s="37">
        <v>0</v>
      </c>
      <c r="H484" s="37">
        <v>0</v>
      </c>
      <c r="I484" s="37"/>
      <c r="J484" s="78">
        <f t="shared" si="30"/>
        <v>380.2</v>
      </c>
    </row>
    <row r="485" spans="1:10" s="4" customFormat="1" ht="22.5" customHeight="1" x14ac:dyDescent="0.25">
      <c r="A485" s="61" t="s">
        <v>532</v>
      </c>
      <c r="B485" s="48"/>
      <c r="C485" s="76" t="s">
        <v>27</v>
      </c>
      <c r="D485" s="111">
        <v>603.70000000000005</v>
      </c>
      <c r="E485" s="114">
        <v>0</v>
      </c>
      <c r="F485" s="109">
        <v>0</v>
      </c>
      <c r="G485" s="37">
        <v>0</v>
      </c>
      <c r="H485" s="37">
        <v>0</v>
      </c>
      <c r="I485" s="37"/>
      <c r="J485" s="78">
        <f t="shared" si="30"/>
        <v>603.70000000000005</v>
      </c>
    </row>
    <row r="486" spans="1:10" s="4" customFormat="1" ht="22.5" customHeight="1" x14ac:dyDescent="0.25">
      <c r="A486" s="61" t="s">
        <v>533</v>
      </c>
      <c r="B486" s="48"/>
      <c r="C486" s="76" t="s">
        <v>27</v>
      </c>
      <c r="D486" s="111">
        <v>1006.48</v>
      </c>
      <c r="E486" s="114">
        <v>0</v>
      </c>
      <c r="F486" s="109">
        <v>0</v>
      </c>
      <c r="G486" s="37">
        <v>0</v>
      </c>
      <c r="H486" s="37">
        <v>0</v>
      </c>
      <c r="I486" s="37"/>
      <c r="J486" s="78">
        <f t="shared" si="30"/>
        <v>1006.48</v>
      </c>
    </row>
    <row r="487" spans="1:10" s="4" customFormat="1" ht="22.5" customHeight="1" x14ac:dyDescent="0.25">
      <c r="A487" s="61" t="s">
        <v>534</v>
      </c>
      <c r="B487" s="48"/>
      <c r="C487" s="76" t="s">
        <v>27</v>
      </c>
      <c r="D487" s="111">
        <v>18.7</v>
      </c>
      <c r="E487" s="114">
        <v>0</v>
      </c>
      <c r="F487" s="109">
        <v>0</v>
      </c>
      <c r="G487" s="37">
        <v>0</v>
      </c>
      <c r="H487" s="37">
        <v>0</v>
      </c>
      <c r="I487" s="37"/>
      <c r="J487" s="78">
        <f t="shared" si="30"/>
        <v>18.7</v>
      </c>
    </row>
    <row r="488" spans="1:10" s="4" customFormat="1" ht="22.5" customHeight="1" x14ac:dyDescent="0.25">
      <c r="A488" s="61" t="s">
        <v>535</v>
      </c>
      <c r="B488" s="48"/>
      <c r="C488" s="76" t="s">
        <v>27</v>
      </c>
      <c r="D488" s="111">
        <v>2976.2000000000003</v>
      </c>
      <c r="E488" s="114">
        <v>0</v>
      </c>
      <c r="F488" s="109">
        <v>0</v>
      </c>
      <c r="G488" s="37">
        <v>0</v>
      </c>
      <c r="H488" s="37">
        <v>0</v>
      </c>
      <c r="I488" s="37"/>
      <c r="J488" s="78">
        <f t="shared" si="30"/>
        <v>2976.2000000000003</v>
      </c>
    </row>
    <row r="489" spans="1:10" s="4" customFormat="1" ht="22.5" customHeight="1" x14ac:dyDescent="0.25">
      <c r="A489" s="61" t="s">
        <v>536</v>
      </c>
      <c r="B489" s="48"/>
      <c r="C489" s="76" t="s">
        <v>27</v>
      </c>
      <c r="D489" s="111">
        <v>709.4</v>
      </c>
      <c r="E489" s="114">
        <v>0</v>
      </c>
      <c r="F489" s="109">
        <v>0</v>
      </c>
      <c r="G489" s="37">
        <v>0</v>
      </c>
      <c r="H489" s="37">
        <v>0</v>
      </c>
      <c r="I489" s="37"/>
      <c r="J489" s="78">
        <f t="shared" si="30"/>
        <v>709.4</v>
      </c>
    </row>
    <row r="490" spans="1:10" s="4" customFormat="1" ht="22.5" customHeight="1" x14ac:dyDescent="0.25">
      <c r="A490" s="61" t="s">
        <v>537</v>
      </c>
      <c r="B490" s="48"/>
      <c r="C490" s="76" t="s">
        <v>27</v>
      </c>
      <c r="D490" s="111">
        <v>506.3</v>
      </c>
      <c r="E490" s="114">
        <v>0</v>
      </c>
      <c r="F490" s="109">
        <v>0</v>
      </c>
      <c r="G490" s="37">
        <v>0</v>
      </c>
      <c r="H490" s="37">
        <v>0</v>
      </c>
      <c r="I490" s="37"/>
      <c r="J490" s="78">
        <f t="shared" si="30"/>
        <v>506.3</v>
      </c>
    </row>
    <row r="491" spans="1:10" s="4" customFormat="1" ht="22.5" customHeight="1" x14ac:dyDescent="0.25">
      <c r="A491" s="272" t="s">
        <v>538</v>
      </c>
      <c r="B491" s="48"/>
      <c r="C491" s="76" t="s">
        <v>27</v>
      </c>
      <c r="D491" s="111">
        <v>2442.0699999999997</v>
      </c>
      <c r="E491" s="114">
        <v>0</v>
      </c>
      <c r="F491" s="109">
        <v>0</v>
      </c>
      <c r="G491" s="37">
        <v>0</v>
      </c>
      <c r="H491" s="37">
        <v>0</v>
      </c>
      <c r="I491" s="37"/>
      <c r="J491" s="78">
        <f t="shared" si="30"/>
        <v>2442.0699999999997</v>
      </c>
    </row>
    <row r="492" spans="1:10" s="4" customFormat="1" ht="22.5" customHeight="1" x14ac:dyDescent="0.25">
      <c r="A492" s="61" t="s">
        <v>539</v>
      </c>
      <c r="B492" s="48"/>
      <c r="C492" s="76" t="s">
        <v>27</v>
      </c>
      <c r="D492" s="111">
        <v>2709</v>
      </c>
      <c r="E492" s="114">
        <v>0</v>
      </c>
      <c r="F492" s="109">
        <v>0</v>
      </c>
      <c r="G492" s="37">
        <v>0</v>
      </c>
      <c r="H492" s="37">
        <v>0</v>
      </c>
      <c r="I492" s="37"/>
      <c r="J492" s="78">
        <f t="shared" si="30"/>
        <v>2709</v>
      </c>
    </row>
    <row r="493" spans="1:10" s="4" customFormat="1" ht="22.5" customHeight="1" x14ac:dyDescent="0.25">
      <c r="A493" s="61" t="s">
        <v>540</v>
      </c>
      <c r="B493" s="48"/>
      <c r="C493" s="76" t="s">
        <v>27</v>
      </c>
      <c r="D493" s="111">
        <v>538.76</v>
      </c>
      <c r="E493" s="114">
        <v>0</v>
      </c>
      <c r="F493" s="109">
        <v>0</v>
      </c>
      <c r="G493" s="37">
        <v>0</v>
      </c>
      <c r="H493" s="37">
        <v>0</v>
      </c>
      <c r="I493" s="37"/>
      <c r="J493" s="78">
        <f t="shared" si="30"/>
        <v>538.76</v>
      </c>
    </row>
    <row r="494" spans="1:10" s="4" customFormat="1" ht="24.75" customHeight="1" x14ac:dyDescent="0.25">
      <c r="A494" s="61" t="s">
        <v>541</v>
      </c>
      <c r="B494" s="48"/>
      <c r="C494" s="76" t="s">
        <v>27</v>
      </c>
      <c r="D494" s="89">
        <v>1132.3</v>
      </c>
      <c r="E494" s="220">
        <v>0</v>
      </c>
      <c r="F494" s="109">
        <v>0</v>
      </c>
      <c r="G494" s="37">
        <v>0</v>
      </c>
      <c r="H494" s="37">
        <v>0</v>
      </c>
      <c r="I494" s="152"/>
      <c r="J494" s="305">
        <f t="shared" si="30"/>
        <v>1132.3</v>
      </c>
    </row>
    <row r="495" spans="1:10" ht="25.5" customHeight="1" x14ac:dyDescent="0.2">
      <c r="A495" s="61" t="s">
        <v>542</v>
      </c>
      <c r="B495" s="48"/>
      <c r="C495" s="76" t="s">
        <v>27</v>
      </c>
      <c r="D495" s="89">
        <v>12.1</v>
      </c>
      <c r="E495" s="220">
        <v>0</v>
      </c>
      <c r="F495" s="151">
        <v>0</v>
      </c>
      <c r="G495" s="152">
        <v>0</v>
      </c>
      <c r="H495" s="152">
        <v>0</v>
      </c>
      <c r="I495" s="152"/>
      <c r="J495" s="305">
        <f t="shared" si="30"/>
        <v>12.1</v>
      </c>
    </row>
    <row r="496" spans="1:10" ht="22.5" customHeight="1" x14ac:dyDescent="0.2">
      <c r="A496" s="61" t="s">
        <v>543</v>
      </c>
      <c r="B496" s="48"/>
      <c r="C496" s="76" t="s">
        <v>27</v>
      </c>
      <c r="D496" s="111">
        <v>2347.6999999999998</v>
      </c>
      <c r="E496" s="114">
        <v>0</v>
      </c>
      <c r="F496" s="109">
        <v>0</v>
      </c>
      <c r="G496" s="37">
        <v>0</v>
      </c>
      <c r="H496" s="37">
        <v>0</v>
      </c>
      <c r="I496" s="37"/>
      <c r="J496" s="78">
        <f t="shared" si="30"/>
        <v>2347.6999999999998</v>
      </c>
    </row>
    <row r="497" spans="1:10" ht="22.5" customHeight="1" x14ac:dyDescent="0.2">
      <c r="A497" s="61" t="s">
        <v>544</v>
      </c>
      <c r="B497" s="48"/>
      <c r="C497" s="76" t="s">
        <v>27</v>
      </c>
      <c r="D497" s="111">
        <v>706.1</v>
      </c>
      <c r="E497" s="114">
        <v>0</v>
      </c>
      <c r="F497" s="109">
        <v>0</v>
      </c>
      <c r="G497" s="37">
        <v>0</v>
      </c>
      <c r="H497" s="37">
        <v>0</v>
      </c>
      <c r="I497" s="37"/>
      <c r="J497" s="78">
        <f t="shared" si="30"/>
        <v>706.1</v>
      </c>
    </row>
    <row r="498" spans="1:10" ht="22.5" customHeight="1" x14ac:dyDescent="0.2">
      <c r="A498" s="61" t="s">
        <v>545</v>
      </c>
      <c r="B498" s="48"/>
      <c r="C498" s="76" t="s">
        <v>27</v>
      </c>
      <c r="D498" s="111">
        <v>289.39999999999998</v>
      </c>
      <c r="E498" s="114">
        <v>0</v>
      </c>
      <c r="F498" s="109">
        <v>0</v>
      </c>
      <c r="G498" s="37">
        <v>0</v>
      </c>
      <c r="H498" s="37">
        <v>0</v>
      </c>
      <c r="I498" s="37"/>
      <c r="J498" s="78">
        <f t="shared" si="30"/>
        <v>289.39999999999998</v>
      </c>
    </row>
    <row r="499" spans="1:10" ht="22.5" customHeight="1" x14ac:dyDescent="0.2">
      <c r="A499" s="61" t="s">
        <v>546</v>
      </c>
      <c r="B499" s="48"/>
      <c r="C499" s="76" t="s">
        <v>27</v>
      </c>
      <c r="D499" s="111">
        <v>1123.3</v>
      </c>
      <c r="E499" s="114">
        <v>0</v>
      </c>
      <c r="F499" s="109">
        <v>0</v>
      </c>
      <c r="G499" s="37">
        <v>0</v>
      </c>
      <c r="H499" s="37">
        <v>0</v>
      </c>
      <c r="I499" s="37"/>
      <c r="J499" s="78">
        <f t="shared" si="30"/>
        <v>1123.3</v>
      </c>
    </row>
    <row r="500" spans="1:10" ht="22.5" customHeight="1" x14ac:dyDescent="0.2">
      <c r="A500" s="61" t="s">
        <v>547</v>
      </c>
      <c r="B500" s="48"/>
      <c r="C500" s="76" t="s">
        <v>27</v>
      </c>
      <c r="D500" s="111">
        <v>1585.6</v>
      </c>
      <c r="E500" s="114">
        <v>0</v>
      </c>
      <c r="F500" s="109">
        <v>0</v>
      </c>
      <c r="G500" s="37">
        <v>0</v>
      </c>
      <c r="H500" s="37">
        <v>0</v>
      </c>
      <c r="I500" s="37"/>
      <c r="J500" s="78">
        <f t="shared" si="30"/>
        <v>1585.6</v>
      </c>
    </row>
    <row r="501" spans="1:10" ht="22.5" customHeight="1" x14ac:dyDescent="0.2">
      <c r="A501" s="61" t="s">
        <v>548</v>
      </c>
      <c r="B501" s="48"/>
      <c r="C501" s="76" t="s">
        <v>27</v>
      </c>
      <c r="D501" s="111">
        <v>190</v>
      </c>
      <c r="E501" s="114">
        <v>0</v>
      </c>
      <c r="F501" s="109">
        <v>0</v>
      </c>
      <c r="G501" s="37">
        <v>0</v>
      </c>
      <c r="H501" s="37">
        <v>0</v>
      </c>
      <c r="I501" s="37"/>
      <c r="J501" s="78">
        <f t="shared" si="30"/>
        <v>190</v>
      </c>
    </row>
    <row r="502" spans="1:10" ht="22.5" customHeight="1" x14ac:dyDescent="0.2">
      <c r="A502" s="61" t="s">
        <v>549</v>
      </c>
      <c r="B502" s="48"/>
      <c r="C502" s="76" t="s">
        <v>27</v>
      </c>
      <c r="D502" s="89">
        <v>1099.2</v>
      </c>
      <c r="E502" s="114">
        <v>0</v>
      </c>
      <c r="F502" s="109">
        <v>0</v>
      </c>
      <c r="G502" s="37">
        <v>0</v>
      </c>
      <c r="H502" s="37">
        <v>0</v>
      </c>
      <c r="I502" s="37"/>
      <c r="J502" s="78">
        <f t="shared" si="30"/>
        <v>1099.2</v>
      </c>
    </row>
    <row r="503" spans="1:10" ht="22.5" customHeight="1" x14ac:dyDescent="0.2">
      <c r="A503" s="61" t="s">
        <v>550</v>
      </c>
      <c r="B503" s="48"/>
      <c r="C503" s="76" t="s">
        <v>27</v>
      </c>
      <c r="D503" s="111">
        <v>196.9</v>
      </c>
      <c r="E503" s="114">
        <v>0</v>
      </c>
      <c r="F503" s="109">
        <v>0</v>
      </c>
      <c r="G503" s="37">
        <v>0</v>
      </c>
      <c r="H503" s="37">
        <v>0</v>
      </c>
      <c r="I503" s="37"/>
      <c r="J503" s="78">
        <f t="shared" si="30"/>
        <v>196.9</v>
      </c>
    </row>
    <row r="504" spans="1:10" ht="23.25" customHeight="1" x14ac:dyDescent="0.2">
      <c r="A504" s="61" t="s">
        <v>551</v>
      </c>
      <c r="B504" s="48"/>
      <c r="C504" s="76" t="s">
        <v>27</v>
      </c>
      <c r="D504" s="89">
        <v>6.5</v>
      </c>
      <c r="E504" s="114">
        <v>0</v>
      </c>
      <c r="F504" s="109">
        <v>0</v>
      </c>
      <c r="G504" s="37">
        <v>0</v>
      </c>
      <c r="H504" s="37">
        <v>0</v>
      </c>
      <c r="I504" s="152"/>
      <c r="J504" s="78">
        <f t="shared" si="30"/>
        <v>6.5</v>
      </c>
    </row>
    <row r="505" spans="1:10" ht="22.5" customHeight="1" x14ac:dyDescent="0.2">
      <c r="A505" s="61" t="s">
        <v>552</v>
      </c>
      <c r="B505" s="48"/>
      <c r="C505" s="76" t="s">
        <v>27</v>
      </c>
      <c r="D505" s="89">
        <v>281</v>
      </c>
      <c r="E505" s="114">
        <v>0</v>
      </c>
      <c r="F505" s="109">
        <v>0</v>
      </c>
      <c r="G505" s="37">
        <v>0</v>
      </c>
      <c r="H505" s="37">
        <v>0</v>
      </c>
      <c r="I505" s="152"/>
      <c r="J505" s="78">
        <f t="shared" si="30"/>
        <v>281</v>
      </c>
    </row>
    <row r="506" spans="1:10" ht="22.5" customHeight="1" x14ac:dyDescent="0.2">
      <c r="A506" s="61" t="s">
        <v>553</v>
      </c>
      <c r="B506" s="48"/>
      <c r="C506" s="76" t="s">
        <v>27</v>
      </c>
      <c r="D506" s="111">
        <v>21</v>
      </c>
      <c r="E506" s="114">
        <v>0</v>
      </c>
      <c r="F506" s="109">
        <v>0</v>
      </c>
      <c r="G506" s="37">
        <v>0</v>
      </c>
      <c r="H506" s="37">
        <v>0</v>
      </c>
      <c r="I506" s="152"/>
      <c r="J506" s="78">
        <f t="shared" si="30"/>
        <v>21</v>
      </c>
    </row>
    <row r="507" spans="1:10" ht="22.5" customHeight="1" x14ac:dyDescent="0.2">
      <c r="A507" s="61" t="s">
        <v>554</v>
      </c>
      <c r="B507" s="48"/>
      <c r="C507" s="76" t="s">
        <v>27</v>
      </c>
      <c r="D507" s="111">
        <v>1240.75</v>
      </c>
      <c r="E507" s="114">
        <v>0</v>
      </c>
      <c r="F507" s="109">
        <v>0</v>
      </c>
      <c r="G507" s="37">
        <v>0</v>
      </c>
      <c r="H507" s="37">
        <v>0</v>
      </c>
      <c r="I507" s="152"/>
      <c r="J507" s="78">
        <f t="shared" si="30"/>
        <v>1240.75</v>
      </c>
    </row>
    <row r="508" spans="1:10" ht="22.5" customHeight="1" x14ac:dyDescent="0.2">
      <c r="A508" s="61" t="s">
        <v>555</v>
      </c>
      <c r="B508" s="48"/>
      <c r="C508" s="76" t="s">
        <v>27</v>
      </c>
      <c r="D508" s="111">
        <v>8757.94</v>
      </c>
      <c r="E508" s="114">
        <v>0</v>
      </c>
      <c r="F508" s="109">
        <v>0</v>
      </c>
      <c r="G508" s="37">
        <v>0</v>
      </c>
      <c r="H508" s="37">
        <v>467.9</v>
      </c>
      <c r="I508" s="37"/>
      <c r="J508" s="78">
        <f t="shared" si="30"/>
        <v>9225.84</v>
      </c>
    </row>
    <row r="509" spans="1:10" ht="22.5" customHeight="1" x14ac:dyDescent="0.2">
      <c r="A509" s="61" t="s">
        <v>556</v>
      </c>
      <c r="B509" s="48"/>
      <c r="C509" s="76" t="s">
        <v>27</v>
      </c>
      <c r="D509" s="111">
        <v>4209.8000000000011</v>
      </c>
      <c r="E509" s="114">
        <v>474.3</v>
      </c>
      <c r="F509" s="109">
        <v>0</v>
      </c>
      <c r="G509" s="37">
        <v>0</v>
      </c>
      <c r="H509" s="37">
        <v>0</v>
      </c>
      <c r="I509" s="37"/>
      <c r="J509" s="78">
        <f t="shared" si="30"/>
        <v>4684.1000000000013</v>
      </c>
    </row>
    <row r="510" spans="1:10" ht="22.5" customHeight="1" x14ac:dyDescent="0.2">
      <c r="A510" s="61" t="s">
        <v>557</v>
      </c>
      <c r="B510" s="48"/>
      <c r="C510" s="76" t="s">
        <v>27</v>
      </c>
      <c r="D510" s="89">
        <v>98008.95</v>
      </c>
      <c r="E510" s="220">
        <v>5735.3</v>
      </c>
      <c r="F510" s="151">
        <v>14996.12</v>
      </c>
      <c r="G510" s="152">
        <v>2507</v>
      </c>
      <c r="H510" s="37">
        <v>0</v>
      </c>
      <c r="I510" s="152"/>
      <c r="J510" s="78">
        <f t="shared" ref="J510" si="31">SUM(D510:I510)</f>
        <v>121247.37</v>
      </c>
    </row>
    <row r="511" spans="1:10" ht="22.5" customHeight="1" x14ac:dyDescent="0.2">
      <c r="A511" s="149" t="s">
        <v>558</v>
      </c>
      <c r="B511" s="150"/>
      <c r="C511" s="75" t="s">
        <v>27</v>
      </c>
      <c r="D511" s="111">
        <v>248.38</v>
      </c>
      <c r="E511" s="114">
        <v>0</v>
      </c>
      <c r="F511" s="109">
        <v>0</v>
      </c>
      <c r="G511" s="37">
        <v>0</v>
      </c>
      <c r="H511" s="37">
        <v>0</v>
      </c>
      <c r="I511" s="37"/>
      <c r="J511" s="78">
        <f t="shared" ref="J511:J516" si="32">SUM(D511:I511)</f>
        <v>248.38</v>
      </c>
    </row>
    <row r="512" spans="1:10" ht="22.5" customHeight="1" x14ac:dyDescent="0.2">
      <c r="A512" s="61" t="s">
        <v>559</v>
      </c>
      <c r="B512" s="48"/>
      <c r="C512" s="76" t="s">
        <v>27</v>
      </c>
      <c r="D512" s="111">
        <v>17.899999999999999</v>
      </c>
      <c r="E512" s="114">
        <v>0</v>
      </c>
      <c r="F512" s="109">
        <v>0</v>
      </c>
      <c r="G512" s="37">
        <v>0</v>
      </c>
      <c r="H512" s="37">
        <v>0</v>
      </c>
      <c r="I512" s="37"/>
      <c r="J512" s="78">
        <f t="shared" si="32"/>
        <v>17.899999999999999</v>
      </c>
    </row>
    <row r="513" spans="1:10" ht="22.5" customHeight="1" x14ac:dyDescent="0.2">
      <c r="A513" s="61" t="s">
        <v>560</v>
      </c>
      <c r="B513" s="48"/>
      <c r="C513" s="76" t="s">
        <v>27</v>
      </c>
      <c r="D513" s="111">
        <v>98.1</v>
      </c>
      <c r="E513" s="114">
        <v>0</v>
      </c>
      <c r="F513" s="109">
        <v>0</v>
      </c>
      <c r="G513" s="37">
        <v>0</v>
      </c>
      <c r="H513" s="37">
        <v>0</v>
      </c>
      <c r="I513" s="37"/>
      <c r="J513" s="78">
        <f t="shared" si="32"/>
        <v>98.1</v>
      </c>
    </row>
    <row r="514" spans="1:10" ht="22.5" customHeight="1" x14ac:dyDescent="0.2">
      <c r="A514" s="61" t="s">
        <v>561</v>
      </c>
      <c r="B514" s="48"/>
      <c r="C514" s="76" t="s">
        <v>27</v>
      </c>
      <c r="D514" s="111">
        <v>191.5</v>
      </c>
      <c r="E514" s="114">
        <v>0</v>
      </c>
      <c r="F514" s="109">
        <v>0</v>
      </c>
      <c r="G514" s="37">
        <v>0</v>
      </c>
      <c r="H514" s="37">
        <v>0</v>
      </c>
      <c r="I514" s="37"/>
      <c r="J514" s="78">
        <f t="shared" si="32"/>
        <v>191.5</v>
      </c>
    </row>
    <row r="515" spans="1:10" ht="22.5" customHeight="1" x14ac:dyDescent="0.2">
      <c r="A515" s="61" t="s">
        <v>562</v>
      </c>
      <c r="B515" s="48"/>
      <c r="C515" s="76" t="s">
        <v>27</v>
      </c>
      <c r="D515" s="111">
        <v>3898.3</v>
      </c>
      <c r="E515" s="114">
        <v>0</v>
      </c>
      <c r="F515" s="109">
        <v>0</v>
      </c>
      <c r="G515" s="37">
        <v>0</v>
      </c>
      <c r="H515" s="37">
        <v>0</v>
      </c>
      <c r="I515" s="37"/>
      <c r="J515" s="78">
        <f t="shared" si="32"/>
        <v>3898.3</v>
      </c>
    </row>
    <row r="516" spans="1:10" ht="22.5" customHeight="1" x14ac:dyDescent="0.2">
      <c r="A516" s="61" t="s">
        <v>563</v>
      </c>
      <c r="B516" s="48"/>
      <c r="C516" s="76" t="s">
        <v>27</v>
      </c>
      <c r="D516" s="111">
        <v>841</v>
      </c>
      <c r="E516" s="114">
        <v>0</v>
      </c>
      <c r="F516" s="109">
        <v>0</v>
      </c>
      <c r="G516" s="37">
        <v>0</v>
      </c>
      <c r="H516" s="37">
        <v>0</v>
      </c>
      <c r="I516" s="37"/>
      <c r="J516" s="78">
        <f t="shared" si="32"/>
        <v>841</v>
      </c>
    </row>
    <row r="517" spans="1:10" ht="22.5" customHeight="1" x14ac:dyDescent="0.2">
      <c r="A517" s="61" t="s">
        <v>564</v>
      </c>
      <c r="B517" s="48"/>
      <c r="C517" s="76" t="s">
        <v>27</v>
      </c>
      <c r="D517" s="89">
        <v>687.9</v>
      </c>
      <c r="E517" s="114">
        <v>0</v>
      </c>
      <c r="F517" s="109">
        <v>0</v>
      </c>
      <c r="G517" s="37">
        <v>0</v>
      </c>
      <c r="H517" s="37">
        <v>0</v>
      </c>
      <c r="I517" s="37"/>
      <c r="J517" s="78">
        <f t="shared" ref="J517:J524" si="33">SUM(D517:I517)</f>
        <v>687.9</v>
      </c>
    </row>
    <row r="518" spans="1:10" ht="22.5" customHeight="1" x14ac:dyDescent="0.2">
      <c r="A518" s="61" t="s">
        <v>565</v>
      </c>
      <c r="B518" s="48"/>
      <c r="C518" s="76" t="s">
        <v>27</v>
      </c>
      <c r="D518" s="111">
        <v>588.6</v>
      </c>
      <c r="E518" s="114">
        <v>0</v>
      </c>
      <c r="F518" s="109">
        <v>0</v>
      </c>
      <c r="G518" s="37">
        <v>0</v>
      </c>
      <c r="H518" s="37">
        <v>0</v>
      </c>
      <c r="I518" s="37"/>
      <c r="J518" s="78">
        <f t="shared" si="33"/>
        <v>588.6</v>
      </c>
    </row>
    <row r="519" spans="1:10" ht="22.5" customHeight="1" x14ac:dyDescent="0.2">
      <c r="A519" s="61" t="s">
        <v>566</v>
      </c>
      <c r="B519" s="48"/>
      <c r="C519" s="76" t="s">
        <v>27</v>
      </c>
      <c r="D519" s="111">
        <v>539.6</v>
      </c>
      <c r="E519" s="114">
        <v>0</v>
      </c>
      <c r="F519" s="109">
        <v>0</v>
      </c>
      <c r="G519" s="37">
        <v>0</v>
      </c>
      <c r="H519" s="37">
        <v>0</v>
      </c>
      <c r="I519" s="37"/>
      <c r="J519" s="78">
        <f t="shared" si="33"/>
        <v>539.6</v>
      </c>
    </row>
    <row r="520" spans="1:10" ht="22.5" customHeight="1" x14ac:dyDescent="0.2">
      <c r="A520" s="61" t="s">
        <v>567</v>
      </c>
      <c r="B520" s="48"/>
      <c r="C520" s="76" t="s">
        <v>27</v>
      </c>
      <c r="D520" s="111">
        <v>141.19999999999999</v>
      </c>
      <c r="E520" s="114">
        <v>0</v>
      </c>
      <c r="F520" s="109">
        <v>0</v>
      </c>
      <c r="G520" s="37">
        <v>0</v>
      </c>
      <c r="H520" s="37">
        <v>0</v>
      </c>
      <c r="I520" s="37"/>
      <c r="J520" s="78">
        <f t="shared" si="33"/>
        <v>141.19999999999999</v>
      </c>
    </row>
    <row r="521" spans="1:10" ht="22.5" customHeight="1" x14ac:dyDescent="0.2">
      <c r="A521" s="61" t="s">
        <v>568</v>
      </c>
      <c r="B521" s="48"/>
      <c r="C521" s="76" t="s">
        <v>27</v>
      </c>
      <c r="D521" s="111">
        <v>46.9</v>
      </c>
      <c r="E521" s="114">
        <v>0</v>
      </c>
      <c r="F521" s="109">
        <v>0</v>
      </c>
      <c r="G521" s="37">
        <v>0</v>
      </c>
      <c r="H521" s="37">
        <v>0</v>
      </c>
      <c r="I521" s="37"/>
      <c r="J521" s="78">
        <f t="shared" si="33"/>
        <v>46.9</v>
      </c>
    </row>
    <row r="522" spans="1:10" ht="22.5" customHeight="1" x14ac:dyDescent="0.2">
      <c r="A522" s="61" t="s">
        <v>569</v>
      </c>
      <c r="B522" s="48"/>
      <c r="C522" s="76" t="s">
        <v>27</v>
      </c>
      <c r="D522" s="111">
        <v>138.1</v>
      </c>
      <c r="E522" s="114">
        <v>0</v>
      </c>
      <c r="F522" s="109">
        <v>0</v>
      </c>
      <c r="G522" s="37">
        <v>0</v>
      </c>
      <c r="H522" s="37">
        <v>0</v>
      </c>
      <c r="I522" s="37"/>
      <c r="J522" s="78">
        <f t="shared" si="33"/>
        <v>138.1</v>
      </c>
    </row>
    <row r="523" spans="1:10" ht="22.5" customHeight="1" x14ac:dyDescent="0.2">
      <c r="A523" s="61" t="s">
        <v>570</v>
      </c>
      <c r="B523" s="48"/>
      <c r="C523" s="76" t="s">
        <v>27</v>
      </c>
      <c r="D523" s="111">
        <v>517.90000000000009</v>
      </c>
      <c r="E523" s="114">
        <v>0</v>
      </c>
      <c r="F523" s="109">
        <v>0</v>
      </c>
      <c r="G523" s="37">
        <v>0</v>
      </c>
      <c r="H523" s="37">
        <v>0</v>
      </c>
      <c r="I523" s="37"/>
      <c r="J523" s="78">
        <f t="shared" si="33"/>
        <v>517.90000000000009</v>
      </c>
    </row>
    <row r="524" spans="1:10" ht="22.5" customHeight="1" x14ac:dyDescent="0.2">
      <c r="A524" s="61" t="s">
        <v>571</v>
      </c>
      <c r="B524" s="48"/>
      <c r="C524" s="76" t="s">
        <v>27</v>
      </c>
      <c r="D524" s="111">
        <v>246.27</v>
      </c>
      <c r="E524" s="114">
        <v>0</v>
      </c>
      <c r="F524" s="109">
        <v>0</v>
      </c>
      <c r="G524" s="37">
        <v>0</v>
      </c>
      <c r="H524" s="37">
        <v>0</v>
      </c>
      <c r="I524" s="37"/>
      <c r="J524" s="78">
        <f t="shared" si="33"/>
        <v>246.27</v>
      </c>
    </row>
    <row r="525" spans="1:10" ht="22.5" customHeight="1" x14ac:dyDescent="0.2">
      <c r="A525" s="61" t="s">
        <v>572</v>
      </c>
      <c r="B525" s="48"/>
      <c r="C525" s="76" t="s">
        <v>27</v>
      </c>
      <c r="D525" s="89">
        <v>1702.4</v>
      </c>
      <c r="E525" s="114">
        <v>0</v>
      </c>
      <c r="F525" s="109">
        <v>0</v>
      </c>
      <c r="G525" s="37">
        <v>0</v>
      </c>
      <c r="H525" s="37">
        <v>0</v>
      </c>
      <c r="I525" s="37"/>
      <c r="J525" s="78">
        <f t="shared" ref="J525:J526" si="34">SUM(D525:I525)</f>
        <v>1702.4</v>
      </c>
    </row>
    <row r="526" spans="1:10" ht="22.5" customHeight="1" x14ac:dyDescent="0.2">
      <c r="A526" s="81" t="s">
        <v>573</v>
      </c>
      <c r="B526" s="48"/>
      <c r="C526" s="76" t="s">
        <v>27</v>
      </c>
      <c r="D526" s="111">
        <v>8075.7</v>
      </c>
      <c r="E526" s="114">
        <v>0</v>
      </c>
      <c r="F526" s="109">
        <v>0</v>
      </c>
      <c r="G526" s="37">
        <v>0</v>
      </c>
      <c r="H526" s="37">
        <v>0</v>
      </c>
      <c r="I526" s="37"/>
      <c r="J526" s="78">
        <f t="shared" si="34"/>
        <v>8075.7</v>
      </c>
    </row>
    <row r="527" spans="1:10" ht="22.5" customHeight="1" x14ac:dyDescent="0.2">
      <c r="A527" s="270" t="s">
        <v>574</v>
      </c>
      <c r="B527" s="48"/>
      <c r="C527" s="76" t="s">
        <v>27</v>
      </c>
      <c r="D527" s="111">
        <v>104737.98000000001</v>
      </c>
      <c r="E527" s="114">
        <v>0</v>
      </c>
      <c r="F527" s="109">
        <v>14364.9</v>
      </c>
      <c r="G527" s="37">
        <v>12240.5</v>
      </c>
      <c r="H527" s="37">
        <v>8247.9</v>
      </c>
      <c r="I527" s="37"/>
      <c r="J527" s="78">
        <f>SUM(D527:I527)</f>
        <v>139591.28</v>
      </c>
    </row>
    <row r="528" spans="1:10" ht="22.5" customHeight="1" x14ac:dyDescent="0.2">
      <c r="A528" s="61" t="s">
        <v>575</v>
      </c>
      <c r="B528" s="48"/>
      <c r="C528" s="76" t="s">
        <v>27</v>
      </c>
      <c r="D528" s="111">
        <v>11.5</v>
      </c>
      <c r="E528" s="114">
        <v>0</v>
      </c>
      <c r="F528" s="109">
        <v>0</v>
      </c>
      <c r="G528" s="37">
        <v>0</v>
      </c>
      <c r="H528" s="37">
        <v>0</v>
      </c>
      <c r="I528" s="37"/>
      <c r="J528" s="78">
        <f>SUM(D528:I528)</f>
        <v>11.5</v>
      </c>
    </row>
    <row r="529" spans="1:10" ht="22.5" customHeight="1" x14ac:dyDescent="0.2">
      <c r="A529" s="173" t="s">
        <v>576</v>
      </c>
      <c r="B529" s="53"/>
      <c r="C529" s="76" t="s">
        <v>27</v>
      </c>
      <c r="D529" s="111">
        <v>3793.4999999999995</v>
      </c>
      <c r="E529" s="114">
        <v>0</v>
      </c>
      <c r="F529" s="109">
        <v>0</v>
      </c>
      <c r="G529" s="37">
        <v>0</v>
      </c>
      <c r="H529" s="37">
        <v>0</v>
      </c>
      <c r="I529" s="37"/>
      <c r="J529" s="78">
        <f>SUM(D529:I529)</f>
        <v>3793.4999999999995</v>
      </c>
    </row>
    <row r="530" spans="1:10" ht="22.5" customHeight="1" thickBot="1" x14ac:dyDescent="0.25">
      <c r="A530" s="271" t="s">
        <v>577</v>
      </c>
      <c r="B530" s="49"/>
      <c r="C530" s="76" t="s">
        <v>27</v>
      </c>
      <c r="D530" s="112">
        <v>660</v>
      </c>
      <c r="E530" s="114">
        <v>0</v>
      </c>
      <c r="F530" s="109">
        <v>0</v>
      </c>
      <c r="G530" s="37">
        <v>0</v>
      </c>
      <c r="H530" s="37">
        <v>0</v>
      </c>
      <c r="I530" s="37"/>
      <c r="J530" s="78">
        <f>SUM(D530:I530)</f>
        <v>660</v>
      </c>
    </row>
    <row r="531" spans="1:10" ht="39" customHeight="1" thickTop="1" thickBot="1" x14ac:dyDescent="0.25">
      <c r="A531" s="505" t="s">
        <v>578</v>
      </c>
      <c r="B531" s="506"/>
      <c r="C531" s="38" t="s">
        <v>27</v>
      </c>
      <c r="D531" s="29">
        <f>SUM(D402:D530)</f>
        <v>599259.68000000005</v>
      </c>
      <c r="E531" s="29">
        <f>SUM(E402:E530)</f>
        <v>13816.880000000001</v>
      </c>
      <c r="F531" s="29">
        <f>SUM(F402:F530)</f>
        <v>49432.78</v>
      </c>
      <c r="G531" s="29">
        <f>SUM(G402:G530)</f>
        <v>26387.199999999997</v>
      </c>
      <c r="H531" s="29">
        <f t="shared" ref="H531" si="35">SUM(H402:H530)</f>
        <v>19681.400000000001</v>
      </c>
      <c r="I531" s="29">
        <f>SUM(I402:I530)</f>
        <v>0</v>
      </c>
      <c r="J531" s="30">
        <f>SUM(J402:J530)</f>
        <v>708577.94</v>
      </c>
    </row>
    <row r="532" spans="1:10" ht="32.25" customHeight="1" thickBot="1" x14ac:dyDescent="0.25">
      <c r="A532" s="510" t="s">
        <v>579</v>
      </c>
      <c r="B532" s="511"/>
      <c r="C532" s="35" t="s">
        <v>27</v>
      </c>
      <c r="D532" s="59">
        <f>SUM(D531,D397)</f>
        <v>2992204.49</v>
      </c>
      <c r="E532" s="59">
        <f>SUM(E531,E397)</f>
        <v>91716.000000000015</v>
      </c>
      <c r="F532" s="59">
        <f>SUM(F531,F397)</f>
        <v>141232.20000000001</v>
      </c>
      <c r="G532" s="15">
        <f>SUM(G531,G397)</f>
        <v>131712.85999999999</v>
      </c>
      <c r="H532" s="15">
        <f t="shared" ref="H532" si="36">SUM(H531,H397)</f>
        <v>167757.70000000001</v>
      </c>
      <c r="I532" s="15">
        <f>SUM(I531,I397)</f>
        <v>0</v>
      </c>
      <c r="J532" s="16">
        <f>SUM(J531,J397)</f>
        <v>3524623.2500000009</v>
      </c>
    </row>
    <row r="533" spans="1:10" ht="21.75" customHeight="1" thickTop="1" thickBot="1" x14ac:dyDescent="0.25">
      <c r="A533" s="479" t="s">
        <v>610</v>
      </c>
      <c r="B533" s="480"/>
      <c r="C533" s="480"/>
      <c r="D533" s="480"/>
      <c r="E533" s="480"/>
      <c r="F533" s="480"/>
      <c r="G533" s="480"/>
      <c r="H533" s="480"/>
      <c r="I533" s="480"/>
      <c r="J533" s="481"/>
    </row>
    <row r="534" spans="1:10" ht="24.75" customHeight="1" thickTop="1" thickBot="1" x14ac:dyDescent="0.25">
      <c r="A534" s="502" t="s">
        <v>606</v>
      </c>
      <c r="B534" s="503"/>
      <c r="C534" s="503"/>
      <c r="D534" s="503"/>
      <c r="E534" s="503"/>
      <c r="F534" s="503"/>
      <c r="G534" s="503"/>
      <c r="H534" s="503"/>
      <c r="I534" s="503"/>
      <c r="J534" s="504"/>
    </row>
    <row r="535" spans="1:10" ht="30" customHeight="1" thickTop="1" thickBot="1" x14ac:dyDescent="0.25">
      <c r="A535" s="528" t="s">
        <v>580</v>
      </c>
      <c r="B535" s="529"/>
      <c r="C535" s="529"/>
      <c r="D535" s="529"/>
      <c r="E535" s="529"/>
      <c r="F535" s="529"/>
      <c r="G535" s="529"/>
      <c r="H535" s="529"/>
      <c r="I535" s="529"/>
      <c r="J535" s="530"/>
    </row>
    <row r="536" spans="1:10" ht="32.25" customHeight="1" thickTop="1" x14ac:dyDescent="0.2">
      <c r="A536" s="484" t="s">
        <v>807</v>
      </c>
      <c r="B536" s="485"/>
      <c r="C536" s="485"/>
      <c r="D536" s="485"/>
      <c r="E536" s="485"/>
      <c r="F536" s="485"/>
      <c r="G536" s="485"/>
      <c r="H536" s="485"/>
      <c r="I536" s="485"/>
      <c r="J536" s="486"/>
    </row>
    <row r="537" spans="1:10" ht="45" customHeight="1" x14ac:dyDescent="0.2">
      <c r="A537" s="525" t="s">
        <v>796</v>
      </c>
      <c r="B537" s="526"/>
      <c r="C537" s="526"/>
      <c r="D537" s="526"/>
      <c r="E537" s="526"/>
      <c r="F537" s="526"/>
      <c r="G537" s="526"/>
      <c r="H537" s="526"/>
      <c r="I537" s="526"/>
      <c r="J537" s="527"/>
    </row>
    <row r="538" spans="1:10" ht="45" customHeight="1" x14ac:dyDescent="0.2">
      <c r="A538" s="490" t="s">
        <v>808</v>
      </c>
      <c r="B538" s="491"/>
      <c r="C538" s="491"/>
      <c r="D538" s="491"/>
      <c r="E538" s="491"/>
      <c r="F538" s="491"/>
      <c r="G538" s="491"/>
      <c r="H538" s="491"/>
      <c r="I538" s="491"/>
      <c r="J538" s="492"/>
    </row>
    <row r="539" spans="1:10" ht="42" customHeight="1" x14ac:dyDescent="0.2">
      <c r="A539" s="487" t="s">
        <v>797</v>
      </c>
      <c r="B539" s="488"/>
      <c r="C539" s="488"/>
      <c r="D539" s="488"/>
      <c r="E539" s="488"/>
      <c r="F539" s="488"/>
      <c r="G539" s="488"/>
      <c r="H539" s="488"/>
      <c r="I539" s="488"/>
      <c r="J539" s="489"/>
    </row>
    <row r="540" spans="1:10" ht="230.25" customHeight="1" x14ac:dyDescent="0.2">
      <c r="A540" s="490" t="s">
        <v>809</v>
      </c>
      <c r="B540" s="491"/>
      <c r="C540" s="491"/>
      <c r="D540" s="491"/>
      <c r="E540" s="491"/>
      <c r="F540" s="491"/>
      <c r="G540" s="491"/>
      <c r="H540" s="491"/>
      <c r="I540" s="491"/>
      <c r="J540" s="492"/>
    </row>
    <row r="541" spans="1:10" ht="69.75" customHeight="1" x14ac:dyDescent="0.2">
      <c r="A541" s="568" t="s">
        <v>810</v>
      </c>
      <c r="B541" s="569"/>
      <c r="C541" s="569"/>
      <c r="D541" s="569"/>
      <c r="E541" s="569"/>
      <c r="F541" s="569"/>
      <c r="G541" s="569"/>
      <c r="H541" s="569"/>
      <c r="I541" s="569"/>
      <c r="J541" s="570"/>
    </row>
    <row r="542" spans="1:10" ht="42" customHeight="1" x14ac:dyDescent="0.2">
      <c r="A542" s="568" t="s">
        <v>811</v>
      </c>
      <c r="B542" s="571"/>
      <c r="C542" s="571"/>
      <c r="D542" s="571"/>
      <c r="E542" s="571"/>
      <c r="F542" s="571"/>
      <c r="G542" s="571"/>
      <c r="H542" s="571"/>
      <c r="I542" s="571"/>
      <c r="J542" s="572"/>
    </row>
    <row r="543" spans="1:10" ht="41.25" customHeight="1" x14ac:dyDescent="0.2">
      <c r="A543" s="484" t="s">
        <v>812</v>
      </c>
      <c r="B543" s="576"/>
      <c r="C543" s="576"/>
      <c r="D543" s="576"/>
      <c r="E543" s="576"/>
      <c r="F543" s="576"/>
      <c r="G543" s="576"/>
      <c r="H543" s="576"/>
      <c r="I543" s="576"/>
      <c r="J543" s="577"/>
    </row>
    <row r="544" spans="1:10" ht="33.75" customHeight="1" thickBot="1" x14ac:dyDescent="0.25">
      <c r="A544" s="578" t="s">
        <v>798</v>
      </c>
      <c r="B544" s="579"/>
      <c r="C544" s="579"/>
      <c r="D544" s="579"/>
      <c r="E544" s="579"/>
      <c r="F544" s="579"/>
      <c r="G544" s="579"/>
      <c r="H544" s="579"/>
      <c r="I544" s="579"/>
      <c r="J544" s="580"/>
    </row>
    <row r="545" spans="1:12" ht="35.25" customHeight="1" thickTop="1" thickBot="1" x14ac:dyDescent="0.25">
      <c r="A545" s="528" t="s">
        <v>581</v>
      </c>
      <c r="B545" s="529"/>
      <c r="C545" s="529"/>
      <c r="D545" s="529"/>
      <c r="E545" s="529"/>
      <c r="F545" s="529"/>
      <c r="G545" s="529"/>
      <c r="H545" s="529"/>
      <c r="I545" s="529"/>
      <c r="J545" s="530"/>
    </row>
    <row r="546" spans="1:12" ht="75.75" customHeight="1" thickTop="1" x14ac:dyDescent="0.2">
      <c r="A546" s="525" t="s">
        <v>813</v>
      </c>
      <c r="B546" s="526"/>
      <c r="C546" s="526"/>
      <c r="D546" s="526"/>
      <c r="E546" s="526"/>
      <c r="F546" s="526"/>
      <c r="G546" s="526"/>
      <c r="H546" s="526"/>
      <c r="I546" s="526"/>
      <c r="J546" s="527"/>
    </row>
    <row r="547" spans="1:12" ht="107.25" customHeight="1" x14ac:dyDescent="0.2">
      <c r="A547" s="573" t="s">
        <v>785</v>
      </c>
      <c r="B547" s="574"/>
      <c r="C547" s="574"/>
      <c r="D547" s="574"/>
      <c r="E547" s="574"/>
      <c r="F547" s="574"/>
      <c r="G547" s="574"/>
      <c r="H547" s="574"/>
      <c r="I547" s="574"/>
      <c r="J547" s="575"/>
    </row>
    <row r="548" spans="1:12" ht="69" customHeight="1" x14ac:dyDescent="0.2">
      <c r="A548" s="490" t="s">
        <v>814</v>
      </c>
      <c r="B548" s="491"/>
      <c r="C548" s="491"/>
      <c r="D548" s="491"/>
      <c r="E548" s="491"/>
      <c r="F548" s="491"/>
      <c r="G548" s="491"/>
      <c r="H548" s="491"/>
      <c r="I548" s="491"/>
      <c r="J548" s="492"/>
    </row>
    <row r="549" spans="1:12" ht="242.25" customHeight="1" x14ac:dyDescent="0.2">
      <c r="A549" s="525" t="s">
        <v>786</v>
      </c>
      <c r="B549" s="526"/>
      <c r="C549" s="526"/>
      <c r="D549" s="526"/>
      <c r="E549" s="526"/>
      <c r="F549" s="526"/>
      <c r="G549" s="526"/>
      <c r="H549" s="526"/>
      <c r="I549" s="526"/>
      <c r="J549" s="527"/>
    </row>
    <row r="550" spans="1:12" ht="68.25" customHeight="1" x14ac:dyDescent="0.2">
      <c r="A550" s="525" t="s">
        <v>799</v>
      </c>
      <c r="B550" s="526"/>
      <c r="C550" s="526"/>
      <c r="D550" s="526"/>
      <c r="E550" s="526"/>
      <c r="F550" s="526"/>
      <c r="G550" s="526"/>
      <c r="H550" s="526"/>
      <c r="I550" s="526"/>
      <c r="J550" s="527"/>
    </row>
    <row r="551" spans="1:12" ht="257.25" customHeight="1" x14ac:dyDescent="0.2">
      <c r="A551" s="525" t="s">
        <v>815</v>
      </c>
      <c r="B551" s="526"/>
      <c r="C551" s="526"/>
      <c r="D551" s="526"/>
      <c r="E551" s="526"/>
      <c r="F551" s="526"/>
      <c r="G551" s="526"/>
      <c r="H551" s="526"/>
      <c r="I551" s="526"/>
      <c r="J551" s="527"/>
      <c r="L551" s="3" t="s">
        <v>800</v>
      </c>
    </row>
    <row r="552" spans="1:12" ht="87.75" customHeight="1" x14ac:dyDescent="0.2">
      <c r="A552" s="525" t="s">
        <v>816</v>
      </c>
      <c r="B552" s="526"/>
      <c r="C552" s="526"/>
      <c r="D552" s="526"/>
      <c r="E552" s="526"/>
      <c r="F552" s="526"/>
      <c r="G552" s="526"/>
      <c r="H552" s="526"/>
      <c r="I552" s="526"/>
      <c r="J552" s="527"/>
    </row>
    <row r="553" spans="1:12" ht="90.75" customHeight="1" thickBot="1" x14ac:dyDescent="0.25">
      <c r="A553" s="581" t="s">
        <v>817</v>
      </c>
      <c r="B553" s="582"/>
      <c r="C553" s="582"/>
      <c r="D553" s="582"/>
      <c r="E553" s="582"/>
      <c r="F553" s="582"/>
      <c r="G553" s="582"/>
      <c r="H553" s="582"/>
      <c r="I553" s="582"/>
      <c r="J553" s="583"/>
    </row>
    <row r="554" spans="1:12" ht="27.75" customHeight="1" thickTop="1" thickBot="1" x14ac:dyDescent="0.25">
      <c r="A554" s="565" t="s">
        <v>582</v>
      </c>
      <c r="B554" s="566"/>
      <c r="C554" s="566"/>
      <c r="D554" s="566"/>
      <c r="E554" s="566"/>
      <c r="F554" s="566"/>
      <c r="G554" s="566"/>
      <c r="H554" s="566"/>
      <c r="I554" s="566"/>
      <c r="J554" s="567"/>
    </row>
    <row r="555" spans="1:12" ht="27" customHeight="1" thickTop="1" thickBot="1" x14ac:dyDescent="0.25">
      <c r="A555" s="562" t="s">
        <v>789</v>
      </c>
      <c r="B555" s="563"/>
      <c r="C555" s="563"/>
      <c r="D555" s="563"/>
      <c r="E555" s="563"/>
      <c r="F555" s="563"/>
      <c r="G555" s="563"/>
      <c r="H555" s="563"/>
      <c r="I555" s="563"/>
      <c r="J555" s="564"/>
    </row>
    <row r="556" spans="1:12" ht="102.75" customHeight="1" thickTop="1" x14ac:dyDescent="0.25">
      <c r="A556" s="559" t="s">
        <v>614</v>
      </c>
      <c r="B556" s="560"/>
      <c r="C556" s="560"/>
      <c r="D556" s="560"/>
      <c r="E556" s="560"/>
      <c r="F556" s="560"/>
      <c r="G556" s="560"/>
      <c r="H556" s="560"/>
      <c r="I556" s="560"/>
      <c r="J556" s="561"/>
    </row>
    <row r="557" spans="1:12" ht="24" customHeight="1" thickBot="1" x14ac:dyDescent="0.25">
      <c r="A557" s="556" t="s">
        <v>708</v>
      </c>
      <c r="B557" s="557"/>
      <c r="C557" s="557"/>
      <c r="D557" s="557"/>
      <c r="E557" s="557"/>
      <c r="F557" s="557"/>
      <c r="G557" s="557"/>
      <c r="H557" s="557"/>
      <c r="I557" s="557"/>
      <c r="J557" s="558"/>
    </row>
  </sheetData>
  <sortState xmlns:xlrd2="http://schemas.microsoft.com/office/spreadsheetml/2017/richdata2" ref="A32:J548">
    <sortCondition ref="B33:B118"/>
  </sortState>
  <mergeCells count="114">
    <mergeCell ref="A102:A106"/>
    <mergeCell ref="A111:A112"/>
    <mergeCell ref="A73:A74"/>
    <mergeCell ref="A161:A162"/>
    <mergeCell ref="A165:A166"/>
    <mergeCell ref="A155:A156"/>
    <mergeCell ref="A168:A169"/>
    <mergeCell ref="A183:J183"/>
    <mergeCell ref="A181:B181"/>
    <mergeCell ref="A182:B182"/>
    <mergeCell ref="A134:A135"/>
    <mergeCell ref="A148:A149"/>
    <mergeCell ref="A54:A55"/>
    <mergeCell ref="A58:A60"/>
    <mergeCell ref="A11:B11"/>
    <mergeCell ref="A62:A67"/>
    <mergeCell ref="A68:A70"/>
    <mergeCell ref="A35:A37"/>
    <mergeCell ref="A38:A39"/>
    <mergeCell ref="A41:A42"/>
    <mergeCell ref="A44:A45"/>
    <mergeCell ref="A49:A51"/>
    <mergeCell ref="A25:J25"/>
    <mergeCell ref="A31:J31"/>
    <mergeCell ref="A23:B23"/>
    <mergeCell ref="A26:J26"/>
    <mergeCell ref="A27:C27"/>
    <mergeCell ref="A30:J30"/>
    <mergeCell ref="A28:B28"/>
    <mergeCell ref="A12:B12"/>
    <mergeCell ref="A22:B22"/>
    <mergeCell ref="A24:B24"/>
    <mergeCell ref="A14:J14"/>
    <mergeCell ref="A15:C15"/>
    <mergeCell ref="A16:B16"/>
    <mergeCell ref="A18:B18"/>
    <mergeCell ref="A1:J1"/>
    <mergeCell ref="A3:J3"/>
    <mergeCell ref="A4:J4"/>
    <mergeCell ref="A7:J7"/>
    <mergeCell ref="A8:J8"/>
    <mergeCell ref="A5:J5"/>
    <mergeCell ref="A6:J6"/>
    <mergeCell ref="A2:J2"/>
    <mergeCell ref="A10:C10"/>
    <mergeCell ref="A9:J9"/>
    <mergeCell ref="A21:B21"/>
    <mergeCell ref="A17:B17"/>
    <mergeCell ref="A13:J13"/>
    <mergeCell ref="A19:J19"/>
    <mergeCell ref="A20:C20"/>
    <mergeCell ref="A557:J557"/>
    <mergeCell ref="A556:J556"/>
    <mergeCell ref="A555:J555"/>
    <mergeCell ref="A554:J554"/>
    <mergeCell ref="A549:J549"/>
    <mergeCell ref="A550:J550"/>
    <mergeCell ref="A548:J548"/>
    <mergeCell ref="A541:J541"/>
    <mergeCell ref="A551:J551"/>
    <mergeCell ref="A542:J542"/>
    <mergeCell ref="A547:J547"/>
    <mergeCell ref="A545:J545"/>
    <mergeCell ref="A552:J552"/>
    <mergeCell ref="A543:J543"/>
    <mergeCell ref="A544:J544"/>
    <mergeCell ref="A546:J546"/>
    <mergeCell ref="A553:J553"/>
    <mergeCell ref="A117:A118"/>
    <mergeCell ref="A122:A126"/>
    <mergeCell ref="A29:B29"/>
    <mergeCell ref="A248:A253"/>
    <mergeCell ref="A256:A257"/>
    <mergeCell ref="A262:A269"/>
    <mergeCell ref="A292:B292"/>
    <mergeCell ref="A537:J537"/>
    <mergeCell ref="A293:B293"/>
    <mergeCell ref="A296:J296"/>
    <mergeCell ref="A81:A82"/>
    <mergeCell ref="A87:A88"/>
    <mergeCell ref="A89:A93"/>
    <mergeCell ref="A298:C298"/>
    <mergeCell ref="A535:J535"/>
    <mergeCell ref="A241:A244"/>
    <mergeCell ref="B32:C32"/>
    <mergeCell ref="A94:A95"/>
    <mergeCell ref="A213:A237"/>
    <mergeCell ref="A185:A193"/>
    <mergeCell ref="A136:A137"/>
    <mergeCell ref="A52:A53"/>
    <mergeCell ref="A200:A212"/>
    <mergeCell ref="B184:C184"/>
    <mergeCell ref="A290:B291"/>
    <mergeCell ref="A534:J534"/>
    <mergeCell ref="A195:A198"/>
    <mergeCell ref="A533:J533"/>
    <mergeCell ref="A397:B397"/>
    <mergeCell ref="A536:J536"/>
    <mergeCell ref="A539:J539"/>
    <mergeCell ref="A538:J538"/>
    <mergeCell ref="A540:J540"/>
    <mergeCell ref="A295:J295"/>
    <mergeCell ref="A297:J297"/>
    <mergeCell ref="A398:J398"/>
    <mergeCell ref="A245:A247"/>
    <mergeCell ref="A399:J399"/>
    <mergeCell ref="A531:B531"/>
    <mergeCell ref="A400:J400"/>
    <mergeCell ref="A401:C401"/>
    <mergeCell ref="A532:B532"/>
    <mergeCell ref="A270:A287"/>
    <mergeCell ref="A294:B294"/>
    <mergeCell ref="A288:B288"/>
    <mergeCell ref="A289:B289"/>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5" max="10" man="1"/>
    <brk id="88" max="10" man="1"/>
    <brk id="169" max="10" man="1"/>
    <brk id="212" max="10" man="1"/>
    <brk id="253" max="10" man="1"/>
    <brk id="294" max="10" man="1"/>
    <brk id="360" max="10" man="1"/>
    <brk id="426" max="10" man="1"/>
    <brk id="494" max="10" man="1"/>
    <brk id="544"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1"/>
  <sheetViews>
    <sheetView view="pageBreakPreview" zoomScaleNormal="100" zoomScaleSheetLayoutView="100" workbookViewId="0">
      <selection activeCell="S57" sqref="S57"/>
    </sheetView>
  </sheetViews>
  <sheetFormatPr defaultRowHeight="15" x14ac:dyDescent="0.25"/>
  <cols>
    <col min="1" max="1" width="14.42578125" style="79" customWidth="1"/>
    <col min="2" max="2" width="23.140625" style="130" customWidth="1"/>
    <col min="3" max="3" width="20.5703125" customWidth="1"/>
    <col min="4" max="4" width="7" style="131" customWidth="1"/>
    <col min="5" max="5" width="61" style="131" customWidth="1"/>
    <col min="6" max="6" width="9.140625" customWidth="1"/>
  </cols>
  <sheetData>
    <row r="1" spans="1:6" s="79" customFormat="1" ht="24" customHeight="1" x14ac:dyDescent="0.25">
      <c r="A1" s="630" t="s">
        <v>0</v>
      </c>
      <c r="B1" s="631"/>
      <c r="C1" s="631"/>
      <c r="D1" s="631"/>
      <c r="E1" s="632"/>
    </row>
    <row r="2" spans="1:6" s="79" customFormat="1" ht="24" customHeight="1" x14ac:dyDescent="0.25">
      <c r="A2" s="633" t="s">
        <v>2</v>
      </c>
      <c r="B2" s="634"/>
      <c r="C2" s="634"/>
      <c r="D2" s="634"/>
      <c r="E2" s="635"/>
    </row>
    <row r="3" spans="1:6" ht="42" customHeight="1" thickBot="1" x14ac:dyDescent="0.3">
      <c r="A3" s="633" t="s">
        <v>622</v>
      </c>
      <c r="B3" s="634"/>
      <c r="C3" s="634"/>
      <c r="D3" s="634"/>
      <c r="E3" s="635"/>
    </row>
    <row r="4" spans="1:6" s="79" customFormat="1" ht="16.5" customHeight="1" thickTop="1" thickBot="1" x14ac:dyDescent="0.3">
      <c r="A4" s="636" t="s">
        <v>607</v>
      </c>
      <c r="B4" s="637"/>
      <c r="C4" s="637"/>
      <c r="D4" s="637"/>
      <c r="E4" s="638"/>
    </row>
    <row r="5" spans="1:6" ht="33.75" customHeight="1" thickTop="1" thickBot="1" x14ac:dyDescent="0.3">
      <c r="A5" s="128" t="s">
        <v>621</v>
      </c>
      <c r="B5" s="156" t="s">
        <v>624</v>
      </c>
      <c r="C5" s="156" t="s">
        <v>625</v>
      </c>
      <c r="D5" s="157" t="s">
        <v>623</v>
      </c>
      <c r="E5" s="155" t="s">
        <v>666</v>
      </c>
    </row>
    <row r="6" spans="1:6" ht="24" customHeight="1" thickTop="1" x14ac:dyDescent="0.25">
      <c r="A6" s="318">
        <v>44044</v>
      </c>
      <c r="B6" s="302" t="s">
        <v>664</v>
      </c>
      <c r="C6" s="299" t="s">
        <v>664</v>
      </c>
      <c r="D6" s="300" t="s">
        <v>664</v>
      </c>
      <c r="E6" s="301" t="s">
        <v>664</v>
      </c>
      <c r="F6" s="126"/>
    </row>
    <row r="7" spans="1:6" ht="24" customHeight="1" x14ac:dyDescent="0.25">
      <c r="A7" s="319">
        <v>44075</v>
      </c>
      <c r="B7" s="158" t="s">
        <v>664</v>
      </c>
      <c r="C7" s="127" t="s">
        <v>664</v>
      </c>
      <c r="D7" s="153" t="s">
        <v>664</v>
      </c>
      <c r="E7" s="154" t="s">
        <v>664</v>
      </c>
    </row>
    <row r="8" spans="1:6" ht="15" customHeight="1" x14ac:dyDescent="0.25">
      <c r="A8" s="639">
        <v>44105</v>
      </c>
      <c r="B8" s="158" t="s">
        <v>627</v>
      </c>
      <c r="C8" s="127"/>
      <c r="D8" s="153">
        <v>1</v>
      </c>
      <c r="E8" s="159" t="s">
        <v>626</v>
      </c>
    </row>
    <row r="9" spans="1:6" s="79" customFormat="1" ht="15" customHeight="1" x14ac:dyDescent="0.25">
      <c r="A9" s="640"/>
      <c r="B9" s="158" t="s">
        <v>304</v>
      </c>
      <c r="C9" s="127"/>
      <c r="D9" s="153">
        <v>2</v>
      </c>
      <c r="E9" s="159" t="s">
        <v>661</v>
      </c>
    </row>
    <row r="10" spans="1:6" s="79" customFormat="1" ht="15" customHeight="1" x14ac:dyDescent="0.25">
      <c r="A10" s="640"/>
      <c r="B10" s="642" t="s">
        <v>662</v>
      </c>
      <c r="C10" s="127"/>
      <c r="D10" s="153">
        <v>3</v>
      </c>
      <c r="E10" s="159" t="s">
        <v>663</v>
      </c>
    </row>
    <row r="11" spans="1:6" x14ac:dyDescent="0.25">
      <c r="A11" s="640"/>
      <c r="B11" s="643"/>
      <c r="C11" s="127"/>
      <c r="D11" s="153">
        <v>4</v>
      </c>
      <c r="E11" s="160" t="s">
        <v>628</v>
      </c>
    </row>
    <row r="12" spans="1:6" x14ac:dyDescent="0.25">
      <c r="A12" s="640"/>
      <c r="B12" s="158" t="s">
        <v>630</v>
      </c>
      <c r="C12" s="127"/>
      <c r="D12" s="153">
        <v>5</v>
      </c>
      <c r="E12" s="160" t="s">
        <v>629</v>
      </c>
    </row>
    <row r="13" spans="1:6" x14ac:dyDescent="0.25">
      <c r="A13" s="640"/>
      <c r="B13" s="158" t="s">
        <v>631</v>
      </c>
      <c r="C13" s="127"/>
      <c r="D13" s="153">
        <v>6</v>
      </c>
      <c r="E13" s="159" t="s">
        <v>632</v>
      </c>
    </row>
    <row r="14" spans="1:6" x14ac:dyDescent="0.25">
      <c r="A14" s="640"/>
      <c r="B14" s="158" t="s">
        <v>633</v>
      </c>
      <c r="C14" s="127"/>
      <c r="D14" s="153">
        <v>7</v>
      </c>
      <c r="E14" s="159" t="s">
        <v>665</v>
      </c>
    </row>
    <row r="15" spans="1:6" x14ac:dyDescent="0.25">
      <c r="A15" s="640"/>
      <c r="B15" s="158" t="s">
        <v>635</v>
      </c>
      <c r="C15" s="127"/>
      <c r="D15" s="153">
        <v>8</v>
      </c>
      <c r="E15" s="159" t="s">
        <v>634</v>
      </c>
    </row>
    <row r="16" spans="1:6" x14ac:dyDescent="0.25">
      <c r="A16" s="640"/>
      <c r="B16" s="158" t="s">
        <v>637</v>
      </c>
      <c r="C16" s="127"/>
      <c r="D16" s="153">
        <v>9</v>
      </c>
      <c r="E16" s="159" t="s">
        <v>636</v>
      </c>
    </row>
    <row r="17" spans="1:5" x14ac:dyDescent="0.25">
      <c r="A17" s="640"/>
      <c r="B17" s="158" t="s">
        <v>639</v>
      </c>
      <c r="C17" s="127"/>
      <c r="D17" s="153">
        <v>10</v>
      </c>
      <c r="E17" s="159" t="s">
        <v>638</v>
      </c>
    </row>
    <row r="18" spans="1:5" x14ac:dyDescent="0.25">
      <c r="A18" s="640"/>
      <c r="B18" s="158" t="s">
        <v>641</v>
      </c>
      <c r="C18" s="127"/>
      <c r="D18" s="153">
        <v>11</v>
      </c>
      <c r="E18" s="159" t="s">
        <v>640</v>
      </c>
    </row>
    <row r="19" spans="1:5" x14ac:dyDescent="0.25">
      <c r="A19" s="640"/>
      <c r="B19" s="158" t="s">
        <v>643</v>
      </c>
      <c r="C19" s="127"/>
      <c r="D19" s="153">
        <v>12</v>
      </c>
      <c r="E19" s="159" t="s">
        <v>642</v>
      </c>
    </row>
    <row r="20" spans="1:5" ht="15" customHeight="1" x14ac:dyDescent="0.25">
      <c r="A20" s="640"/>
      <c r="B20" s="161" t="s">
        <v>645</v>
      </c>
      <c r="C20" s="127"/>
      <c r="D20" s="153">
        <v>13</v>
      </c>
      <c r="E20" s="162" t="s">
        <v>644</v>
      </c>
    </row>
    <row r="21" spans="1:5" s="79" customFormat="1" x14ac:dyDescent="0.25">
      <c r="A21" s="640"/>
      <c r="B21" s="163" t="s">
        <v>647</v>
      </c>
      <c r="C21" s="129"/>
      <c r="D21" s="164">
        <v>14</v>
      </c>
      <c r="E21" s="159" t="s">
        <v>646</v>
      </c>
    </row>
    <row r="22" spans="1:5" s="79" customFormat="1" x14ac:dyDescent="0.25">
      <c r="A22" s="640"/>
      <c r="B22" s="163" t="s">
        <v>647</v>
      </c>
      <c r="C22" s="129"/>
      <c r="D22" s="164">
        <v>15</v>
      </c>
      <c r="E22" s="159" t="s">
        <v>648</v>
      </c>
    </row>
    <row r="23" spans="1:5" s="79" customFormat="1" x14ac:dyDescent="0.25">
      <c r="A23" s="640"/>
      <c r="B23" s="163" t="s">
        <v>650</v>
      </c>
      <c r="C23" s="129"/>
      <c r="D23" s="164">
        <v>16</v>
      </c>
      <c r="E23" s="159" t="s">
        <v>649</v>
      </c>
    </row>
    <row r="24" spans="1:5" s="79" customFormat="1" ht="26.25" x14ac:dyDescent="0.25">
      <c r="A24" s="640"/>
      <c r="B24" s="165" t="s">
        <v>652</v>
      </c>
      <c r="C24" s="129"/>
      <c r="D24" s="164">
        <v>17</v>
      </c>
      <c r="E24" s="166" t="s">
        <v>651</v>
      </c>
    </row>
    <row r="25" spans="1:5" s="79" customFormat="1" x14ac:dyDescent="0.25">
      <c r="A25" s="640"/>
      <c r="B25" s="163" t="s">
        <v>332</v>
      </c>
      <c r="C25" s="129"/>
      <c r="D25" s="164">
        <v>18</v>
      </c>
      <c r="E25" s="159" t="s">
        <v>653</v>
      </c>
    </row>
    <row r="26" spans="1:5" s="79" customFormat="1" x14ac:dyDescent="0.25">
      <c r="A26" s="640"/>
      <c r="B26" s="163" t="s">
        <v>340</v>
      </c>
      <c r="C26" s="129"/>
      <c r="D26" s="164">
        <v>19</v>
      </c>
      <c r="E26" s="159" t="s">
        <v>654</v>
      </c>
    </row>
    <row r="27" spans="1:5" s="79" customFormat="1" x14ac:dyDescent="0.25">
      <c r="A27" s="640"/>
      <c r="B27" s="163" t="s">
        <v>656</v>
      </c>
      <c r="C27" s="129"/>
      <c r="D27" s="164">
        <v>20</v>
      </c>
      <c r="E27" s="159" t="s">
        <v>655</v>
      </c>
    </row>
    <row r="28" spans="1:5" s="79" customFormat="1" x14ac:dyDescent="0.25">
      <c r="A28" s="640"/>
      <c r="B28" s="163" t="s">
        <v>658</v>
      </c>
      <c r="C28" s="129"/>
      <c r="D28" s="164">
        <v>21</v>
      </c>
      <c r="E28" s="159" t="s">
        <v>657</v>
      </c>
    </row>
    <row r="29" spans="1:5" s="79" customFormat="1" x14ac:dyDescent="0.25">
      <c r="A29" s="641"/>
      <c r="B29" s="158" t="s">
        <v>660</v>
      </c>
      <c r="C29" s="127"/>
      <c r="D29" s="153">
        <v>22</v>
      </c>
      <c r="E29" s="159" t="s">
        <v>659</v>
      </c>
    </row>
    <row r="30" spans="1:5" s="79" customFormat="1" x14ac:dyDescent="0.25">
      <c r="A30" s="628">
        <v>44136</v>
      </c>
      <c r="B30" s="179" t="s">
        <v>306</v>
      </c>
      <c r="C30" s="180"/>
      <c r="D30" s="153">
        <v>1</v>
      </c>
      <c r="E30" s="159" t="s">
        <v>673</v>
      </c>
    </row>
    <row r="31" spans="1:5" s="79" customFormat="1" x14ac:dyDescent="0.25">
      <c r="A31" s="629"/>
      <c r="B31" s="179" t="s">
        <v>631</v>
      </c>
      <c r="C31" s="180"/>
      <c r="D31" s="153">
        <v>2</v>
      </c>
      <c r="E31" s="159" t="s">
        <v>670</v>
      </c>
    </row>
    <row r="32" spans="1:5" ht="15" customHeight="1" x14ac:dyDescent="0.25">
      <c r="A32" s="629"/>
      <c r="B32" s="181" t="s">
        <v>635</v>
      </c>
      <c r="C32" s="202"/>
      <c r="D32" s="182">
        <v>3</v>
      </c>
      <c r="E32" s="203" t="s">
        <v>634</v>
      </c>
    </row>
    <row r="33" spans="1:5" x14ac:dyDescent="0.25">
      <c r="A33" s="629"/>
      <c r="B33" s="181" t="s">
        <v>671</v>
      </c>
      <c r="C33" s="202"/>
      <c r="D33" s="183">
        <v>4</v>
      </c>
      <c r="E33" s="214" t="s">
        <v>672</v>
      </c>
    </row>
    <row r="34" spans="1:5" x14ac:dyDescent="0.25">
      <c r="A34" s="625">
        <v>44166</v>
      </c>
      <c r="B34" s="209" t="s">
        <v>680</v>
      </c>
      <c r="C34" s="208"/>
      <c r="D34" s="210">
        <v>1</v>
      </c>
      <c r="E34" s="214" t="s">
        <v>682</v>
      </c>
    </row>
    <row r="35" spans="1:5" x14ac:dyDescent="0.25">
      <c r="A35" s="626"/>
      <c r="B35" s="209" t="s">
        <v>631</v>
      </c>
      <c r="C35" s="208"/>
      <c r="D35" s="210">
        <v>2</v>
      </c>
      <c r="E35" s="159" t="s">
        <v>681</v>
      </c>
    </row>
    <row r="36" spans="1:5" x14ac:dyDescent="0.25">
      <c r="A36" s="626"/>
      <c r="B36" s="209" t="s">
        <v>684</v>
      </c>
      <c r="C36" s="208"/>
      <c r="D36" s="210">
        <v>3</v>
      </c>
      <c r="E36" s="159" t="s">
        <v>683</v>
      </c>
    </row>
    <row r="37" spans="1:5" x14ac:dyDescent="0.25">
      <c r="A37" s="626"/>
      <c r="B37" s="209" t="s">
        <v>686</v>
      </c>
      <c r="C37" s="208"/>
      <c r="D37" s="210">
        <v>4</v>
      </c>
      <c r="E37" s="159" t="s">
        <v>685</v>
      </c>
    </row>
    <row r="38" spans="1:5" x14ac:dyDescent="0.25">
      <c r="A38" s="626"/>
      <c r="B38" s="209" t="s">
        <v>311</v>
      </c>
      <c r="C38" s="208"/>
      <c r="D38" s="210">
        <v>5</v>
      </c>
      <c r="E38" s="159" t="s">
        <v>687</v>
      </c>
    </row>
    <row r="39" spans="1:5" x14ac:dyDescent="0.25">
      <c r="A39" s="626"/>
      <c r="B39" s="209" t="s">
        <v>660</v>
      </c>
      <c r="C39" s="208"/>
      <c r="D39" s="210">
        <v>6</v>
      </c>
      <c r="E39" s="159" t="s">
        <v>688</v>
      </c>
    </row>
    <row r="40" spans="1:5" x14ac:dyDescent="0.25">
      <c r="A40" s="626"/>
      <c r="B40" s="209" t="s">
        <v>690</v>
      </c>
      <c r="C40" s="208"/>
      <c r="D40" s="210">
        <v>7</v>
      </c>
      <c r="E40" s="159" t="s">
        <v>689</v>
      </c>
    </row>
    <row r="41" spans="1:5" x14ac:dyDescent="0.25">
      <c r="A41" s="626"/>
      <c r="B41" s="209" t="s">
        <v>691</v>
      </c>
      <c r="C41" s="208"/>
      <c r="D41" s="210">
        <v>8</v>
      </c>
      <c r="E41" s="159" t="s">
        <v>696</v>
      </c>
    </row>
    <row r="42" spans="1:5" x14ac:dyDescent="0.25">
      <c r="A42" s="626"/>
      <c r="B42" s="209" t="s">
        <v>692</v>
      </c>
      <c r="C42" s="208"/>
      <c r="D42" s="210">
        <v>9</v>
      </c>
      <c r="E42" s="159" t="s">
        <v>704</v>
      </c>
    </row>
    <row r="43" spans="1:5" ht="15.75" customHeight="1" x14ac:dyDescent="0.25">
      <c r="A43" s="627"/>
      <c r="B43" s="209" t="s">
        <v>694</v>
      </c>
      <c r="C43" s="208"/>
      <c r="D43" s="210">
        <v>10</v>
      </c>
      <c r="E43" s="215" t="s">
        <v>693</v>
      </c>
    </row>
    <row r="44" spans="1:5" x14ac:dyDescent="0.25">
      <c r="A44" s="625">
        <v>44197</v>
      </c>
      <c r="B44" s="209" t="s">
        <v>717</v>
      </c>
      <c r="C44" s="208"/>
      <c r="D44" s="210">
        <v>1</v>
      </c>
      <c r="E44" s="276" t="s">
        <v>731</v>
      </c>
    </row>
    <row r="45" spans="1:5" x14ac:dyDescent="0.25">
      <c r="A45" s="626"/>
      <c r="B45" s="209" t="s">
        <v>718</v>
      </c>
      <c r="C45" s="208"/>
      <c r="D45" s="210">
        <v>2</v>
      </c>
      <c r="E45" s="276" t="s">
        <v>721</v>
      </c>
    </row>
    <row r="46" spans="1:5" x14ac:dyDescent="0.25">
      <c r="A46" s="626"/>
      <c r="B46" s="209" t="s">
        <v>719</v>
      </c>
      <c r="C46" s="208"/>
      <c r="D46" s="210">
        <v>4</v>
      </c>
      <c r="E46" s="276" t="s">
        <v>722</v>
      </c>
    </row>
    <row r="47" spans="1:5" ht="30" x14ac:dyDescent="0.25">
      <c r="A47" s="626"/>
      <c r="B47" s="233" t="s">
        <v>755</v>
      </c>
      <c r="C47" s="208"/>
      <c r="D47" s="183">
        <v>4</v>
      </c>
      <c r="E47" s="277" t="s">
        <v>740</v>
      </c>
    </row>
    <row r="48" spans="1:5" x14ac:dyDescent="0.25">
      <c r="A48" s="627"/>
      <c r="B48" s="209" t="s">
        <v>732</v>
      </c>
      <c r="C48" s="208"/>
      <c r="D48" s="210">
        <v>5</v>
      </c>
      <c r="E48" s="276" t="s">
        <v>720</v>
      </c>
    </row>
    <row r="49" spans="1:8" s="79" customFormat="1" ht="20.100000000000001" customHeight="1" x14ac:dyDescent="0.25">
      <c r="A49" s="320">
        <v>44228</v>
      </c>
      <c r="B49" s="274" t="s">
        <v>664</v>
      </c>
      <c r="C49" s="275" t="s">
        <v>664</v>
      </c>
      <c r="D49" s="183" t="s">
        <v>664</v>
      </c>
      <c r="E49" s="278" t="s">
        <v>664</v>
      </c>
    </row>
    <row r="50" spans="1:8" ht="20.100000000000001" customHeight="1" x14ac:dyDescent="0.25">
      <c r="A50" s="320">
        <v>44256</v>
      </c>
      <c r="B50" s="274" t="s">
        <v>664</v>
      </c>
      <c r="C50" s="275" t="s">
        <v>664</v>
      </c>
      <c r="D50" s="183" t="s">
        <v>664</v>
      </c>
      <c r="E50" s="278" t="s">
        <v>664</v>
      </c>
    </row>
    <row r="51" spans="1:8" ht="20.100000000000001" customHeight="1" x14ac:dyDescent="0.25">
      <c r="A51" s="320">
        <v>44287</v>
      </c>
      <c r="B51" s="274" t="s">
        <v>664</v>
      </c>
      <c r="C51" s="275" t="s">
        <v>664</v>
      </c>
      <c r="D51" s="183" t="s">
        <v>664</v>
      </c>
      <c r="E51" s="278" t="s">
        <v>664</v>
      </c>
    </row>
    <row r="52" spans="1:8" s="79" customFormat="1" ht="20.100000000000001" customHeight="1" x14ac:dyDescent="0.25">
      <c r="A52" s="320">
        <v>44317</v>
      </c>
      <c r="B52" s="274" t="s">
        <v>664</v>
      </c>
      <c r="C52" s="275" t="s">
        <v>664</v>
      </c>
      <c r="D52" s="183" t="s">
        <v>664</v>
      </c>
      <c r="E52" s="278" t="s">
        <v>664</v>
      </c>
    </row>
    <row r="53" spans="1:8" ht="20.100000000000001" customHeight="1" x14ac:dyDescent="0.25">
      <c r="A53" s="320">
        <v>44348</v>
      </c>
      <c r="B53" s="274" t="s">
        <v>664</v>
      </c>
      <c r="C53" s="275" t="s">
        <v>664</v>
      </c>
      <c r="D53" s="183" t="s">
        <v>664</v>
      </c>
      <c r="E53" s="278" t="s">
        <v>664</v>
      </c>
    </row>
    <row r="54" spans="1:8" ht="20.100000000000001" customHeight="1" x14ac:dyDescent="0.25">
      <c r="A54" s="320">
        <v>44378</v>
      </c>
      <c r="B54" s="274" t="s">
        <v>664</v>
      </c>
      <c r="C54" s="275" t="s">
        <v>664</v>
      </c>
      <c r="D54" s="183" t="s">
        <v>664</v>
      </c>
      <c r="E54" s="278" t="s">
        <v>664</v>
      </c>
    </row>
    <row r="55" spans="1:8" s="79" customFormat="1" ht="20.100000000000001" customHeight="1" x14ac:dyDescent="0.25">
      <c r="A55" s="320">
        <v>44409</v>
      </c>
      <c r="B55" s="274" t="s">
        <v>664</v>
      </c>
      <c r="C55" s="275" t="s">
        <v>664</v>
      </c>
      <c r="D55" s="183" t="s">
        <v>664</v>
      </c>
      <c r="E55" s="278" t="s">
        <v>664</v>
      </c>
    </row>
    <row r="56" spans="1:8" s="79" customFormat="1" ht="20.100000000000001" customHeight="1" x14ac:dyDescent="0.25">
      <c r="A56" s="349">
        <v>44440</v>
      </c>
      <c r="B56" s="350" t="s">
        <v>664</v>
      </c>
      <c r="C56" s="351" t="s">
        <v>664</v>
      </c>
      <c r="D56" s="352" t="s">
        <v>664</v>
      </c>
      <c r="E56" s="353" t="s">
        <v>664</v>
      </c>
    </row>
    <row r="57" spans="1:8" s="79" customFormat="1" ht="20.100000000000001" customHeight="1" x14ac:dyDescent="0.25">
      <c r="A57" s="361">
        <v>44470</v>
      </c>
      <c r="B57" s="350" t="s">
        <v>664</v>
      </c>
      <c r="C57" s="351" t="s">
        <v>664</v>
      </c>
      <c r="D57" s="352" t="s">
        <v>664</v>
      </c>
      <c r="E57" s="353" t="s">
        <v>664</v>
      </c>
    </row>
    <row r="58" spans="1:8" ht="18" customHeight="1" thickBot="1" x14ac:dyDescent="0.3">
      <c r="A58" s="363">
        <v>44501</v>
      </c>
      <c r="B58" s="362" t="s">
        <v>664</v>
      </c>
      <c r="C58" s="364" t="s">
        <v>664</v>
      </c>
      <c r="D58" s="365" t="s">
        <v>664</v>
      </c>
      <c r="E58" s="366" t="s">
        <v>664</v>
      </c>
      <c r="H58" s="79"/>
    </row>
    <row r="510" spans="1:10" ht="354.75" customHeight="1" x14ac:dyDescent="0.25">
      <c r="A510" s="204"/>
      <c r="B510" s="205"/>
      <c r="C510" s="204"/>
      <c r="D510" s="206"/>
      <c r="E510" s="206"/>
      <c r="F510" s="204"/>
      <c r="G510" s="204"/>
      <c r="H510" s="204"/>
      <c r="I510" s="204"/>
      <c r="J510" s="204"/>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14"/>
  <sheetViews>
    <sheetView view="pageBreakPreview" topLeftCell="A67" zoomScale="98" zoomScaleNormal="98" zoomScaleSheetLayoutView="98" zoomScalePageLayoutView="51" workbookViewId="0">
      <selection activeCell="S57" sqref="S57"/>
    </sheetView>
  </sheetViews>
  <sheetFormatPr defaultRowHeight="15" x14ac:dyDescent="0.25"/>
  <cols>
    <col min="1" max="1" width="8.5703125" customWidth="1"/>
    <col min="2" max="2" width="7.85546875" customWidth="1"/>
    <col min="13" max="13" width="7.85546875" customWidth="1"/>
    <col min="14" max="14" width="9.5703125" customWidth="1"/>
    <col min="15" max="15" width="10.28515625" customWidth="1"/>
    <col min="16" max="16" width="10.85546875" customWidth="1"/>
    <col min="17" max="17" width="10.140625" customWidth="1"/>
  </cols>
  <sheetData>
    <row r="1" spans="1:17" s="64" customFormat="1" ht="46.5" customHeight="1" thickTop="1" thickBot="1" x14ac:dyDescent="0.4">
      <c r="A1" s="650" t="s">
        <v>792</v>
      </c>
      <c r="B1" s="651"/>
      <c r="C1" s="651"/>
      <c r="D1" s="651"/>
      <c r="E1" s="651"/>
      <c r="F1" s="651"/>
      <c r="G1" s="651"/>
      <c r="H1" s="651"/>
      <c r="I1" s="651"/>
      <c r="J1" s="651"/>
      <c r="K1" s="651"/>
      <c r="L1" s="651"/>
      <c r="M1" s="651"/>
      <c r="N1" s="651"/>
      <c r="O1" s="651"/>
      <c r="P1" s="651"/>
      <c r="Q1" s="652"/>
    </row>
    <row r="2" spans="1:17" s="64" customFormat="1" ht="58.5" customHeight="1" thickTop="1" x14ac:dyDescent="0.35">
      <c r="A2" s="241"/>
      <c r="B2" s="241"/>
      <c r="C2" s="241"/>
      <c r="D2" s="241"/>
      <c r="E2" s="241"/>
      <c r="F2" s="241"/>
      <c r="G2" s="241"/>
      <c r="H2" s="241"/>
      <c r="I2" s="241"/>
      <c r="J2" s="241"/>
      <c r="K2" s="241"/>
      <c r="L2" s="241"/>
      <c r="M2" s="241"/>
      <c r="N2" s="241"/>
      <c r="O2" s="241"/>
      <c r="P2" s="241"/>
      <c r="Q2" s="241"/>
    </row>
    <row r="3" spans="1:17" s="64" customFormat="1" ht="47.25" customHeight="1" x14ac:dyDescent="0.35">
      <c r="A3" s="241"/>
      <c r="B3" s="241"/>
      <c r="C3" s="241"/>
      <c r="D3" s="241"/>
      <c r="E3" s="241"/>
      <c r="F3" s="241"/>
      <c r="G3" s="241"/>
      <c r="H3" s="241"/>
      <c r="I3" s="241"/>
      <c r="J3" s="241"/>
      <c r="K3" s="241"/>
      <c r="L3" s="241"/>
      <c r="M3" s="241"/>
      <c r="N3" s="241"/>
      <c r="O3" s="241"/>
      <c r="P3" s="241"/>
      <c r="Q3" s="241"/>
    </row>
    <row r="8" spans="1:17" s="79" customFormat="1" x14ac:dyDescent="0.25"/>
    <row r="9" spans="1:17" s="79" customFormat="1" x14ac:dyDescent="0.25"/>
    <row r="10" spans="1:17" s="79" customFormat="1" x14ac:dyDescent="0.25"/>
    <row r="11" spans="1:17" s="79" customFormat="1" x14ac:dyDescent="0.25"/>
    <row r="12" spans="1:17" s="79" customFormat="1" x14ac:dyDescent="0.25"/>
    <row r="13" spans="1:17" s="79" customFormat="1" x14ac:dyDescent="0.25"/>
    <row r="14" spans="1:17" s="79" customFormat="1" x14ac:dyDescent="0.25"/>
    <row r="15" spans="1:17" s="79" customFormat="1" x14ac:dyDescent="0.25"/>
    <row r="18" spans="1:17" s="62" customFormat="1" ht="18.75" x14ac:dyDescent="0.3">
      <c r="B18" s="63"/>
      <c r="D18" s="63"/>
      <c r="E18" s="63"/>
      <c r="F18" s="63"/>
      <c r="G18" s="63"/>
      <c r="H18" s="63"/>
      <c r="I18" s="63"/>
      <c r="J18" s="63"/>
      <c r="K18" s="63"/>
      <c r="L18" s="63"/>
      <c r="M18" s="63"/>
    </row>
    <row r="21" spans="1:17" ht="28.5" customHeight="1" thickBot="1" x14ac:dyDescent="0.3"/>
    <row r="22" spans="1:17" ht="35.1" customHeight="1" thickTop="1" thickBot="1" x14ac:dyDescent="0.3">
      <c r="A22" s="216"/>
      <c r="B22" s="228"/>
      <c r="C22" s="228"/>
      <c r="D22" s="228"/>
      <c r="E22" s="644" t="s">
        <v>583</v>
      </c>
      <c r="F22" s="645"/>
      <c r="G22" s="645"/>
      <c r="H22" s="645"/>
      <c r="I22" s="645"/>
      <c r="J22" s="645"/>
      <c r="K22" s="645"/>
      <c r="L22" s="645"/>
      <c r="M22" s="645"/>
      <c r="N22" s="646"/>
      <c r="O22" s="228"/>
      <c r="P22" s="228"/>
      <c r="Q22" s="228"/>
    </row>
    <row r="23" spans="1:17" s="79" customFormat="1" ht="44.25" customHeight="1" thickTop="1" x14ac:dyDescent="0.25">
      <c r="A23" s="216"/>
      <c r="B23" s="228"/>
      <c r="C23" s="228"/>
      <c r="D23" s="228"/>
      <c r="E23" s="242"/>
      <c r="F23" s="242"/>
      <c r="G23" s="242"/>
      <c r="H23" s="242"/>
      <c r="I23" s="242"/>
      <c r="J23" s="242"/>
      <c r="K23" s="242"/>
      <c r="L23" s="242"/>
      <c r="M23" s="242"/>
      <c r="N23" s="242"/>
      <c r="O23" s="228"/>
      <c r="P23" s="228"/>
      <c r="Q23" s="228"/>
    </row>
    <row r="24" spans="1:17" s="79" customFormat="1" ht="29.25" customHeight="1" x14ac:dyDescent="0.25">
      <c r="A24" s="216"/>
      <c r="B24" s="228"/>
      <c r="C24" s="228"/>
      <c r="D24" s="228"/>
      <c r="E24" s="242"/>
      <c r="F24" s="242"/>
      <c r="G24" s="242"/>
      <c r="H24" s="242"/>
      <c r="I24" s="242"/>
      <c r="J24" s="242"/>
      <c r="K24" s="242"/>
      <c r="L24" s="242"/>
      <c r="M24" s="242"/>
      <c r="N24" s="242"/>
      <c r="O24" s="228"/>
      <c r="P24" s="228"/>
      <c r="Q24" s="228"/>
    </row>
    <row r="25" spans="1:17" ht="38.25" customHeight="1" x14ac:dyDescent="0.25"/>
    <row r="33" spans="1:17" s="79" customFormat="1" x14ac:dyDescent="0.25"/>
    <row r="34" spans="1:17" s="79" customFormat="1" x14ac:dyDescent="0.25"/>
    <row r="35" spans="1:17" s="79" customFormat="1" x14ac:dyDescent="0.25"/>
    <row r="36" spans="1:17" s="79" customFormat="1" x14ac:dyDescent="0.25"/>
    <row r="37" spans="1:17" s="79" customFormat="1" x14ac:dyDescent="0.25"/>
    <row r="39" spans="1:17" s="79" customFormat="1" x14ac:dyDescent="0.25"/>
    <row r="40" spans="1:17" s="79" customFormat="1" x14ac:dyDescent="0.25"/>
    <row r="41" spans="1:17" s="79" customFormat="1" x14ac:dyDescent="0.25"/>
    <row r="42" spans="1:17" s="79" customFormat="1" x14ac:dyDescent="0.25"/>
    <row r="43" spans="1:17" ht="27" customHeight="1" thickBot="1" x14ac:dyDescent="0.35">
      <c r="A43" s="79"/>
      <c r="B43" s="79"/>
      <c r="C43" s="79"/>
      <c r="D43" s="79"/>
      <c r="E43" s="77"/>
      <c r="F43" s="77"/>
      <c r="G43" s="77"/>
      <c r="H43" s="77"/>
      <c r="I43" s="77"/>
      <c r="J43" s="77"/>
      <c r="K43" s="79"/>
      <c r="L43" s="79"/>
      <c r="M43" s="79"/>
      <c r="N43" s="79"/>
      <c r="O43" s="79"/>
    </row>
    <row r="44" spans="1:17" ht="36" customHeight="1" thickTop="1" thickBot="1" x14ac:dyDescent="0.3">
      <c r="A44" s="228"/>
      <c r="B44" s="228"/>
      <c r="C44" s="228"/>
      <c r="D44" s="228"/>
      <c r="E44" s="644" t="s">
        <v>711</v>
      </c>
      <c r="F44" s="645"/>
      <c r="G44" s="645"/>
      <c r="H44" s="645"/>
      <c r="I44" s="645"/>
      <c r="J44" s="645"/>
      <c r="K44" s="645"/>
      <c r="L44" s="645"/>
      <c r="M44" s="645"/>
      <c r="N44" s="646"/>
      <c r="O44" s="228"/>
      <c r="P44" s="228"/>
      <c r="Q44" s="228"/>
    </row>
    <row r="45" spans="1:17" s="79" customFormat="1" ht="48" customHeight="1" thickTop="1" x14ac:dyDescent="0.25">
      <c r="A45" s="94"/>
      <c r="B45" s="86"/>
      <c r="C45" s="86"/>
      <c r="D45" s="86"/>
      <c r="E45" s="86"/>
      <c r="F45" s="86"/>
      <c r="G45" s="86"/>
      <c r="H45" s="86"/>
      <c r="I45" s="86"/>
      <c r="J45" s="86"/>
      <c r="K45" s="86"/>
      <c r="L45" s="86"/>
      <c r="M45" s="86"/>
      <c r="N45" s="86"/>
      <c r="O45" s="86"/>
    </row>
    <row r="46" spans="1:17" s="79" customFormat="1" ht="17.25" customHeight="1" x14ac:dyDescent="0.25"/>
    <row r="47" spans="1:17" s="79" customFormat="1" x14ac:dyDescent="0.25"/>
    <row r="48" spans="1:17" s="79" customFormat="1" x14ac:dyDescent="0.25"/>
    <row r="49" s="79" customFormat="1" x14ac:dyDescent="0.25"/>
    <row r="50" s="79" customFormat="1" x14ac:dyDescent="0.25"/>
    <row r="51" s="79" customFormat="1" x14ac:dyDescent="0.25"/>
    <row r="52" s="79" customFormat="1" x14ac:dyDescent="0.25"/>
    <row r="53" s="79" customFormat="1" x14ac:dyDescent="0.25"/>
    <row r="54" s="79" customFormat="1" x14ac:dyDescent="0.25"/>
    <row r="55" s="79" customFormat="1" x14ac:dyDescent="0.25"/>
    <row r="56" s="79" customFormat="1" x14ac:dyDescent="0.25"/>
    <row r="57" s="79" customFormat="1" x14ac:dyDescent="0.25"/>
    <row r="58" s="79" customFormat="1" x14ac:dyDescent="0.25"/>
    <row r="59" s="79" customFormat="1" x14ac:dyDescent="0.25"/>
    <row r="60" s="79" customFormat="1" x14ac:dyDescent="0.25"/>
    <row r="61" s="79" customFormat="1" x14ac:dyDescent="0.25"/>
    <row r="62" s="79" customFormat="1" x14ac:dyDescent="0.25"/>
    <row r="63" s="79" customFormat="1" ht="32.25" customHeight="1" x14ac:dyDescent="0.25"/>
    <row r="64" s="79" customFormat="1" ht="29.25" customHeight="1" thickBot="1" x14ac:dyDescent="0.3"/>
    <row r="65" spans="5:14" s="79" customFormat="1" ht="45.75" customHeight="1" thickTop="1" thickBot="1" x14ac:dyDescent="0.3">
      <c r="E65" s="647" t="s">
        <v>818</v>
      </c>
      <c r="F65" s="648"/>
      <c r="G65" s="648"/>
      <c r="H65" s="648"/>
      <c r="I65" s="648"/>
      <c r="J65" s="648"/>
      <c r="K65" s="648"/>
      <c r="L65" s="648"/>
      <c r="M65" s="648"/>
      <c r="N65" s="649"/>
    </row>
    <row r="66" spans="5:14" s="79" customFormat="1" ht="15.75" thickTop="1" x14ac:dyDescent="0.25"/>
    <row r="67" spans="5:14" s="79" customFormat="1" x14ac:dyDescent="0.25"/>
    <row r="68" spans="5:14" s="79" customFormat="1" x14ac:dyDescent="0.25"/>
    <row r="69" spans="5:14" s="79" customFormat="1" x14ac:dyDescent="0.25"/>
    <row r="70" spans="5:14" s="79" customFormat="1" ht="42.75" customHeight="1" x14ac:dyDescent="0.25"/>
    <row r="78" spans="5:14" s="79" customFormat="1" x14ac:dyDescent="0.25"/>
    <row r="79" spans="5:14" s="79" customFormat="1" x14ac:dyDescent="0.25"/>
    <row r="80" spans="5:14" s="79" customFormat="1" x14ac:dyDescent="0.25"/>
    <row r="81" spans="4:15" s="79" customFormat="1" x14ac:dyDescent="0.25"/>
    <row r="82" spans="4:15" s="79" customFormat="1" x14ac:dyDescent="0.25"/>
    <row r="83" spans="4:15" s="79" customFormat="1" x14ac:dyDescent="0.25"/>
    <row r="84" spans="4:15" s="79" customFormat="1" x14ac:dyDescent="0.25"/>
    <row r="85" spans="4:15" s="79" customFormat="1" x14ac:dyDescent="0.25"/>
    <row r="86" spans="4:15" s="79" customFormat="1" x14ac:dyDescent="0.25"/>
    <row r="87" spans="4:15" s="79" customFormat="1" x14ac:dyDescent="0.25"/>
    <row r="88" spans="4:15" s="79" customFormat="1" x14ac:dyDescent="0.25"/>
    <row r="89" spans="4:15" s="79" customFormat="1" x14ac:dyDescent="0.25"/>
    <row r="90" spans="4:15" s="79" customFormat="1" x14ac:dyDescent="0.25"/>
    <row r="91" spans="4:15" ht="24.75" customHeight="1" thickBot="1" x14ac:dyDescent="0.3"/>
    <row r="92" spans="4:15" ht="40.5" customHeight="1" thickTop="1" thickBot="1" x14ac:dyDescent="0.3">
      <c r="D92" s="647" t="s">
        <v>821</v>
      </c>
      <c r="E92" s="648"/>
      <c r="F92" s="648"/>
      <c r="G92" s="648"/>
      <c r="H92" s="648"/>
      <c r="I92" s="648"/>
      <c r="J92" s="648"/>
      <c r="K92" s="648"/>
      <c r="L92" s="648"/>
      <c r="M92" s="648"/>
      <c r="N92" s="648"/>
      <c r="O92" s="649"/>
    </row>
    <row r="93" spans="4:15" ht="31.5" customHeight="1" thickTop="1" x14ac:dyDescent="0.25"/>
    <row r="95" spans="4:15" ht="23.25" customHeight="1" x14ac:dyDescent="0.25"/>
    <row r="96" spans="4:15" ht="18.75" customHeight="1" x14ac:dyDescent="0.25"/>
    <row r="102" spans="5:14" ht="35.25" customHeight="1" x14ac:dyDescent="0.25"/>
    <row r="111" spans="5:14" ht="40.5" customHeight="1" thickBot="1" x14ac:dyDescent="0.3"/>
    <row r="112" spans="5:14" ht="37.5" customHeight="1" thickTop="1" thickBot="1" x14ac:dyDescent="0.3">
      <c r="E112" s="647" t="s">
        <v>820</v>
      </c>
      <c r="F112" s="648"/>
      <c r="G112" s="648"/>
      <c r="H112" s="648"/>
      <c r="I112" s="648"/>
      <c r="J112" s="648"/>
      <c r="K112" s="648"/>
      <c r="L112" s="648"/>
      <c r="M112" s="648"/>
      <c r="N112" s="649"/>
    </row>
    <row r="113" ht="15.75" thickTop="1" x14ac:dyDescent="0.25"/>
    <row r="130" spans="5:14" ht="27.75" customHeight="1" thickBot="1" x14ac:dyDescent="0.3"/>
    <row r="131" spans="5:14" ht="36.75" customHeight="1" thickTop="1" thickBot="1" x14ac:dyDescent="0.3">
      <c r="E131" s="644" t="s">
        <v>819</v>
      </c>
      <c r="F131" s="645"/>
      <c r="G131" s="645"/>
      <c r="H131" s="645"/>
      <c r="I131" s="645"/>
      <c r="J131" s="645"/>
      <c r="K131" s="645"/>
      <c r="L131" s="645"/>
      <c r="M131" s="645"/>
      <c r="N131" s="646"/>
    </row>
    <row r="132" spans="5:14" ht="15.75" thickTop="1" x14ac:dyDescent="0.25"/>
    <row r="503" spans="1:9" ht="354.75" customHeight="1" x14ac:dyDescent="0.25">
      <c r="A503" s="204"/>
      <c r="B503" s="204"/>
      <c r="C503" s="204"/>
      <c r="D503" s="204"/>
      <c r="E503" s="204"/>
      <c r="F503" s="204"/>
      <c r="G503" s="204"/>
      <c r="H503" s="204"/>
      <c r="I503" s="204"/>
    </row>
    <row r="504" spans="1:9" ht="42.75" customHeight="1" x14ac:dyDescent="0.25"/>
    <row r="507" spans="1:9" ht="30" customHeight="1" x14ac:dyDescent="0.25"/>
    <row r="508" spans="1:9" ht="29.25" customHeight="1" x14ac:dyDescent="0.25"/>
    <row r="510" spans="1:9" ht="62.25" customHeight="1" x14ac:dyDescent="0.25"/>
    <row r="512" spans="1:9" ht="61.5" customHeight="1" x14ac:dyDescent="0.25"/>
    <row r="513" ht="77.25" customHeight="1" x14ac:dyDescent="0.25"/>
    <row r="514" ht="237.75" customHeight="1" x14ac:dyDescent="0.25"/>
  </sheetData>
  <mergeCells count="7">
    <mergeCell ref="E131:N131"/>
    <mergeCell ref="E112:N112"/>
    <mergeCell ref="A1:Q1"/>
    <mergeCell ref="E22:N22"/>
    <mergeCell ref="E44:N44"/>
    <mergeCell ref="E65:N65"/>
    <mergeCell ref="D92:O92"/>
  </mergeCells>
  <pageMargins left="0.63" right="0.63" top="0.70866141732283472" bottom="0.47244094488188981" header="0.31496062992125984" footer="0.31496062992125984"/>
  <pageSetup paperSize="9" scale="50" orientation="portrait" r:id="rId1"/>
  <headerFooter>
    <oddFooter>&amp;R&amp;12&amp;P /&amp;N</oddFooter>
  </headerFooter>
  <rowBreaks count="1" manualBreakCount="1">
    <brk id="69"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4B50-FF1B-479E-ABE8-CA5B2D7FE74F}">
  <dimension ref="A1:D71"/>
  <sheetViews>
    <sheetView topLeftCell="A58" workbookViewId="0">
      <selection activeCell="A58" sqref="A58"/>
    </sheetView>
  </sheetViews>
  <sheetFormatPr defaultRowHeight="15" x14ac:dyDescent="0.25"/>
  <cols>
    <col min="1" max="1" width="33.85546875" customWidth="1"/>
    <col min="4" max="4" width="10.85546875" customWidth="1"/>
    <col min="9" max="9" width="31.85546875" customWidth="1"/>
  </cols>
  <sheetData>
    <row r="1" spans="1:1" ht="16.5" thickBot="1" x14ac:dyDescent="0.3">
      <c r="A1" s="371" t="s">
        <v>31</v>
      </c>
    </row>
    <row r="2" spans="1:1" ht="15.75" thickTop="1" x14ac:dyDescent="0.25">
      <c r="A2" s="327" t="s">
        <v>186</v>
      </c>
    </row>
    <row r="3" spans="1:1" ht="15" customHeight="1" x14ac:dyDescent="0.25">
      <c r="A3" s="138" t="s">
        <v>102</v>
      </c>
    </row>
    <row r="4" spans="1:1" ht="15" customHeight="1" x14ac:dyDescent="0.25">
      <c r="A4" s="327" t="s">
        <v>777</v>
      </c>
    </row>
    <row r="5" spans="1:1" x14ac:dyDescent="0.25">
      <c r="A5" s="138" t="s">
        <v>65</v>
      </c>
    </row>
    <row r="6" spans="1:1" x14ac:dyDescent="0.25">
      <c r="A6" s="326" t="s">
        <v>188</v>
      </c>
    </row>
    <row r="7" spans="1:1" x14ac:dyDescent="0.25">
      <c r="A7" s="138" t="s">
        <v>98</v>
      </c>
    </row>
    <row r="8" spans="1:1" x14ac:dyDescent="0.25">
      <c r="A8" s="138" t="s">
        <v>44</v>
      </c>
    </row>
    <row r="9" spans="1:1" x14ac:dyDescent="0.25">
      <c r="A9" s="327" t="s">
        <v>136</v>
      </c>
    </row>
    <row r="10" spans="1:1" x14ac:dyDescent="0.25">
      <c r="A10" s="325" t="s">
        <v>50</v>
      </c>
    </row>
    <row r="11" spans="1:1" x14ac:dyDescent="0.25">
      <c r="A11" s="327" t="s">
        <v>146</v>
      </c>
    </row>
    <row r="12" spans="1:1" x14ac:dyDescent="0.25">
      <c r="A12" s="326" t="s">
        <v>174</v>
      </c>
    </row>
    <row r="13" spans="1:1" x14ac:dyDescent="0.25">
      <c r="A13" s="325" t="s">
        <v>121</v>
      </c>
    </row>
    <row r="14" spans="1:1" x14ac:dyDescent="0.25">
      <c r="A14" s="325" t="s">
        <v>110</v>
      </c>
    </row>
    <row r="15" spans="1:1" x14ac:dyDescent="0.25">
      <c r="A15" s="325" t="s">
        <v>112</v>
      </c>
    </row>
    <row r="16" spans="1:1" x14ac:dyDescent="0.25">
      <c r="A16" s="325" t="s">
        <v>86</v>
      </c>
    </row>
    <row r="17" spans="1:1" x14ac:dyDescent="0.25">
      <c r="A17" s="325" t="s">
        <v>53</v>
      </c>
    </row>
    <row r="18" spans="1:1" x14ac:dyDescent="0.25">
      <c r="A18" s="325" t="s">
        <v>38</v>
      </c>
    </row>
    <row r="19" spans="1:1" ht="15" customHeight="1" x14ac:dyDescent="0.25">
      <c r="A19" s="138" t="s">
        <v>82</v>
      </c>
    </row>
    <row r="20" spans="1:1" ht="15" customHeight="1" x14ac:dyDescent="0.25">
      <c r="A20" s="138" t="s">
        <v>79</v>
      </c>
    </row>
    <row r="21" spans="1:1" x14ac:dyDescent="0.25">
      <c r="A21" s="138" t="s">
        <v>62</v>
      </c>
    </row>
    <row r="22" spans="1:1" x14ac:dyDescent="0.25">
      <c r="A22" s="326" t="s">
        <v>130</v>
      </c>
    </row>
    <row r="23" spans="1:1" x14ac:dyDescent="0.25">
      <c r="A23" s="325" t="s">
        <v>46</v>
      </c>
    </row>
    <row r="24" spans="1:1" x14ac:dyDescent="0.25">
      <c r="A24" s="325" t="s">
        <v>55</v>
      </c>
    </row>
    <row r="25" spans="1:1" x14ac:dyDescent="0.25">
      <c r="A25" s="326" t="s">
        <v>156</v>
      </c>
    </row>
    <row r="26" spans="1:1" x14ac:dyDescent="0.25">
      <c r="A26" s="138" t="s">
        <v>106</v>
      </c>
    </row>
    <row r="27" spans="1:1" x14ac:dyDescent="0.25">
      <c r="A27" s="325" t="s">
        <v>77</v>
      </c>
    </row>
    <row r="28" spans="1:1" x14ac:dyDescent="0.25">
      <c r="A28" s="325" t="s">
        <v>119</v>
      </c>
    </row>
    <row r="29" spans="1:1" x14ac:dyDescent="0.25">
      <c r="A29" s="326" t="s">
        <v>765</v>
      </c>
    </row>
    <row r="30" spans="1:1" x14ac:dyDescent="0.25">
      <c r="A30" s="326" t="s">
        <v>228</v>
      </c>
    </row>
    <row r="31" spans="1:1" ht="17.25" customHeight="1" x14ac:dyDescent="0.25">
      <c r="A31" s="326" t="s">
        <v>201</v>
      </c>
    </row>
    <row r="32" spans="1:1" x14ac:dyDescent="0.25">
      <c r="A32" s="326" t="s">
        <v>134</v>
      </c>
    </row>
    <row r="33" spans="1:1" x14ac:dyDescent="0.25">
      <c r="A33" s="325" t="s">
        <v>69</v>
      </c>
    </row>
    <row r="34" spans="1:1" x14ac:dyDescent="0.25">
      <c r="A34" s="325" t="s">
        <v>42</v>
      </c>
    </row>
    <row r="35" spans="1:1" x14ac:dyDescent="0.25">
      <c r="A35" s="326" t="s">
        <v>236</v>
      </c>
    </row>
    <row r="36" spans="1:1" ht="15" customHeight="1" x14ac:dyDescent="0.25">
      <c r="A36" s="327" t="s">
        <v>193</v>
      </c>
    </row>
    <row r="37" spans="1:1" x14ac:dyDescent="0.25">
      <c r="A37" s="326" t="s">
        <v>142</v>
      </c>
    </row>
    <row r="38" spans="1:1" x14ac:dyDescent="0.25">
      <c r="A38" s="326" t="s">
        <v>132</v>
      </c>
    </row>
    <row r="39" spans="1:1" x14ac:dyDescent="0.25">
      <c r="A39" s="325" t="s">
        <v>59</v>
      </c>
    </row>
    <row r="40" spans="1:1" x14ac:dyDescent="0.25">
      <c r="A40" s="326" t="s">
        <v>226</v>
      </c>
    </row>
    <row r="41" spans="1:1" ht="15" customHeight="1" x14ac:dyDescent="0.25">
      <c r="A41" s="138" t="s">
        <v>93</v>
      </c>
    </row>
    <row r="42" spans="1:1" ht="15" customHeight="1" x14ac:dyDescent="0.25">
      <c r="A42" s="138" t="s">
        <v>108</v>
      </c>
    </row>
    <row r="43" spans="1:1" x14ac:dyDescent="0.25">
      <c r="A43" s="326" t="s">
        <v>598</v>
      </c>
    </row>
    <row r="44" spans="1:1" x14ac:dyDescent="0.25">
      <c r="A44" s="326" t="s">
        <v>138</v>
      </c>
    </row>
    <row r="45" spans="1:1" x14ac:dyDescent="0.25">
      <c r="A45" s="325" t="s">
        <v>728</v>
      </c>
    </row>
    <row r="46" spans="1:1" x14ac:dyDescent="0.25">
      <c r="A46" s="325" t="s">
        <v>125</v>
      </c>
    </row>
    <row r="47" spans="1:1" x14ac:dyDescent="0.25">
      <c r="A47" s="327" t="s">
        <v>148</v>
      </c>
    </row>
    <row r="48" spans="1:1" x14ac:dyDescent="0.25">
      <c r="A48" s="326" t="s">
        <v>206</v>
      </c>
    </row>
    <row r="49" spans="1:4" ht="18" customHeight="1" x14ac:dyDescent="0.25">
      <c r="A49" s="325" t="s">
        <v>123</v>
      </c>
    </row>
    <row r="50" spans="1:4" x14ac:dyDescent="0.25">
      <c r="A50" s="327" t="s">
        <v>152</v>
      </c>
    </row>
    <row r="51" spans="1:4" ht="15" customHeight="1" x14ac:dyDescent="0.25">
      <c r="A51" s="138" t="s">
        <v>60</v>
      </c>
    </row>
    <row r="52" spans="1:4" x14ac:dyDescent="0.25">
      <c r="A52" s="327" t="s">
        <v>163</v>
      </c>
    </row>
    <row r="53" spans="1:4" x14ac:dyDescent="0.25">
      <c r="A53" s="326" t="s">
        <v>750</v>
      </c>
    </row>
    <row r="54" spans="1:4" x14ac:dyDescent="0.25">
      <c r="A54" s="325" t="s">
        <v>100</v>
      </c>
    </row>
    <row r="55" spans="1:4" x14ac:dyDescent="0.25">
      <c r="A55" s="326" t="s">
        <v>221</v>
      </c>
      <c r="C55" s="137">
        <v>54</v>
      </c>
      <c r="D55" s="137" t="s">
        <v>756</v>
      </c>
    </row>
    <row r="58" spans="1:4" ht="16.5" thickBot="1" x14ac:dyDescent="0.3">
      <c r="A58" s="373" t="s">
        <v>258</v>
      </c>
    </row>
    <row r="59" spans="1:4" ht="15.75" thickTop="1" x14ac:dyDescent="0.25">
      <c r="A59" s="372" t="s">
        <v>265</v>
      </c>
    </row>
    <row r="60" spans="1:4" ht="15" customHeight="1" x14ac:dyDescent="0.25">
      <c r="A60" s="251" t="s">
        <v>742</v>
      </c>
    </row>
    <row r="61" spans="1:4" x14ac:dyDescent="0.25">
      <c r="A61" s="251" t="s">
        <v>270</v>
      </c>
    </row>
    <row r="62" spans="1:4" ht="15" customHeight="1" x14ac:dyDescent="0.25">
      <c r="A62" s="255" t="s">
        <v>302</v>
      </c>
    </row>
    <row r="63" spans="1:4" x14ac:dyDescent="0.25">
      <c r="A63" s="251" t="s">
        <v>306</v>
      </c>
    </row>
    <row r="64" spans="1:4" x14ac:dyDescent="0.25">
      <c r="A64" s="251" t="s">
        <v>311</v>
      </c>
    </row>
    <row r="65" spans="1:4" x14ac:dyDescent="0.25">
      <c r="A65" s="253" t="s">
        <v>315</v>
      </c>
    </row>
    <row r="66" spans="1:4" x14ac:dyDescent="0.25">
      <c r="A66" s="255" t="s">
        <v>322</v>
      </c>
    </row>
    <row r="67" spans="1:4" x14ac:dyDescent="0.25">
      <c r="A67" s="256" t="s">
        <v>321</v>
      </c>
    </row>
    <row r="68" spans="1:4" x14ac:dyDescent="0.25">
      <c r="A68" s="251" t="s">
        <v>324</v>
      </c>
    </row>
    <row r="69" spans="1:4" x14ac:dyDescent="0.25">
      <c r="A69" s="253" t="s">
        <v>755</v>
      </c>
    </row>
    <row r="70" spans="1:4" ht="15" customHeight="1" x14ac:dyDescent="0.25">
      <c r="A70" s="251" t="s">
        <v>332</v>
      </c>
    </row>
    <row r="71" spans="1:4" x14ac:dyDescent="0.25">
      <c r="A71" s="255" t="s">
        <v>340</v>
      </c>
      <c r="C71" s="137">
        <v>13</v>
      </c>
      <c r="D71" s="137" t="s">
        <v>757</v>
      </c>
    </row>
  </sheetData>
  <sortState xmlns:xlrd2="http://schemas.microsoft.com/office/spreadsheetml/2017/richdata2" ref="A59:A71">
    <sortCondition ref="A59:A71"/>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E8C6-F475-4918-A1DA-DBD2B064574C}">
  <dimension ref="A1:G64"/>
  <sheetViews>
    <sheetView workbookViewId="0">
      <selection activeCell="P50" sqref="P50"/>
    </sheetView>
  </sheetViews>
  <sheetFormatPr defaultRowHeight="15" x14ac:dyDescent="0.25"/>
  <cols>
    <col min="1" max="1" width="37" style="257" customWidth="1"/>
    <col min="4" max="4" width="11.140625" customWidth="1"/>
    <col min="7" max="7" width="23.7109375" style="354" customWidth="1"/>
  </cols>
  <sheetData>
    <row r="1" spans="1:1" ht="25.5" customHeight="1" thickBot="1" x14ac:dyDescent="0.3">
      <c r="A1" s="291" t="s">
        <v>31</v>
      </c>
    </row>
    <row r="2" spans="1:1" ht="15.75" thickTop="1" x14ac:dyDescent="0.25">
      <c r="A2" s="340" t="s">
        <v>186</v>
      </c>
    </row>
    <row r="3" spans="1:1" ht="15" customHeight="1" x14ac:dyDescent="0.25">
      <c r="A3" s="337" t="s">
        <v>102</v>
      </c>
    </row>
    <row r="4" spans="1:1" x14ac:dyDescent="0.25">
      <c r="A4" s="340" t="s">
        <v>777</v>
      </c>
    </row>
    <row r="5" spans="1:1" x14ac:dyDescent="0.25">
      <c r="A5" s="339" t="s">
        <v>65</v>
      </c>
    </row>
    <row r="6" spans="1:1" x14ac:dyDescent="0.25">
      <c r="A6" s="337" t="s">
        <v>98</v>
      </c>
    </row>
    <row r="7" spans="1:1" x14ac:dyDescent="0.25">
      <c r="A7" s="337" t="s">
        <v>44</v>
      </c>
    </row>
    <row r="8" spans="1:1" x14ac:dyDescent="0.25">
      <c r="A8" s="340" t="s">
        <v>136</v>
      </c>
    </row>
    <row r="9" spans="1:1" x14ac:dyDescent="0.25">
      <c r="A9" s="337" t="s">
        <v>50</v>
      </c>
    </row>
    <row r="10" spans="1:1" x14ac:dyDescent="0.25">
      <c r="A10" s="340" t="s">
        <v>146</v>
      </c>
    </row>
    <row r="11" spans="1:1" ht="18" customHeight="1" x14ac:dyDescent="0.25">
      <c r="A11" s="339" t="s">
        <v>121</v>
      </c>
    </row>
    <row r="12" spans="1:1" x14ac:dyDescent="0.25">
      <c r="A12" s="339" t="s">
        <v>110</v>
      </c>
    </row>
    <row r="13" spans="1:1" x14ac:dyDescent="0.25">
      <c r="A13" s="339" t="s">
        <v>112</v>
      </c>
    </row>
    <row r="14" spans="1:1" x14ac:dyDescent="0.25">
      <c r="A14" s="339" t="s">
        <v>86</v>
      </c>
    </row>
    <row r="15" spans="1:1" x14ac:dyDescent="0.25">
      <c r="A15" s="339" t="s">
        <v>53</v>
      </c>
    </row>
    <row r="16" spans="1:1" x14ac:dyDescent="0.25">
      <c r="A16" s="339" t="s">
        <v>38</v>
      </c>
    </row>
    <row r="17" spans="1:1" ht="15" customHeight="1" x14ac:dyDescent="0.25">
      <c r="A17" s="337" t="s">
        <v>79</v>
      </c>
    </row>
    <row r="18" spans="1:1" ht="15" customHeight="1" x14ac:dyDescent="0.25">
      <c r="A18" s="337" t="s">
        <v>62</v>
      </c>
    </row>
    <row r="19" spans="1:1" x14ac:dyDescent="0.25">
      <c r="A19" s="340" t="s">
        <v>130</v>
      </c>
    </row>
    <row r="20" spans="1:1" x14ac:dyDescent="0.25">
      <c r="A20" s="339" t="s">
        <v>46</v>
      </c>
    </row>
    <row r="21" spans="1:1" x14ac:dyDescent="0.25">
      <c r="A21" s="339" t="s">
        <v>106</v>
      </c>
    </row>
    <row r="22" spans="1:1" x14ac:dyDescent="0.25">
      <c r="A22" s="339" t="s">
        <v>77</v>
      </c>
    </row>
    <row r="23" spans="1:1" x14ac:dyDescent="0.25">
      <c r="A23" s="339" t="s">
        <v>119</v>
      </c>
    </row>
    <row r="24" spans="1:1" x14ac:dyDescent="0.25">
      <c r="A24" s="340" t="s">
        <v>201</v>
      </c>
    </row>
    <row r="25" spans="1:1" x14ac:dyDescent="0.25">
      <c r="A25" s="338" t="s">
        <v>134</v>
      </c>
    </row>
    <row r="26" spans="1:1" x14ac:dyDescent="0.25">
      <c r="A26" s="339" t="s">
        <v>69</v>
      </c>
    </row>
    <row r="27" spans="1:1" x14ac:dyDescent="0.25">
      <c r="A27" s="338" t="s">
        <v>160</v>
      </c>
    </row>
    <row r="28" spans="1:1" x14ac:dyDescent="0.25">
      <c r="A28" s="339" t="s">
        <v>42</v>
      </c>
    </row>
    <row r="29" spans="1:1" x14ac:dyDescent="0.25">
      <c r="A29" s="338" t="s">
        <v>236</v>
      </c>
    </row>
    <row r="30" spans="1:1" x14ac:dyDescent="0.25">
      <c r="A30" s="338" t="s">
        <v>193</v>
      </c>
    </row>
    <row r="31" spans="1:1" x14ac:dyDescent="0.25">
      <c r="A31" s="338" t="s">
        <v>142</v>
      </c>
    </row>
    <row r="32" spans="1:1" x14ac:dyDescent="0.25">
      <c r="A32" s="338" t="s">
        <v>132</v>
      </c>
    </row>
    <row r="33" spans="1:4" x14ac:dyDescent="0.25">
      <c r="A33" s="339" t="s">
        <v>59</v>
      </c>
    </row>
    <row r="34" spans="1:4" ht="15" customHeight="1" x14ac:dyDescent="0.25">
      <c r="A34" s="340" t="s">
        <v>226</v>
      </c>
    </row>
    <row r="35" spans="1:4" ht="15" customHeight="1" x14ac:dyDescent="0.25">
      <c r="A35" s="339" t="s">
        <v>108</v>
      </c>
    </row>
    <row r="36" spans="1:4" x14ac:dyDescent="0.25">
      <c r="A36" s="338" t="s">
        <v>598</v>
      </c>
    </row>
    <row r="37" spans="1:4" x14ac:dyDescent="0.25">
      <c r="A37" s="339" t="s">
        <v>57</v>
      </c>
    </row>
    <row r="38" spans="1:4" x14ac:dyDescent="0.25">
      <c r="A38" s="338" t="s">
        <v>138</v>
      </c>
    </row>
    <row r="39" spans="1:4" ht="15" customHeight="1" x14ac:dyDescent="0.25">
      <c r="A39" s="337" t="s">
        <v>728</v>
      </c>
    </row>
    <row r="40" spans="1:4" x14ac:dyDescent="0.25">
      <c r="A40" s="339" t="s">
        <v>125</v>
      </c>
    </row>
    <row r="41" spans="1:4" x14ac:dyDescent="0.25">
      <c r="A41" s="338" t="s">
        <v>148</v>
      </c>
    </row>
    <row r="42" spans="1:4" x14ac:dyDescent="0.25">
      <c r="A42" s="339" t="s">
        <v>123</v>
      </c>
    </row>
    <row r="43" spans="1:4" x14ac:dyDescent="0.25">
      <c r="A43" s="340" t="s">
        <v>152</v>
      </c>
    </row>
    <row r="44" spans="1:4" ht="18" customHeight="1" x14ac:dyDescent="0.25">
      <c r="A44" s="339" t="s">
        <v>60</v>
      </c>
    </row>
    <row r="45" spans="1:4" x14ac:dyDescent="0.25">
      <c r="A45" s="340" t="s">
        <v>750</v>
      </c>
    </row>
    <row r="46" spans="1:4" ht="15" customHeight="1" x14ac:dyDescent="0.25">
      <c r="A46" s="337" t="s">
        <v>100</v>
      </c>
    </row>
    <row r="47" spans="1:4" x14ac:dyDescent="0.25">
      <c r="A47" s="340" t="s">
        <v>195</v>
      </c>
    </row>
    <row r="48" spans="1:4" x14ac:dyDescent="0.25">
      <c r="A48" s="338" t="s">
        <v>221</v>
      </c>
      <c r="C48" s="137">
        <v>47</v>
      </c>
      <c r="D48" s="137" t="s">
        <v>756</v>
      </c>
    </row>
    <row r="51" spans="1:4" ht="24.75" customHeight="1" x14ac:dyDescent="0.25">
      <c r="A51" s="358" t="s">
        <v>258</v>
      </c>
    </row>
    <row r="52" spans="1:4" x14ac:dyDescent="0.25">
      <c r="A52" s="355" t="s">
        <v>742</v>
      </c>
    </row>
    <row r="53" spans="1:4" ht="15.75" customHeight="1" x14ac:dyDescent="0.25">
      <c r="A53" s="355" t="s">
        <v>265</v>
      </c>
    </row>
    <row r="54" spans="1:4" ht="15" customHeight="1" x14ac:dyDescent="0.25">
      <c r="A54" s="356" t="s">
        <v>270</v>
      </c>
    </row>
    <row r="55" spans="1:4" ht="15.75" customHeight="1" x14ac:dyDescent="0.25">
      <c r="A55" s="355" t="s">
        <v>302</v>
      </c>
    </row>
    <row r="56" spans="1:4" ht="15" customHeight="1" x14ac:dyDescent="0.25">
      <c r="A56" s="355" t="s">
        <v>306</v>
      </c>
    </row>
    <row r="57" spans="1:4" ht="15" customHeight="1" x14ac:dyDescent="0.25">
      <c r="A57" s="355" t="s">
        <v>311</v>
      </c>
    </row>
    <row r="58" spans="1:4" x14ac:dyDescent="0.25">
      <c r="A58" s="357" t="s">
        <v>315</v>
      </c>
    </row>
    <row r="59" spans="1:4" x14ac:dyDescent="0.25">
      <c r="A59" s="357" t="s">
        <v>321</v>
      </c>
    </row>
    <row r="60" spans="1:4" x14ac:dyDescent="0.25">
      <c r="A60" s="355" t="s">
        <v>322</v>
      </c>
    </row>
    <row r="61" spans="1:4" x14ac:dyDescent="0.25">
      <c r="A61" s="355" t="s">
        <v>324</v>
      </c>
    </row>
    <row r="62" spans="1:4" x14ac:dyDescent="0.25">
      <c r="A62" s="355" t="s">
        <v>332</v>
      </c>
    </row>
    <row r="63" spans="1:4" ht="15" customHeight="1" x14ac:dyDescent="0.25">
      <c r="A63" s="355" t="s">
        <v>780</v>
      </c>
      <c r="C63" s="137">
        <v>12</v>
      </c>
      <c r="D63" s="137" t="s">
        <v>781</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268" t="s">
        <v>31</v>
      </c>
    </row>
    <row r="2" spans="1:1" ht="15.75" thickTop="1" x14ac:dyDescent="0.25">
      <c r="A2" s="336" t="s">
        <v>102</v>
      </c>
    </row>
    <row r="3" spans="1:1" ht="15" customHeight="1" x14ac:dyDescent="0.25">
      <c r="A3" s="340" t="s">
        <v>777</v>
      </c>
    </row>
    <row r="4" spans="1:1" ht="15" customHeight="1" x14ac:dyDescent="0.25">
      <c r="A4" s="337" t="s">
        <v>65</v>
      </c>
    </row>
    <row r="5" spans="1:1" ht="15" customHeight="1" x14ac:dyDescent="0.25">
      <c r="A5" s="337" t="s">
        <v>98</v>
      </c>
    </row>
    <row r="6" spans="1:1" x14ac:dyDescent="0.25">
      <c r="A6" s="339" t="s">
        <v>44</v>
      </c>
    </row>
    <row r="7" spans="1:1" x14ac:dyDescent="0.25">
      <c r="A7" s="340" t="s">
        <v>136</v>
      </c>
    </row>
    <row r="8" spans="1:1" x14ac:dyDescent="0.25">
      <c r="A8" s="337" t="s">
        <v>773</v>
      </c>
    </row>
    <row r="9" spans="1:1" x14ac:dyDescent="0.25">
      <c r="A9" s="337" t="s">
        <v>50</v>
      </c>
    </row>
    <row r="10" spans="1:1" x14ac:dyDescent="0.25">
      <c r="A10" s="337" t="s">
        <v>121</v>
      </c>
    </row>
    <row r="11" spans="1:1" x14ac:dyDescent="0.25">
      <c r="A11" s="337" t="s">
        <v>110</v>
      </c>
    </row>
    <row r="12" spans="1:1" x14ac:dyDescent="0.25">
      <c r="A12" s="337" t="s">
        <v>112</v>
      </c>
    </row>
    <row r="13" spans="1:1" x14ac:dyDescent="0.25">
      <c r="A13" s="339" t="s">
        <v>53</v>
      </c>
    </row>
    <row r="14" spans="1:1" x14ac:dyDescent="0.25">
      <c r="A14" s="339" t="s">
        <v>38</v>
      </c>
    </row>
    <row r="15" spans="1:1" ht="15" customHeight="1" x14ac:dyDescent="0.25">
      <c r="A15" s="337" t="s">
        <v>79</v>
      </c>
    </row>
    <row r="16" spans="1:1" x14ac:dyDescent="0.25">
      <c r="A16" s="339" t="s">
        <v>62</v>
      </c>
    </row>
    <row r="17" spans="1:1" x14ac:dyDescent="0.25">
      <c r="A17" s="338" t="s">
        <v>176</v>
      </c>
    </row>
    <row r="18" spans="1:1" x14ac:dyDescent="0.25">
      <c r="A18" s="338" t="s">
        <v>130</v>
      </c>
    </row>
    <row r="19" spans="1:1" ht="15" customHeight="1" x14ac:dyDescent="0.25">
      <c r="A19" s="337" t="s">
        <v>46</v>
      </c>
    </row>
    <row r="20" spans="1:1" x14ac:dyDescent="0.25">
      <c r="A20" s="338" t="s">
        <v>772</v>
      </c>
    </row>
    <row r="21" spans="1:1" ht="15" customHeight="1" x14ac:dyDescent="0.25">
      <c r="A21" s="340" t="s">
        <v>144</v>
      </c>
    </row>
    <row r="22" spans="1:1" ht="15" customHeight="1" x14ac:dyDescent="0.25">
      <c r="A22" s="340" t="s">
        <v>156</v>
      </c>
    </row>
    <row r="23" spans="1:1" x14ac:dyDescent="0.25">
      <c r="A23" s="337" t="s">
        <v>106</v>
      </c>
    </row>
    <row r="24" spans="1:1" ht="18.75" customHeight="1" x14ac:dyDescent="0.25">
      <c r="A24" s="339" t="s">
        <v>77</v>
      </c>
    </row>
    <row r="25" spans="1:1" ht="18" customHeight="1" x14ac:dyDescent="0.25">
      <c r="A25" s="339" t="s">
        <v>119</v>
      </c>
    </row>
    <row r="26" spans="1:1" x14ac:dyDescent="0.25">
      <c r="A26" s="338" t="s">
        <v>765</v>
      </c>
    </row>
    <row r="27" spans="1:1" x14ac:dyDescent="0.25">
      <c r="A27" s="337" t="s">
        <v>84</v>
      </c>
    </row>
    <row r="28" spans="1:1" x14ac:dyDescent="0.25">
      <c r="A28" s="338" t="s">
        <v>247</v>
      </c>
    </row>
    <row r="29" spans="1:1" x14ac:dyDescent="0.25">
      <c r="A29" s="338" t="s">
        <v>181</v>
      </c>
    </row>
    <row r="30" spans="1:1" x14ac:dyDescent="0.25">
      <c r="A30" s="338" t="s">
        <v>228</v>
      </c>
    </row>
    <row r="31" spans="1:1" ht="30" x14ac:dyDescent="0.25">
      <c r="A31" s="338" t="s">
        <v>201</v>
      </c>
    </row>
    <row r="32" spans="1:1" x14ac:dyDescent="0.25">
      <c r="A32" s="338" t="s">
        <v>134</v>
      </c>
    </row>
    <row r="33" spans="1:1" x14ac:dyDescent="0.25">
      <c r="A33" s="339" t="s">
        <v>69</v>
      </c>
    </row>
    <row r="34" spans="1:1" ht="30" x14ac:dyDescent="0.25">
      <c r="A34" s="338" t="s">
        <v>160</v>
      </c>
    </row>
    <row r="35" spans="1:1" ht="30" x14ac:dyDescent="0.25">
      <c r="A35" s="339" t="s">
        <v>42</v>
      </c>
    </row>
    <row r="36" spans="1:1" x14ac:dyDescent="0.25">
      <c r="A36" s="338" t="s">
        <v>236</v>
      </c>
    </row>
    <row r="37" spans="1:1" ht="15" customHeight="1" x14ac:dyDescent="0.25">
      <c r="A37" s="337" t="s">
        <v>34</v>
      </c>
    </row>
    <row r="38" spans="1:1" x14ac:dyDescent="0.25">
      <c r="A38" s="338" t="s">
        <v>142</v>
      </c>
    </row>
    <row r="39" spans="1:1" x14ac:dyDescent="0.25">
      <c r="A39" s="338" t="s">
        <v>132</v>
      </c>
    </row>
    <row r="40" spans="1:1" x14ac:dyDescent="0.25">
      <c r="A40" s="339" t="s">
        <v>59</v>
      </c>
    </row>
    <row r="41" spans="1:1" x14ac:dyDescent="0.25">
      <c r="A41" s="338" t="s">
        <v>226</v>
      </c>
    </row>
    <row r="42" spans="1:1" ht="15" customHeight="1" x14ac:dyDescent="0.25">
      <c r="A42" s="339" t="s">
        <v>64</v>
      </c>
    </row>
    <row r="43" spans="1:1" x14ac:dyDescent="0.25">
      <c r="A43" s="338" t="s">
        <v>170</v>
      </c>
    </row>
    <row r="44" spans="1:1" x14ac:dyDescent="0.25">
      <c r="A44" s="339" t="s">
        <v>93</v>
      </c>
    </row>
    <row r="45" spans="1:1" x14ac:dyDescent="0.25">
      <c r="A45" s="339" t="s">
        <v>108</v>
      </c>
    </row>
    <row r="46" spans="1:1" x14ac:dyDescent="0.25">
      <c r="A46" s="338" t="s">
        <v>598</v>
      </c>
    </row>
    <row r="47" spans="1:1" x14ac:dyDescent="0.25">
      <c r="A47" s="339" t="s">
        <v>57</v>
      </c>
    </row>
    <row r="48" spans="1:1" x14ac:dyDescent="0.25">
      <c r="A48" s="341" t="s">
        <v>138</v>
      </c>
    </row>
    <row r="49" spans="1:1" ht="15.75" customHeight="1" x14ac:dyDescent="0.25">
      <c r="A49" s="337" t="s">
        <v>728</v>
      </c>
    </row>
    <row r="50" spans="1:1" x14ac:dyDescent="0.25">
      <c r="A50" s="339" t="s">
        <v>125</v>
      </c>
    </row>
    <row r="51" spans="1:1" x14ac:dyDescent="0.25">
      <c r="A51" s="338" t="s">
        <v>243</v>
      </c>
    </row>
    <row r="52" spans="1:1" ht="15.75" customHeight="1" x14ac:dyDescent="0.25">
      <c r="A52" s="340" t="s">
        <v>148</v>
      </c>
    </row>
    <row r="53" spans="1:1" x14ac:dyDescent="0.25">
      <c r="A53" s="338" t="s">
        <v>206</v>
      </c>
    </row>
    <row r="54" spans="1:1" x14ac:dyDescent="0.25">
      <c r="A54" s="339" t="s">
        <v>123</v>
      </c>
    </row>
    <row r="55" spans="1:1" x14ac:dyDescent="0.25">
      <c r="A55" s="340" t="s">
        <v>152</v>
      </c>
    </row>
    <row r="56" spans="1:1" x14ac:dyDescent="0.25">
      <c r="A56" s="339" t="s">
        <v>60</v>
      </c>
    </row>
    <row r="57" spans="1:1" ht="15" customHeight="1" x14ac:dyDescent="0.25">
      <c r="A57" s="340" t="s">
        <v>163</v>
      </c>
    </row>
    <row r="58" spans="1:1" x14ac:dyDescent="0.25">
      <c r="A58" s="340" t="s">
        <v>199</v>
      </c>
    </row>
    <row r="59" spans="1:1" x14ac:dyDescent="0.25">
      <c r="A59" s="338" t="s">
        <v>750</v>
      </c>
    </row>
    <row r="60" spans="1:1" x14ac:dyDescent="0.25">
      <c r="A60" s="339" t="s">
        <v>100</v>
      </c>
    </row>
    <row r="61" spans="1:1" x14ac:dyDescent="0.25">
      <c r="A61" s="338" t="s">
        <v>216</v>
      </c>
    </row>
    <row r="62" spans="1:1" x14ac:dyDescent="0.25">
      <c r="A62" s="338" t="s">
        <v>195</v>
      </c>
    </row>
    <row r="63" spans="1:1" x14ac:dyDescent="0.25">
      <c r="A63" s="338" t="s">
        <v>221</v>
      </c>
    </row>
    <row r="67" spans="1:1" ht="16.5" thickBot="1" x14ac:dyDescent="0.3">
      <c r="A67" s="268" t="s">
        <v>258</v>
      </c>
    </row>
    <row r="68" spans="1:1" ht="15.75" thickTop="1" x14ac:dyDescent="0.25">
      <c r="A68" s="342" t="s">
        <v>259</v>
      </c>
    </row>
    <row r="69" spans="1:1" x14ac:dyDescent="0.25">
      <c r="A69" s="343" t="s">
        <v>742</v>
      </c>
    </row>
    <row r="70" spans="1:1" x14ac:dyDescent="0.25">
      <c r="A70" s="343" t="s">
        <v>265</v>
      </c>
    </row>
    <row r="71" spans="1:1" x14ac:dyDescent="0.25">
      <c r="A71" s="344" t="s">
        <v>270</v>
      </c>
    </row>
    <row r="72" spans="1:1" x14ac:dyDescent="0.25">
      <c r="A72" s="343" t="s">
        <v>302</v>
      </c>
    </row>
    <row r="73" spans="1:1" x14ac:dyDescent="0.25">
      <c r="A73" s="343" t="s">
        <v>306</v>
      </c>
    </row>
    <row r="74" spans="1:1" x14ac:dyDescent="0.25">
      <c r="A74" s="343" t="s">
        <v>311</v>
      </c>
    </row>
    <row r="75" spans="1:1" x14ac:dyDescent="0.25">
      <c r="A75" s="345" t="s">
        <v>315</v>
      </c>
    </row>
    <row r="76" spans="1:1" x14ac:dyDescent="0.25">
      <c r="A76" s="345" t="s">
        <v>321</v>
      </c>
    </row>
    <row r="77" spans="1:1" x14ac:dyDescent="0.25">
      <c r="A77" s="343" t="s">
        <v>322</v>
      </c>
    </row>
    <row r="78" spans="1:1" x14ac:dyDescent="0.25">
      <c r="A78" s="343" t="s">
        <v>324</v>
      </c>
    </row>
    <row r="79" spans="1:1" x14ac:dyDescent="0.25">
      <c r="A79" s="345" t="s">
        <v>330</v>
      </c>
    </row>
    <row r="80" spans="1:1" ht="30" x14ac:dyDescent="0.25">
      <c r="A80" s="345" t="s">
        <v>755</v>
      </c>
    </row>
    <row r="81" spans="1:1" x14ac:dyDescent="0.25">
      <c r="A81" s="343" t="s">
        <v>332</v>
      </c>
    </row>
    <row r="82" spans="1:1" ht="17.25" customHeight="1" x14ac:dyDescent="0.25">
      <c r="A82" s="346" t="s">
        <v>618</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324" t="s">
        <v>34</v>
      </c>
    </row>
    <row r="2" spans="1:1" x14ac:dyDescent="0.25">
      <c r="A2" s="138" t="s">
        <v>38</v>
      </c>
    </row>
    <row r="3" spans="1:1" ht="15.75" customHeight="1" x14ac:dyDescent="0.25">
      <c r="A3" s="138" t="s">
        <v>79</v>
      </c>
    </row>
    <row r="4" spans="1:1" ht="31.5" customHeight="1" x14ac:dyDescent="0.25">
      <c r="A4" s="138" t="s">
        <v>42</v>
      </c>
    </row>
    <row r="5" spans="1:1" ht="30" x14ac:dyDescent="0.25">
      <c r="A5" s="325" t="s">
        <v>739</v>
      </c>
    </row>
    <row r="6" spans="1:1" x14ac:dyDescent="0.25">
      <c r="A6" s="325" t="s">
        <v>44</v>
      </c>
    </row>
    <row r="7" spans="1:1" x14ac:dyDescent="0.25">
      <c r="A7" s="138" t="s">
        <v>46</v>
      </c>
    </row>
    <row r="8" spans="1:1" x14ac:dyDescent="0.25">
      <c r="A8" s="138" t="s">
        <v>48</v>
      </c>
    </row>
    <row r="9" spans="1:1" x14ac:dyDescent="0.25">
      <c r="A9" s="138" t="s">
        <v>50</v>
      </c>
    </row>
    <row r="10" spans="1:1" x14ac:dyDescent="0.25">
      <c r="A10" s="138" t="s">
        <v>53</v>
      </c>
    </row>
    <row r="11" spans="1:1" x14ac:dyDescent="0.25">
      <c r="A11" s="325" t="s">
        <v>55</v>
      </c>
    </row>
    <row r="12" spans="1:1" x14ac:dyDescent="0.25">
      <c r="A12" s="138" t="s">
        <v>57</v>
      </c>
    </row>
    <row r="13" spans="1:1" x14ac:dyDescent="0.25">
      <c r="A13" s="138" t="s">
        <v>59</v>
      </c>
    </row>
    <row r="14" spans="1:1" ht="17.25" customHeight="1" x14ac:dyDescent="0.25">
      <c r="A14" s="325" t="s">
        <v>60</v>
      </c>
    </row>
    <row r="15" spans="1:1" x14ac:dyDescent="0.25">
      <c r="A15" s="325" t="s">
        <v>62</v>
      </c>
    </row>
    <row r="16" spans="1:1" x14ac:dyDescent="0.25">
      <c r="A16" s="325" t="s">
        <v>65</v>
      </c>
    </row>
    <row r="17" spans="1:1" ht="30" x14ac:dyDescent="0.25">
      <c r="A17" s="325" t="s">
        <v>69</v>
      </c>
    </row>
    <row r="18" spans="1:1" ht="30" x14ac:dyDescent="0.25">
      <c r="A18" s="325" t="s">
        <v>77</v>
      </c>
    </row>
    <row r="19" spans="1:1" ht="18" customHeight="1" x14ac:dyDescent="0.25">
      <c r="A19" s="325" t="s">
        <v>93</v>
      </c>
    </row>
    <row r="20" spans="1:1" ht="15" customHeight="1" x14ac:dyDescent="0.25">
      <c r="A20" s="138" t="s">
        <v>98</v>
      </c>
    </row>
    <row r="21" spans="1:1" ht="15.75" customHeight="1" x14ac:dyDescent="0.25">
      <c r="A21" s="138" t="s">
        <v>100</v>
      </c>
    </row>
    <row r="22" spans="1:1" x14ac:dyDescent="0.25">
      <c r="A22" s="138" t="s">
        <v>102</v>
      </c>
    </row>
    <row r="23" spans="1:1" x14ac:dyDescent="0.25">
      <c r="A23" s="325" t="s">
        <v>106</v>
      </c>
    </row>
    <row r="24" spans="1:1" ht="30" x14ac:dyDescent="0.25">
      <c r="A24" s="325" t="s">
        <v>108</v>
      </c>
    </row>
    <row r="25" spans="1:1" x14ac:dyDescent="0.25">
      <c r="A25" s="138" t="s">
        <v>110</v>
      </c>
    </row>
    <row r="26" spans="1:1" x14ac:dyDescent="0.25">
      <c r="A26" s="325" t="s">
        <v>112</v>
      </c>
    </row>
    <row r="27" spans="1:1" ht="19.5" customHeight="1" x14ac:dyDescent="0.25">
      <c r="A27" s="325" t="s">
        <v>728</v>
      </c>
    </row>
    <row r="28" spans="1:1" ht="30" x14ac:dyDescent="0.25">
      <c r="A28" s="325" t="s">
        <v>119</v>
      </c>
    </row>
    <row r="29" spans="1:1" x14ac:dyDescent="0.25">
      <c r="A29" s="325" t="s">
        <v>121</v>
      </c>
    </row>
    <row r="30" spans="1:1" x14ac:dyDescent="0.25">
      <c r="A30" s="325" t="s">
        <v>123</v>
      </c>
    </row>
    <row r="31" spans="1:1" x14ac:dyDescent="0.25">
      <c r="A31" s="325" t="s">
        <v>125</v>
      </c>
    </row>
    <row r="32" spans="1:1" ht="30" x14ac:dyDescent="0.25">
      <c r="A32" s="326" t="s">
        <v>130</v>
      </c>
    </row>
    <row r="33" spans="1:3" x14ac:dyDescent="0.25">
      <c r="A33" s="326" t="s">
        <v>132</v>
      </c>
    </row>
    <row r="34" spans="1:3" ht="16.5" customHeight="1" x14ac:dyDescent="0.25">
      <c r="A34" s="326" t="s">
        <v>134</v>
      </c>
    </row>
    <row r="35" spans="1:3" ht="15.75" customHeight="1" x14ac:dyDescent="0.25">
      <c r="A35" s="327" t="s">
        <v>136</v>
      </c>
    </row>
    <row r="36" spans="1:3" x14ac:dyDescent="0.25">
      <c r="A36" s="326" t="s">
        <v>138</v>
      </c>
    </row>
    <row r="37" spans="1:3" x14ac:dyDescent="0.25">
      <c r="A37" s="326" t="s">
        <v>142</v>
      </c>
    </row>
    <row r="38" spans="1:3" x14ac:dyDescent="0.25">
      <c r="A38" s="326" t="s">
        <v>163</v>
      </c>
    </row>
    <row r="39" spans="1:3" x14ac:dyDescent="0.25">
      <c r="A39" s="326" t="s">
        <v>188</v>
      </c>
    </row>
    <row r="40" spans="1:3" x14ac:dyDescent="0.25">
      <c r="A40" s="326" t="s">
        <v>195</v>
      </c>
    </row>
    <row r="41" spans="1:3" ht="17.25" customHeight="1" x14ac:dyDescent="0.25">
      <c r="A41" s="327" t="s">
        <v>598</v>
      </c>
    </row>
    <row r="42" spans="1:3" x14ac:dyDescent="0.25">
      <c r="A42" s="327" t="s">
        <v>750</v>
      </c>
    </row>
    <row r="43" spans="1:3" x14ac:dyDescent="0.25">
      <c r="A43" s="327" t="s">
        <v>226</v>
      </c>
    </row>
    <row r="44" spans="1:3" x14ac:dyDescent="0.25">
      <c r="A44" s="326" t="s">
        <v>236</v>
      </c>
    </row>
    <row r="45" spans="1:3" ht="18" customHeight="1" x14ac:dyDescent="0.25">
      <c r="A45" s="326" t="s">
        <v>765</v>
      </c>
      <c r="C45" s="137" t="s">
        <v>767</v>
      </c>
    </row>
    <row r="46" spans="1:3" ht="20.100000000000001" customHeight="1" x14ac:dyDescent="0.25"/>
    <row r="47" spans="1:3" ht="20.100000000000001" customHeight="1" x14ac:dyDescent="0.25"/>
    <row r="48" spans="1:3" ht="15.75" customHeight="1" x14ac:dyDescent="0.25">
      <c r="A48" s="328" t="s">
        <v>742</v>
      </c>
    </row>
    <row r="49" spans="1:3" ht="16.5" customHeight="1" x14ac:dyDescent="0.25">
      <c r="A49" s="328" t="s">
        <v>265</v>
      </c>
    </row>
    <row r="50" spans="1:3" ht="17.25" customHeight="1" x14ac:dyDescent="0.25">
      <c r="A50" s="328" t="s">
        <v>270</v>
      </c>
    </row>
    <row r="51" spans="1:3" ht="20.100000000000001" customHeight="1" x14ac:dyDescent="0.25">
      <c r="A51" s="328" t="s">
        <v>302</v>
      </c>
    </row>
    <row r="52" spans="1:3" ht="17.25" customHeight="1" x14ac:dyDescent="0.25">
      <c r="A52" s="328" t="s">
        <v>306</v>
      </c>
    </row>
    <row r="53" spans="1:3" ht="15.75" customHeight="1" x14ac:dyDescent="0.25">
      <c r="A53" s="329" t="s">
        <v>315</v>
      </c>
    </row>
    <row r="54" spans="1:3" ht="17.25" customHeight="1" x14ac:dyDescent="0.25">
      <c r="A54" s="328" t="s">
        <v>322</v>
      </c>
    </row>
    <row r="55" spans="1:3" ht="20.100000000000001" customHeight="1" x14ac:dyDescent="0.25">
      <c r="A55" s="328" t="s">
        <v>324</v>
      </c>
    </row>
    <row r="56" spans="1:3" ht="27" customHeight="1" x14ac:dyDescent="0.25">
      <c r="A56" s="329" t="s">
        <v>755</v>
      </c>
    </row>
    <row r="57" spans="1:3" ht="15.75" customHeight="1" x14ac:dyDescent="0.25">
      <c r="A57" s="328" t="s">
        <v>332</v>
      </c>
    </row>
    <row r="58" spans="1:3" ht="15.75" customHeight="1" x14ac:dyDescent="0.25">
      <c r="A58" s="330" t="s">
        <v>340</v>
      </c>
      <c r="C58" s="137" t="s">
        <v>748</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68"/>
  <sheetViews>
    <sheetView topLeftCell="A49" workbookViewId="0">
      <selection activeCell="J68" sqref="J68"/>
    </sheetView>
  </sheetViews>
  <sheetFormatPr defaultRowHeight="15" x14ac:dyDescent="0.25"/>
  <cols>
    <col min="1" max="1" width="31.7109375" style="314" customWidth="1"/>
    <col min="3" max="3" width="10.28515625" customWidth="1"/>
    <col min="4" max="4" width="10.7109375" customWidth="1"/>
  </cols>
  <sheetData>
    <row r="2" spans="1:1" ht="16.5" thickBot="1" x14ac:dyDescent="0.3">
      <c r="A2" s="313" t="s">
        <v>31</v>
      </c>
    </row>
    <row r="3" spans="1:1" ht="15.75" thickTop="1" x14ac:dyDescent="0.25">
      <c r="A3" s="307" t="s">
        <v>102</v>
      </c>
    </row>
    <row r="4" spans="1:1" x14ac:dyDescent="0.25">
      <c r="A4" s="312" t="s">
        <v>65</v>
      </c>
    </row>
    <row r="5" spans="1:1" x14ac:dyDescent="0.25">
      <c r="A5" s="311" t="s">
        <v>188</v>
      </c>
    </row>
    <row r="6" spans="1:1" x14ac:dyDescent="0.25">
      <c r="A6" s="312" t="s">
        <v>98</v>
      </c>
    </row>
    <row r="7" spans="1:1" x14ac:dyDescent="0.25">
      <c r="A7" s="312" t="s">
        <v>44</v>
      </c>
    </row>
    <row r="8" spans="1:1" x14ac:dyDescent="0.25">
      <c r="A8" s="308" t="s">
        <v>136</v>
      </c>
    </row>
    <row r="9" spans="1:1" x14ac:dyDescent="0.25">
      <c r="A9" s="145" t="s">
        <v>50</v>
      </c>
    </row>
    <row r="10" spans="1:1" x14ac:dyDescent="0.25">
      <c r="A10" s="312" t="s">
        <v>121</v>
      </c>
    </row>
    <row r="11" spans="1:1" x14ac:dyDescent="0.25">
      <c r="A11" s="312" t="s">
        <v>110</v>
      </c>
    </row>
    <row r="12" spans="1:1" x14ac:dyDescent="0.25">
      <c r="A12" s="312" t="s">
        <v>112</v>
      </c>
    </row>
    <row r="13" spans="1:1" x14ac:dyDescent="0.25">
      <c r="A13" s="312" t="s">
        <v>48</v>
      </c>
    </row>
    <row r="14" spans="1:1" x14ac:dyDescent="0.25">
      <c r="A14" s="312" t="s">
        <v>117</v>
      </c>
    </row>
    <row r="15" spans="1:1" x14ac:dyDescent="0.25">
      <c r="A15" s="145" t="s">
        <v>53</v>
      </c>
    </row>
    <row r="16" spans="1:1" x14ac:dyDescent="0.25">
      <c r="A16" s="145" t="s">
        <v>38</v>
      </c>
    </row>
    <row r="17" spans="1:1" x14ac:dyDescent="0.25">
      <c r="A17" s="145" t="s">
        <v>82</v>
      </c>
    </row>
    <row r="18" spans="1:1" x14ac:dyDescent="0.25">
      <c r="A18" s="145" t="s">
        <v>79</v>
      </c>
    </row>
    <row r="19" spans="1:1" x14ac:dyDescent="0.25">
      <c r="A19" s="145" t="s">
        <v>62</v>
      </c>
    </row>
    <row r="20" spans="1:1" x14ac:dyDescent="0.25">
      <c r="A20" s="308" t="s">
        <v>130</v>
      </c>
    </row>
    <row r="21" spans="1:1" x14ac:dyDescent="0.25">
      <c r="A21" s="312" t="s">
        <v>46</v>
      </c>
    </row>
    <row r="22" spans="1:1" x14ac:dyDescent="0.25">
      <c r="A22" s="311" t="s">
        <v>223</v>
      </c>
    </row>
    <row r="23" spans="1:1" x14ac:dyDescent="0.25">
      <c r="A23" s="311" t="s">
        <v>156</v>
      </c>
    </row>
    <row r="24" spans="1:1" x14ac:dyDescent="0.25">
      <c r="A24" s="145" t="s">
        <v>106</v>
      </c>
    </row>
    <row r="25" spans="1:1" x14ac:dyDescent="0.25">
      <c r="A25" s="145" t="s">
        <v>77</v>
      </c>
    </row>
    <row r="26" spans="1:1" x14ac:dyDescent="0.25">
      <c r="A26" s="312" t="s">
        <v>119</v>
      </c>
    </row>
    <row r="27" spans="1:1" x14ac:dyDescent="0.25">
      <c r="A27" s="308" t="s">
        <v>181</v>
      </c>
    </row>
    <row r="28" spans="1:1" x14ac:dyDescent="0.25">
      <c r="A28" s="308" t="s">
        <v>134</v>
      </c>
    </row>
    <row r="29" spans="1:1" x14ac:dyDescent="0.25">
      <c r="A29" s="312" t="s">
        <v>69</v>
      </c>
    </row>
    <row r="30" spans="1:1" x14ac:dyDescent="0.25">
      <c r="A30" s="145" t="s">
        <v>739</v>
      </c>
    </row>
    <row r="31" spans="1:1" x14ac:dyDescent="0.25">
      <c r="A31" s="145" t="s">
        <v>42</v>
      </c>
    </row>
    <row r="32" spans="1:1" x14ac:dyDescent="0.25">
      <c r="A32" s="308" t="s">
        <v>236</v>
      </c>
    </row>
    <row r="33" spans="1:1" x14ac:dyDescent="0.25">
      <c r="A33" s="145" t="s">
        <v>34</v>
      </c>
    </row>
    <row r="34" spans="1:1" x14ac:dyDescent="0.25">
      <c r="A34" s="308" t="s">
        <v>142</v>
      </c>
    </row>
    <row r="35" spans="1:1" x14ac:dyDescent="0.25">
      <c r="A35" s="308" t="s">
        <v>132</v>
      </c>
    </row>
    <row r="36" spans="1:1" x14ac:dyDescent="0.25">
      <c r="A36" s="145" t="s">
        <v>59</v>
      </c>
    </row>
    <row r="37" spans="1:1" x14ac:dyDescent="0.25">
      <c r="A37" s="311" t="s">
        <v>226</v>
      </c>
    </row>
    <row r="38" spans="1:1" x14ac:dyDescent="0.25">
      <c r="A38" s="308" t="s">
        <v>170</v>
      </c>
    </row>
    <row r="39" spans="1:1" x14ac:dyDescent="0.25">
      <c r="A39" s="145" t="s">
        <v>93</v>
      </c>
    </row>
    <row r="40" spans="1:1" x14ac:dyDescent="0.25">
      <c r="A40" s="145" t="s">
        <v>108</v>
      </c>
    </row>
    <row r="41" spans="1:1" x14ac:dyDescent="0.25">
      <c r="A41" s="308" t="s">
        <v>598</v>
      </c>
    </row>
    <row r="42" spans="1:1" x14ac:dyDescent="0.25">
      <c r="A42" s="309" t="s">
        <v>138</v>
      </c>
    </row>
    <row r="43" spans="1:1" x14ac:dyDescent="0.25">
      <c r="A43" s="145" t="s">
        <v>728</v>
      </c>
    </row>
    <row r="44" spans="1:1" x14ac:dyDescent="0.25">
      <c r="A44" s="312" t="s">
        <v>125</v>
      </c>
    </row>
    <row r="45" spans="1:1" x14ac:dyDescent="0.25">
      <c r="A45" s="308" t="s">
        <v>243</v>
      </c>
    </row>
    <row r="46" spans="1:1" x14ac:dyDescent="0.25">
      <c r="A46" s="308" t="s">
        <v>148</v>
      </c>
    </row>
    <row r="47" spans="1:1" x14ac:dyDescent="0.25">
      <c r="A47" s="312" t="s">
        <v>123</v>
      </c>
    </row>
    <row r="48" spans="1:1" x14ac:dyDescent="0.25">
      <c r="A48" s="311" t="s">
        <v>152</v>
      </c>
    </row>
    <row r="49" spans="1:4" x14ac:dyDescent="0.25">
      <c r="A49" s="312" t="s">
        <v>60</v>
      </c>
    </row>
    <row r="50" spans="1:4" x14ac:dyDescent="0.25">
      <c r="A50" s="308" t="s">
        <v>750</v>
      </c>
    </row>
    <row r="51" spans="1:4" x14ac:dyDescent="0.25">
      <c r="A51" s="312" t="s">
        <v>100</v>
      </c>
    </row>
    <row r="52" spans="1:4" x14ac:dyDescent="0.25">
      <c r="A52" s="308" t="s">
        <v>195</v>
      </c>
    </row>
    <row r="53" spans="1:4" x14ac:dyDescent="0.25">
      <c r="A53" s="308" t="s">
        <v>221</v>
      </c>
      <c r="C53" s="137">
        <v>51</v>
      </c>
      <c r="D53" s="137" t="s">
        <v>756</v>
      </c>
    </row>
    <row r="56" spans="1:4" ht="16.5" thickBot="1" x14ac:dyDescent="0.3">
      <c r="A56" s="315" t="s">
        <v>258</v>
      </c>
    </row>
    <row r="57" spans="1:4" ht="15.75" thickTop="1" x14ac:dyDescent="0.25">
      <c r="A57" s="307" t="s">
        <v>265</v>
      </c>
    </row>
    <row r="58" spans="1:4" x14ac:dyDescent="0.25">
      <c r="A58" s="310" t="s">
        <v>259</v>
      </c>
    </row>
    <row r="59" spans="1:4" x14ac:dyDescent="0.25">
      <c r="A59" s="312" t="s">
        <v>742</v>
      </c>
    </row>
    <row r="60" spans="1:4" x14ac:dyDescent="0.25">
      <c r="A60" s="316" t="s">
        <v>270</v>
      </c>
    </row>
    <row r="61" spans="1:4" x14ac:dyDescent="0.25">
      <c r="A61" s="145" t="s">
        <v>302</v>
      </c>
    </row>
    <row r="62" spans="1:4" x14ac:dyDescent="0.25">
      <c r="A62" s="312" t="s">
        <v>306</v>
      </c>
    </row>
    <row r="63" spans="1:4" x14ac:dyDescent="0.25">
      <c r="A63" s="311" t="s">
        <v>315</v>
      </c>
    </row>
    <row r="64" spans="1:4" x14ac:dyDescent="0.25">
      <c r="A64" s="145" t="s">
        <v>322</v>
      </c>
    </row>
    <row r="65" spans="1:4" x14ac:dyDescent="0.25">
      <c r="A65" s="312" t="s">
        <v>324</v>
      </c>
    </row>
    <row r="66" spans="1:4" x14ac:dyDescent="0.25">
      <c r="A66" s="311" t="s">
        <v>755</v>
      </c>
    </row>
    <row r="67" spans="1:4" x14ac:dyDescent="0.25">
      <c r="A67" s="312" t="s">
        <v>332</v>
      </c>
    </row>
    <row r="68" spans="1:4" x14ac:dyDescent="0.25">
      <c r="A68" s="317" t="s">
        <v>340</v>
      </c>
      <c r="C68" s="137">
        <v>12</v>
      </c>
      <c r="D68" s="137" t="s">
        <v>757</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topLeftCell="A49" workbookViewId="0">
      <selection activeCell="G64" sqref="G64"/>
    </sheetView>
  </sheetViews>
  <sheetFormatPr defaultRowHeight="15" x14ac:dyDescent="0.25"/>
  <cols>
    <col min="1" max="1" width="28.85546875" style="292" customWidth="1"/>
    <col min="3" max="3" width="12.85546875" customWidth="1"/>
    <col min="7" max="7" width="27.42578125" style="290" customWidth="1"/>
  </cols>
  <sheetData>
    <row r="1" spans="1:1" ht="16.5" thickBot="1" x14ac:dyDescent="0.3">
      <c r="A1" s="291" t="s">
        <v>31</v>
      </c>
    </row>
    <row r="2" spans="1:1" ht="15.75" thickTop="1" x14ac:dyDescent="0.25">
      <c r="A2" s="258" t="s">
        <v>102</v>
      </c>
    </row>
    <row r="3" spans="1:1" x14ac:dyDescent="0.25">
      <c r="A3" s="251" t="s">
        <v>65</v>
      </c>
    </row>
    <row r="4" spans="1:1" x14ac:dyDescent="0.25">
      <c r="A4" s="253" t="s">
        <v>188</v>
      </c>
    </row>
    <row r="5" spans="1:1" x14ac:dyDescent="0.25">
      <c r="A5" s="251" t="s">
        <v>98</v>
      </c>
    </row>
    <row r="6" spans="1:1" x14ac:dyDescent="0.25">
      <c r="A6" s="252" t="s">
        <v>44</v>
      </c>
    </row>
    <row r="7" spans="1:1" x14ac:dyDescent="0.25">
      <c r="A7" s="256" t="s">
        <v>136</v>
      </c>
    </row>
    <row r="8" spans="1:1" x14ac:dyDescent="0.25">
      <c r="A8" s="251" t="s">
        <v>50</v>
      </c>
    </row>
    <row r="9" spans="1:1" x14ac:dyDescent="0.25">
      <c r="A9" s="251" t="s">
        <v>121</v>
      </c>
    </row>
    <row r="10" spans="1:1" x14ac:dyDescent="0.25">
      <c r="A10" s="251" t="s">
        <v>110</v>
      </c>
    </row>
    <row r="11" spans="1:1" x14ac:dyDescent="0.25">
      <c r="A11" s="251" t="s">
        <v>112</v>
      </c>
    </row>
    <row r="12" spans="1:1" x14ac:dyDescent="0.25">
      <c r="A12" s="255" t="s">
        <v>48</v>
      </c>
    </row>
    <row r="13" spans="1:1" x14ac:dyDescent="0.25">
      <c r="A13" s="251" t="s">
        <v>117</v>
      </c>
    </row>
    <row r="14" spans="1:1" x14ac:dyDescent="0.25">
      <c r="A14" s="255" t="s">
        <v>53</v>
      </c>
    </row>
    <row r="15" spans="1:1" x14ac:dyDescent="0.25">
      <c r="A15" s="255" t="s">
        <v>38</v>
      </c>
    </row>
    <row r="16" spans="1:1" x14ac:dyDescent="0.25">
      <c r="A16" s="255" t="s">
        <v>79</v>
      </c>
    </row>
    <row r="17" spans="1:1" x14ac:dyDescent="0.25">
      <c r="A17" s="255" t="s">
        <v>62</v>
      </c>
    </row>
    <row r="18" spans="1:1" x14ac:dyDescent="0.25">
      <c r="A18" s="256" t="s">
        <v>130</v>
      </c>
    </row>
    <row r="19" spans="1:1" x14ac:dyDescent="0.25">
      <c r="A19" s="255" t="s">
        <v>46</v>
      </c>
    </row>
    <row r="20" spans="1:1" x14ac:dyDescent="0.25">
      <c r="A20" s="253" t="s">
        <v>144</v>
      </c>
    </row>
    <row r="21" spans="1:1" x14ac:dyDescent="0.25">
      <c r="A21" s="253" t="s">
        <v>223</v>
      </c>
    </row>
    <row r="22" spans="1:1" x14ac:dyDescent="0.25">
      <c r="A22" s="251" t="s">
        <v>55</v>
      </c>
    </row>
    <row r="23" spans="1:1" x14ac:dyDescent="0.25">
      <c r="A23" s="255" t="s">
        <v>106</v>
      </c>
    </row>
    <row r="24" spans="1:1" x14ac:dyDescent="0.25">
      <c r="A24" s="255" t="s">
        <v>77</v>
      </c>
    </row>
    <row r="25" spans="1:1" ht="30" x14ac:dyDescent="0.25">
      <c r="A25" s="251" t="s">
        <v>119</v>
      </c>
    </row>
    <row r="26" spans="1:1" x14ac:dyDescent="0.25">
      <c r="A26" s="256" t="s">
        <v>181</v>
      </c>
    </row>
    <row r="27" spans="1:1" ht="17.25" customHeight="1" x14ac:dyDescent="0.25">
      <c r="A27" s="256" t="s">
        <v>134</v>
      </c>
    </row>
    <row r="28" spans="1:1" ht="18.75" customHeight="1" x14ac:dyDescent="0.25">
      <c r="A28" s="251" t="s">
        <v>69</v>
      </c>
    </row>
    <row r="29" spans="1:1" x14ac:dyDescent="0.25">
      <c r="A29" s="255" t="s">
        <v>739</v>
      </c>
    </row>
    <row r="30" spans="1:1" ht="30" x14ac:dyDescent="0.25">
      <c r="A30" s="255" t="s">
        <v>42</v>
      </c>
    </row>
    <row r="31" spans="1:1" x14ac:dyDescent="0.25">
      <c r="A31" s="256" t="s">
        <v>236</v>
      </c>
    </row>
    <row r="32" spans="1:1" x14ac:dyDescent="0.25">
      <c r="A32" s="255" t="s">
        <v>34</v>
      </c>
    </row>
    <row r="33" spans="1:1" x14ac:dyDescent="0.25">
      <c r="A33" s="256" t="s">
        <v>142</v>
      </c>
    </row>
    <row r="34" spans="1:1" x14ac:dyDescent="0.25">
      <c r="A34" s="256" t="s">
        <v>132</v>
      </c>
    </row>
    <row r="35" spans="1:1" x14ac:dyDescent="0.25">
      <c r="A35" s="255" t="s">
        <v>59</v>
      </c>
    </row>
    <row r="36" spans="1:1" x14ac:dyDescent="0.25">
      <c r="A36" s="253" t="s">
        <v>226</v>
      </c>
    </row>
    <row r="37" spans="1:1" x14ac:dyDescent="0.25">
      <c r="A37" s="256" t="s">
        <v>170</v>
      </c>
    </row>
    <row r="38" spans="1:1" x14ac:dyDescent="0.25">
      <c r="A38" s="255" t="s">
        <v>93</v>
      </c>
    </row>
    <row r="39" spans="1:1" x14ac:dyDescent="0.25">
      <c r="A39" s="255" t="s">
        <v>108</v>
      </c>
    </row>
    <row r="40" spans="1:1" x14ac:dyDescent="0.25">
      <c r="A40" s="256" t="s">
        <v>598</v>
      </c>
    </row>
    <row r="41" spans="1:1" x14ac:dyDescent="0.25">
      <c r="A41" s="256" t="s">
        <v>138</v>
      </c>
    </row>
    <row r="42" spans="1:1" x14ac:dyDescent="0.25">
      <c r="A42" s="255" t="s">
        <v>728</v>
      </c>
    </row>
    <row r="43" spans="1:1" x14ac:dyDescent="0.25">
      <c r="A43" s="251" t="s">
        <v>125</v>
      </c>
    </row>
    <row r="44" spans="1:1" x14ac:dyDescent="0.25">
      <c r="A44" s="256" t="s">
        <v>148</v>
      </c>
    </row>
    <row r="45" spans="1:1" x14ac:dyDescent="0.25">
      <c r="A45" s="256" t="s">
        <v>167</v>
      </c>
    </row>
    <row r="46" spans="1:1" x14ac:dyDescent="0.25">
      <c r="A46" s="253" t="s">
        <v>206</v>
      </c>
    </row>
    <row r="47" spans="1:1" x14ac:dyDescent="0.25">
      <c r="A47" s="255" t="s">
        <v>123</v>
      </c>
    </row>
    <row r="48" spans="1:1" x14ac:dyDescent="0.25">
      <c r="A48" s="251" t="s">
        <v>60</v>
      </c>
    </row>
    <row r="49" spans="1:3" x14ac:dyDescent="0.25">
      <c r="A49" s="253" t="s">
        <v>211</v>
      </c>
    </row>
    <row r="50" spans="1:3" x14ac:dyDescent="0.25">
      <c r="A50" s="255" t="s">
        <v>100</v>
      </c>
    </row>
    <row r="51" spans="1:3" x14ac:dyDescent="0.25">
      <c r="A51" s="256" t="s">
        <v>195</v>
      </c>
    </row>
    <row r="52" spans="1:3" x14ac:dyDescent="0.25">
      <c r="A52" s="256" t="s">
        <v>221</v>
      </c>
      <c r="C52" s="293" t="s">
        <v>747</v>
      </c>
    </row>
    <row r="56" spans="1:3" ht="16.5" thickBot="1" x14ac:dyDescent="0.3">
      <c r="A56" s="295" t="s">
        <v>258</v>
      </c>
    </row>
    <row r="57" spans="1:3" ht="15.75" thickTop="1" x14ac:dyDescent="0.25">
      <c r="A57" s="286" t="s">
        <v>259</v>
      </c>
    </row>
    <row r="58" spans="1:3" x14ac:dyDescent="0.25">
      <c r="A58" s="288" t="s">
        <v>742</v>
      </c>
    </row>
    <row r="59" spans="1:3" x14ac:dyDescent="0.25">
      <c r="A59" s="287" t="s">
        <v>265</v>
      </c>
    </row>
    <row r="60" spans="1:3" x14ac:dyDescent="0.25">
      <c r="A60" s="287" t="s">
        <v>270</v>
      </c>
    </row>
    <row r="61" spans="1:3" x14ac:dyDescent="0.25">
      <c r="A61" s="102" t="s">
        <v>302</v>
      </c>
    </row>
    <row r="62" spans="1:3" x14ac:dyDescent="0.25">
      <c r="A62" s="287" t="s">
        <v>306</v>
      </c>
    </row>
    <row r="63" spans="1:3" x14ac:dyDescent="0.25">
      <c r="A63" s="289" t="s">
        <v>315</v>
      </c>
    </row>
    <row r="64" spans="1:3" x14ac:dyDescent="0.25">
      <c r="A64" s="102" t="s">
        <v>322</v>
      </c>
    </row>
    <row r="65" spans="1:3" x14ac:dyDescent="0.25">
      <c r="A65" s="287" t="s">
        <v>324</v>
      </c>
    </row>
    <row r="66" spans="1:3" x14ac:dyDescent="0.25">
      <c r="A66" s="287" t="s">
        <v>332</v>
      </c>
    </row>
    <row r="67" spans="1:3" ht="15.75" customHeight="1" x14ac:dyDescent="0.25">
      <c r="A67" s="294" t="s">
        <v>618</v>
      </c>
      <c r="C67" s="137" t="s">
        <v>748</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1"/>
  <sheetViews>
    <sheetView workbookViewId="0">
      <selection activeCell="J76" sqref="J76"/>
    </sheetView>
  </sheetViews>
  <sheetFormatPr defaultRowHeight="15" x14ac:dyDescent="0.25"/>
  <cols>
    <col min="1" max="1" width="29.5703125" style="257" customWidth="1"/>
    <col min="3" max="3" width="13.140625" customWidth="1"/>
    <col min="5" max="5" width="24.5703125" customWidth="1"/>
  </cols>
  <sheetData>
    <row r="1" spans="1:1" x14ac:dyDescent="0.25">
      <c r="A1" s="253" t="s">
        <v>186</v>
      </c>
    </row>
    <row r="2" spans="1:1" x14ac:dyDescent="0.25">
      <c r="A2" s="251" t="s">
        <v>102</v>
      </c>
    </row>
    <row r="3" spans="1:1" x14ac:dyDescent="0.25">
      <c r="A3" s="251" t="s">
        <v>65</v>
      </c>
    </row>
    <row r="4" spans="1:1" x14ac:dyDescent="0.25">
      <c r="A4" s="253" t="s">
        <v>188</v>
      </c>
    </row>
    <row r="5" spans="1:1" x14ac:dyDescent="0.25">
      <c r="A5" s="255" t="s">
        <v>98</v>
      </c>
    </row>
    <row r="6" spans="1:1" x14ac:dyDescent="0.25">
      <c r="A6" s="251" t="s">
        <v>44</v>
      </c>
    </row>
    <row r="7" spans="1:1" x14ac:dyDescent="0.25">
      <c r="A7" s="253" t="s">
        <v>136</v>
      </c>
    </row>
    <row r="8" spans="1:1" x14ac:dyDescent="0.25">
      <c r="A8" s="251" t="s">
        <v>50</v>
      </c>
    </row>
    <row r="9" spans="1:1" x14ac:dyDescent="0.25">
      <c r="A9" s="253" t="s">
        <v>204</v>
      </c>
    </row>
    <row r="10" spans="1:1" x14ac:dyDescent="0.25">
      <c r="A10" s="255" t="s">
        <v>121</v>
      </c>
    </row>
    <row r="11" spans="1:1" x14ac:dyDescent="0.25">
      <c r="A11" s="251" t="s">
        <v>112</v>
      </c>
    </row>
    <row r="12" spans="1:1" x14ac:dyDescent="0.25">
      <c r="A12" s="251" t="s">
        <v>48</v>
      </c>
    </row>
    <row r="13" spans="1:1" x14ac:dyDescent="0.25">
      <c r="A13" s="255" t="s">
        <v>117</v>
      </c>
    </row>
    <row r="14" spans="1:1" x14ac:dyDescent="0.25">
      <c r="A14" s="255" t="s">
        <v>53</v>
      </c>
    </row>
    <row r="15" spans="1:1" x14ac:dyDescent="0.25">
      <c r="A15" s="251" t="s">
        <v>38</v>
      </c>
    </row>
    <row r="16" spans="1:1" x14ac:dyDescent="0.25">
      <c r="A16" s="255" t="s">
        <v>82</v>
      </c>
    </row>
    <row r="17" spans="1:1" ht="18.75" customHeight="1" x14ac:dyDescent="0.25">
      <c r="A17" s="255" t="s">
        <v>79</v>
      </c>
    </row>
    <row r="18" spans="1:1" ht="18" customHeight="1" x14ac:dyDescent="0.25">
      <c r="A18" s="255" t="s">
        <v>62</v>
      </c>
    </row>
    <row r="19" spans="1:1" x14ac:dyDescent="0.25">
      <c r="A19" s="253" t="s">
        <v>130</v>
      </c>
    </row>
    <row r="20" spans="1:1" x14ac:dyDescent="0.25">
      <c r="A20" s="255" t="s">
        <v>46</v>
      </c>
    </row>
    <row r="21" spans="1:1" x14ac:dyDescent="0.25">
      <c r="A21" s="253" t="s">
        <v>144</v>
      </c>
    </row>
    <row r="22" spans="1:1" x14ac:dyDescent="0.25">
      <c r="A22" s="253" t="s">
        <v>223</v>
      </c>
    </row>
    <row r="23" spans="1:1" x14ac:dyDescent="0.25">
      <c r="A23" s="251" t="s">
        <v>55</v>
      </c>
    </row>
    <row r="24" spans="1:1" x14ac:dyDescent="0.25">
      <c r="A24" s="256" t="s">
        <v>156</v>
      </c>
    </row>
    <row r="25" spans="1:1" x14ac:dyDescent="0.25">
      <c r="A25" s="255" t="s">
        <v>106</v>
      </c>
    </row>
    <row r="26" spans="1:1" ht="18.75" customHeight="1" x14ac:dyDescent="0.25">
      <c r="A26" s="255" t="s">
        <v>77</v>
      </c>
    </row>
    <row r="27" spans="1:1" ht="19.5" customHeight="1" x14ac:dyDescent="0.25">
      <c r="A27" s="255" t="s">
        <v>119</v>
      </c>
    </row>
    <row r="28" spans="1:1" x14ac:dyDescent="0.25">
      <c r="A28" s="255" t="s">
        <v>127</v>
      </c>
    </row>
    <row r="29" spans="1:1" x14ac:dyDescent="0.25">
      <c r="A29" s="251" t="s">
        <v>84</v>
      </c>
    </row>
    <row r="30" spans="1:1" ht="18.75" customHeight="1" x14ac:dyDescent="0.25">
      <c r="A30" s="256" t="s">
        <v>247</v>
      </c>
    </row>
    <row r="31" spans="1:1" x14ac:dyDescent="0.25">
      <c r="A31" s="256" t="s">
        <v>181</v>
      </c>
    </row>
    <row r="32" spans="1:1" x14ac:dyDescent="0.25">
      <c r="A32" s="256" t="s">
        <v>228</v>
      </c>
    </row>
    <row r="33" spans="1:1" ht="27.75" customHeight="1" x14ac:dyDescent="0.25">
      <c r="A33" s="256" t="s">
        <v>201</v>
      </c>
    </row>
    <row r="34" spans="1:1" x14ac:dyDescent="0.25">
      <c r="A34" s="253" t="s">
        <v>134</v>
      </c>
    </row>
    <row r="35" spans="1:1" ht="16.5" customHeight="1" x14ac:dyDescent="0.25">
      <c r="A35" s="255" t="s">
        <v>69</v>
      </c>
    </row>
    <row r="36" spans="1:1" ht="30" x14ac:dyDescent="0.25">
      <c r="A36" s="256" t="s">
        <v>160</v>
      </c>
    </row>
    <row r="37" spans="1:1" ht="30" x14ac:dyDescent="0.25">
      <c r="A37" s="255" t="s">
        <v>42</v>
      </c>
    </row>
    <row r="38" spans="1:1" ht="15.75" thickBot="1" x14ac:dyDescent="0.3">
      <c r="A38" s="253" t="s">
        <v>236</v>
      </c>
    </row>
    <row r="39" spans="1:1" s="79" customFormat="1" ht="15.75" thickTop="1" x14ac:dyDescent="0.25">
      <c r="A39" s="258" t="s">
        <v>34</v>
      </c>
    </row>
    <row r="40" spans="1:1" x14ac:dyDescent="0.25">
      <c r="A40" s="256" t="s">
        <v>142</v>
      </c>
    </row>
    <row r="41" spans="1:1" x14ac:dyDescent="0.25">
      <c r="A41" s="256" t="s">
        <v>132</v>
      </c>
    </row>
    <row r="42" spans="1:1" x14ac:dyDescent="0.25">
      <c r="A42" s="255" t="s">
        <v>59</v>
      </c>
    </row>
    <row r="43" spans="1:1" x14ac:dyDescent="0.25">
      <c r="A43" s="256" t="s">
        <v>226</v>
      </c>
    </row>
    <row r="44" spans="1:1" x14ac:dyDescent="0.25">
      <c r="A44" s="252" t="s">
        <v>64</v>
      </c>
    </row>
    <row r="45" spans="1:1" x14ac:dyDescent="0.25">
      <c r="A45" s="256" t="s">
        <v>170</v>
      </c>
    </row>
    <row r="46" spans="1:1" x14ac:dyDescent="0.25">
      <c r="A46" s="255" t="s">
        <v>93</v>
      </c>
    </row>
    <row r="47" spans="1:1" x14ac:dyDescent="0.25">
      <c r="A47" s="256" t="s">
        <v>214</v>
      </c>
    </row>
    <row r="48" spans="1:1" ht="17.25" customHeight="1" x14ac:dyDescent="0.25">
      <c r="A48" s="251" t="s">
        <v>108</v>
      </c>
    </row>
    <row r="49" spans="1:3" x14ac:dyDescent="0.25">
      <c r="A49" s="256" t="s">
        <v>598</v>
      </c>
    </row>
    <row r="50" spans="1:3" x14ac:dyDescent="0.25">
      <c r="A50" s="255" t="s">
        <v>57</v>
      </c>
    </row>
    <row r="51" spans="1:3" x14ac:dyDescent="0.25">
      <c r="A51" s="256" t="s">
        <v>138</v>
      </c>
    </row>
    <row r="52" spans="1:3" x14ac:dyDescent="0.25">
      <c r="A52" s="251" t="s">
        <v>728</v>
      </c>
    </row>
    <row r="53" spans="1:3" ht="17.25" customHeight="1" x14ac:dyDescent="0.25">
      <c r="A53" s="255" t="s">
        <v>125</v>
      </c>
    </row>
    <row r="54" spans="1:3" x14ac:dyDescent="0.25">
      <c r="A54" s="256" t="s">
        <v>243</v>
      </c>
    </row>
    <row r="55" spans="1:3" x14ac:dyDescent="0.25">
      <c r="A55" s="256" t="s">
        <v>148</v>
      </c>
    </row>
    <row r="56" spans="1:3" x14ac:dyDescent="0.25">
      <c r="A56" s="253" t="s">
        <v>167</v>
      </c>
    </row>
    <row r="57" spans="1:3" x14ac:dyDescent="0.25">
      <c r="A57" s="256" t="s">
        <v>206</v>
      </c>
    </row>
    <row r="58" spans="1:3" x14ac:dyDescent="0.25">
      <c r="A58" s="255" t="s">
        <v>123</v>
      </c>
    </row>
    <row r="59" spans="1:3" x14ac:dyDescent="0.25">
      <c r="A59" s="251" t="s">
        <v>60</v>
      </c>
    </row>
    <row r="60" spans="1:3" ht="15.75" customHeight="1" x14ac:dyDescent="0.25">
      <c r="A60" s="254" t="s">
        <v>199</v>
      </c>
    </row>
    <row r="61" spans="1:3" x14ac:dyDescent="0.25">
      <c r="A61" s="256" t="s">
        <v>211</v>
      </c>
    </row>
    <row r="62" spans="1:3" x14ac:dyDescent="0.25">
      <c r="A62" s="255" t="s">
        <v>100</v>
      </c>
    </row>
    <row r="63" spans="1:3" ht="17.25" customHeight="1" x14ac:dyDescent="0.25">
      <c r="A63" s="256" t="s">
        <v>195</v>
      </c>
      <c r="C63" s="137" t="s">
        <v>736</v>
      </c>
    </row>
    <row r="67" spans="1:3" ht="16.5" thickBot="1" x14ac:dyDescent="0.3">
      <c r="A67" s="263" t="s">
        <v>258</v>
      </c>
    </row>
    <row r="68" spans="1:3" ht="15.75" thickTop="1" x14ac:dyDescent="0.25">
      <c r="A68" s="259" t="s">
        <v>259</v>
      </c>
    </row>
    <row r="69" spans="1:3" x14ac:dyDescent="0.25">
      <c r="A69" s="261" t="s">
        <v>265</v>
      </c>
    </row>
    <row r="70" spans="1:3" x14ac:dyDescent="0.25">
      <c r="A70" s="255" t="s">
        <v>611</v>
      </c>
    </row>
    <row r="71" spans="1:3" ht="21" customHeight="1" x14ac:dyDescent="0.25">
      <c r="A71" s="260" t="s">
        <v>270</v>
      </c>
    </row>
    <row r="72" spans="1:3" x14ac:dyDescent="0.25">
      <c r="A72" s="264" t="s">
        <v>302</v>
      </c>
    </row>
    <row r="73" spans="1:3" x14ac:dyDescent="0.25">
      <c r="A73" s="261" t="s">
        <v>306</v>
      </c>
    </row>
    <row r="74" spans="1:3" x14ac:dyDescent="0.25">
      <c r="A74" s="262" t="s">
        <v>315</v>
      </c>
    </row>
    <row r="75" spans="1:3" x14ac:dyDescent="0.25">
      <c r="A75" s="265" t="s">
        <v>321</v>
      </c>
    </row>
    <row r="76" spans="1:3" x14ac:dyDescent="0.25">
      <c r="A76" s="264" t="s">
        <v>322</v>
      </c>
    </row>
    <row r="77" spans="1:3" x14ac:dyDescent="0.25">
      <c r="A77" s="261" t="s">
        <v>324</v>
      </c>
    </row>
    <row r="78" spans="1:3" x14ac:dyDescent="0.25">
      <c r="A78" s="265" t="s">
        <v>326</v>
      </c>
    </row>
    <row r="79" spans="1:3" x14ac:dyDescent="0.25">
      <c r="A79" s="261" t="s">
        <v>332</v>
      </c>
    </row>
    <row r="80" spans="1:3" ht="18" customHeight="1" x14ac:dyDescent="0.25">
      <c r="A80" s="266" t="s">
        <v>618</v>
      </c>
      <c r="C80" s="137" t="s">
        <v>737</v>
      </c>
    </row>
    <row r="81" ht="15.75" customHeight="1" x14ac:dyDescent="0.2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1" t="s">
        <v>31</v>
      </c>
    </row>
    <row r="2" spans="1:1" ht="15.75" thickTop="1" x14ac:dyDescent="0.25">
      <c r="A2" s="243" t="s">
        <v>186</v>
      </c>
    </row>
    <row r="3" spans="1:1" x14ac:dyDescent="0.25">
      <c r="A3" s="102" t="s">
        <v>102</v>
      </c>
    </row>
    <row r="4" spans="1:1" x14ac:dyDescent="0.25">
      <c r="A4" s="236" t="s">
        <v>65</v>
      </c>
    </row>
    <row r="5" spans="1:1" x14ac:dyDescent="0.25">
      <c r="A5" s="236" t="s">
        <v>36</v>
      </c>
    </row>
    <row r="6" spans="1:1" x14ac:dyDescent="0.25">
      <c r="A6" s="238" t="s">
        <v>188</v>
      </c>
    </row>
    <row r="7" spans="1:1" x14ac:dyDescent="0.25">
      <c r="A7" s="236" t="s">
        <v>98</v>
      </c>
    </row>
    <row r="8" spans="1:1" x14ac:dyDescent="0.25">
      <c r="A8" s="102" t="s">
        <v>44</v>
      </c>
    </row>
    <row r="9" spans="1:1" x14ac:dyDescent="0.25">
      <c r="A9" s="238" t="s">
        <v>136</v>
      </c>
    </row>
    <row r="10" spans="1:1" x14ac:dyDescent="0.25">
      <c r="A10" s="236" t="s">
        <v>50</v>
      </c>
    </row>
    <row r="11" spans="1:1" x14ac:dyDescent="0.25">
      <c r="A11" s="238" t="s">
        <v>204</v>
      </c>
    </row>
    <row r="12" spans="1:1" x14ac:dyDescent="0.25">
      <c r="A12" s="236" t="s">
        <v>121</v>
      </c>
    </row>
    <row r="13" spans="1:1" x14ac:dyDescent="0.25">
      <c r="A13" s="102" t="s">
        <v>110</v>
      </c>
    </row>
    <row r="14" spans="1:1" x14ac:dyDescent="0.25">
      <c r="A14" s="236" t="s">
        <v>112</v>
      </c>
    </row>
    <row r="15" spans="1:1" x14ac:dyDescent="0.25">
      <c r="A15" s="236" t="s">
        <v>48</v>
      </c>
    </row>
    <row r="16" spans="1:1" x14ac:dyDescent="0.25">
      <c r="A16" s="102" t="s">
        <v>117</v>
      </c>
    </row>
    <row r="17" spans="1:1" x14ac:dyDescent="0.25">
      <c r="A17" s="102" t="s">
        <v>53</v>
      </c>
    </row>
    <row r="18" spans="1:1" x14ac:dyDescent="0.25">
      <c r="A18" s="236" t="s">
        <v>38</v>
      </c>
    </row>
    <row r="19" spans="1:1" x14ac:dyDescent="0.25">
      <c r="A19" s="102" t="s">
        <v>82</v>
      </c>
    </row>
    <row r="20" spans="1:1" x14ac:dyDescent="0.25">
      <c r="A20" s="102" t="s">
        <v>79</v>
      </c>
    </row>
    <row r="21" spans="1:1" x14ac:dyDescent="0.25">
      <c r="A21" s="102" t="s">
        <v>62</v>
      </c>
    </row>
    <row r="22" spans="1:1" ht="15" customHeight="1" x14ac:dyDescent="0.25">
      <c r="A22" s="238" t="s">
        <v>130</v>
      </c>
    </row>
    <row r="23" spans="1:1" x14ac:dyDescent="0.25">
      <c r="A23" s="102" t="s">
        <v>46</v>
      </c>
    </row>
    <row r="24" spans="1:1" x14ac:dyDescent="0.25">
      <c r="A24" s="238" t="s">
        <v>223</v>
      </c>
    </row>
    <row r="25" spans="1:1" x14ac:dyDescent="0.25">
      <c r="A25" s="236" t="s">
        <v>55</v>
      </c>
    </row>
    <row r="26" spans="1:1" x14ac:dyDescent="0.25">
      <c r="A26" s="238" t="s">
        <v>156</v>
      </c>
    </row>
    <row r="27" spans="1:1" x14ac:dyDescent="0.25">
      <c r="A27" s="102" t="s">
        <v>106</v>
      </c>
    </row>
    <row r="28" spans="1:1" x14ac:dyDescent="0.25">
      <c r="A28" s="102" t="s">
        <v>77</v>
      </c>
    </row>
    <row r="29" spans="1:1" x14ac:dyDescent="0.25">
      <c r="A29" s="102" t="s">
        <v>119</v>
      </c>
    </row>
    <row r="30" spans="1:1" x14ac:dyDescent="0.25">
      <c r="A30" s="238" t="s">
        <v>127</v>
      </c>
    </row>
    <row r="31" spans="1:1" x14ac:dyDescent="0.25">
      <c r="A31" s="102" t="s">
        <v>84</v>
      </c>
    </row>
    <row r="32" spans="1:1" x14ac:dyDescent="0.25">
      <c r="A32" s="191" t="s">
        <v>247</v>
      </c>
    </row>
    <row r="33" spans="1:1" x14ac:dyDescent="0.25">
      <c r="A33" s="238" t="s">
        <v>181</v>
      </c>
    </row>
    <row r="34" spans="1:1" x14ac:dyDescent="0.25">
      <c r="A34" s="191" t="s">
        <v>228</v>
      </c>
    </row>
    <row r="35" spans="1:1" x14ac:dyDescent="0.25">
      <c r="A35" s="191" t="s">
        <v>201</v>
      </c>
    </row>
    <row r="36" spans="1:1" x14ac:dyDescent="0.25">
      <c r="A36" s="191" t="s">
        <v>134</v>
      </c>
    </row>
    <row r="37" spans="1:1" x14ac:dyDescent="0.25">
      <c r="A37" s="102" t="s">
        <v>69</v>
      </c>
    </row>
    <row r="38" spans="1:1" x14ac:dyDescent="0.25">
      <c r="A38" s="191" t="s">
        <v>160</v>
      </c>
    </row>
    <row r="39" spans="1:1" x14ac:dyDescent="0.25">
      <c r="A39" s="102" t="s">
        <v>42</v>
      </c>
    </row>
    <row r="40" spans="1:1" x14ac:dyDescent="0.25">
      <c r="A40" s="191" t="s">
        <v>236</v>
      </c>
    </row>
    <row r="41" spans="1:1" x14ac:dyDescent="0.25">
      <c r="A41" s="236" t="s">
        <v>34</v>
      </c>
    </row>
    <row r="42" spans="1:1" x14ac:dyDescent="0.25">
      <c r="A42" s="191" t="s">
        <v>142</v>
      </c>
    </row>
    <row r="43" spans="1:1" x14ac:dyDescent="0.25">
      <c r="A43" s="191" t="s">
        <v>132</v>
      </c>
    </row>
    <row r="44" spans="1:1" x14ac:dyDescent="0.25">
      <c r="A44" s="102" t="s">
        <v>59</v>
      </c>
    </row>
    <row r="45" spans="1:1" x14ac:dyDescent="0.25">
      <c r="A45" s="238" t="s">
        <v>226</v>
      </c>
    </row>
    <row r="46" spans="1:1" x14ac:dyDescent="0.25">
      <c r="A46" s="237" t="s">
        <v>64</v>
      </c>
    </row>
    <row r="47" spans="1:1" x14ac:dyDescent="0.25">
      <c r="A47" s="102" t="s">
        <v>93</v>
      </c>
    </row>
    <row r="48" spans="1:1" x14ac:dyDescent="0.25">
      <c r="A48" s="191" t="s">
        <v>214</v>
      </c>
    </row>
    <row r="49" spans="1:1" x14ac:dyDescent="0.25">
      <c r="A49" s="236" t="s">
        <v>108</v>
      </c>
    </row>
    <row r="50" spans="1:1" x14ac:dyDescent="0.25">
      <c r="A50" s="191" t="s">
        <v>598</v>
      </c>
    </row>
    <row r="51" spans="1:1" x14ac:dyDescent="0.25">
      <c r="A51" s="102" t="s">
        <v>57</v>
      </c>
    </row>
    <row r="52" spans="1:1" x14ac:dyDescent="0.25">
      <c r="A52" s="191" t="s">
        <v>138</v>
      </c>
    </row>
    <row r="53" spans="1:1" x14ac:dyDescent="0.25">
      <c r="A53" s="236" t="s">
        <v>115</v>
      </c>
    </row>
    <row r="54" spans="1:1" x14ac:dyDescent="0.25">
      <c r="A54" s="102" t="s">
        <v>125</v>
      </c>
    </row>
    <row r="55" spans="1:1" x14ac:dyDescent="0.25">
      <c r="A55" s="191" t="s">
        <v>148</v>
      </c>
    </row>
    <row r="56" spans="1:1" x14ac:dyDescent="0.25">
      <c r="A56" s="191" t="s">
        <v>167</v>
      </c>
    </row>
    <row r="57" spans="1:1" x14ac:dyDescent="0.25">
      <c r="A57" s="238" t="s">
        <v>206</v>
      </c>
    </row>
    <row r="58" spans="1:1" x14ac:dyDescent="0.25">
      <c r="A58" s="102" t="s">
        <v>123</v>
      </c>
    </row>
    <row r="59" spans="1:1" x14ac:dyDescent="0.25">
      <c r="A59" s="191" t="s">
        <v>152</v>
      </c>
    </row>
    <row r="60" spans="1:1" x14ac:dyDescent="0.25">
      <c r="A60" s="102" t="s">
        <v>60</v>
      </c>
    </row>
    <row r="61" spans="1:1" x14ac:dyDescent="0.25">
      <c r="A61" s="238" t="s">
        <v>199</v>
      </c>
    </row>
    <row r="62" spans="1:1" x14ac:dyDescent="0.25">
      <c r="A62" s="239" t="s">
        <v>211</v>
      </c>
    </row>
    <row r="63" spans="1:1" x14ac:dyDescent="0.25">
      <c r="A63" s="102" t="s">
        <v>100</v>
      </c>
    </row>
    <row r="64" spans="1:1" x14ac:dyDescent="0.25">
      <c r="A64" s="191" t="s">
        <v>216</v>
      </c>
    </row>
    <row r="65" spans="1:3" x14ac:dyDescent="0.25">
      <c r="A65" s="238" t="s">
        <v>195</v>
      </c>
    </row>
    <row r="66" spans="1:3" x14ac:dyDescent="0.25">
      <c r="B66" s="245"/>
      <c r="C66" s="137" t="s">
        <v>725</v>
      </c>
    </row>
    <row r="69" spans="1:3" ht="16.5" thickBot="1" x14ac:dyDescent="0.3">
      <c r="A69" s="21" t="s">
        <v>258</v>
      </c>
    </row>
    <row r="70" spans="1:3" ht="15.75" thickTop="1" x14ac:dyDescent="0.25">
      <c r="A70" s="234" t="s">
        <v>259</v>
      </c>
    </row>
    <row r="71" spans="1:3" x14ac:dyDescent="0.25">
      <c r="A71" s="235" t="s">
        <v>265</v>
      </c>
    </row>
    <row r="72" spans="1:3" x14ac:dyDescent="0.25">
      <c r="A72" s="102" t="s">
        <v>611</v>
      </c>
    </row>
    <row r="73" spans="1:3" x14ac:dyDescent="0.25">
      <c r="A73" s="235" t="s">
        <v>270</v>
      </c>
    </row>
    <row r="74" spans="1:3" x14ac:dyDescent="0.25">
      <c r="A74" s="98" t="s">
        <v>302</v>
      </c>
    </row>
    <row r="75" spans="1:3" x14ac:dyDescent="0.25">
      <c r="A75" s="235" t="s">
        <v>306</v>
      </c>
    </row>
    <row r="76" spans="1:3" x14ac:dyDescent="0.25">
      <c r="A76" s="240" t="s">
        <v>315</v>
      </c>
    </row>
    <row r="77" spans="1:3" x14ac:dyDescent="0.25">
      <c r="A77" s="99" t="s">
        <v>321</v>
      </c>
    </row>
    <row r="78" spans="1:3" x14ac:dyDescent="0.25">
      <c r="A78" s="98" t="s">
        <v>322</v>
      </c>
    </row>
    <row r="79" spans="1:3" x14ac:dyDescent="0.25">
      <c r="A79" s="235" t="s">
        <v>324</v>
      </c>
    </row>
    <row r="80" spans="1:3" x14ac:dyDescent="0.25">
      <c r="A80" s="99" t="s">
        <v>330</v>
      </c>
    </row>
    <row r="81" spans="1:3" x14ac:dyDescent="0.25">
      <c r="A81" s="235" t="s">
        <v>332</v>
      </c>
    </row>
    <row r="82" spans="1:3" ht="22.5" customHeight="1" x14ac:dyDescent="0.25">
      <c r="A82" s="244" t="s">
        <v>723</v>
      </c>
      <c r="C82" s="137" t="s">
        <v>724</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79" customFormat="1" x14ac:dyDescent="0.25">
      <c r="A1" s="79" t="s">
        <v>674</v>
      </c>
    </row>
    <row r="2" spans="1:1" x14ac:dyDescent="0.25">
      <c r="A2" t="s">
        <v>102</v>
      </c>
    </row>
    <row r="3" spans="1:1" x14ac:dyDescent="0.25">
      <c r="A3" t="s">
        <v>65</v>
      </c>
    </row>
    <row r="4" spans="1:1" x14ac:dyDescent="0.25">
      <c r="A4" t="s">
        <v>188</v>
      </c>
    </row>
    <row r="5" spans="1:1" x14ac:dyDescent="0.25">
      <c r="A5" t="s">
        <v>98</v>
      </c>
    </row>
    <row r="6" spans="1:1" x14ac:dyDescent="0.25">
      <c r="A6" t="s">
        <v>44</v>
      </c>
    </row>
    <row r="7" spans="1:1" x14ac:dyDescent="0.25">
      <c r="A7" t="s">
        <v>50</v>
      </c>
    </row>
    <row r="8" spans="1:1" x14ac:dyDescent="0.25">
      <c r="A8" t="s">
        <v>121</v>
      </c>
    </row>
    <row r="9" spans="1:1" x14ac:dyDescent="0.25">
      <c r="A9" t="s">
        <v>110</v>
      </c>
    </row>
    <row r="10" spans="1:1" x14ac:dyDescent="0.25">
      <c r="A10" t="s">
        <v>112</v>
      </c>
    </row>
    <row r="11" spans="1:1" x14ac:dyDescent="0.25">
      <c r="A11" t="s">
        <v>86</v>
      </c>
    </row>
    <row r="12" spans="1:1" x14ac:dyDescent="0.25">
      <c r="A12" t="s">
        <v>48</v>
      </c>
    </row>
    <row r="13" spans="1:1" x14ac:dyDescent="0.25">
      <c r="A13" t="s">
        <v>117</v>
      </c>
    </row>
    <row r="14" spans="1:1" x14ac:dyDescent="0.25">
      <c r="A14" t="s">
        <v>53</v>
      </c>
    </row>
    <row r="15" spans="1:1" x14ac:dyDescent="0.25">
      <c r="A15" t="s">
        <v>71</v>
      </c>
    </row>
    <row r="16" spans="1:1" x14ac:dyDescent="0.25">
      <c r="A16" t="s">
        <v>82</v>
      </c>
    </row>
    <row r="17" spans="1:1" x14ac:dyDescent="0.25">
      <c r="A17" t="s">
        <v>79</v>
      </c>
    </row>
    <row r="18" spans="1:1" x14ac:dyDescent="0.25">
      <c r="A18" t="s">
        <v>62</v>
      </c>
    </row>
    <row r="19" spans="1:1" x14ac:dyDescent="0.25">
      <c r="A19" t="s">
        <v>130</v>
      </c>
    </row>
    <row r="20" spans="1:1" x14ac:dyDescent="0.25">
      <c r="A20" t="s">
        <v>46</v>
      </c>
    </row>
    <row r="21" spans="1:1" x14ac:dyDescent="0.25">
      <c r="A21" t="s">
        <v>232</v>
      </c>
    </row>
    <row r="22" spans="1:1" x14ac:dyDescent="0.25">
      <c r="A22" t="s">
        <v>144</v>
      </c>
    </row>
    <row r="23" spans="1:1" x14ac:dyDescent="0.25">
      <c r="A23" t="s">
        <v>223</v>
      </c>
    </row>
    <row r="24" spans="1:1" x14ac:dyDescent="0.25">
      <c r="A24" t="s">
        <v>55</v>
      </c>
    </row>
    <row r="25" spans="1:1" x14ac:dyDescent="0.25">
      <c r="A25" t="s">
        <v>156</v>
      </c>
    </row>
    <row r="26" spans="1:1" x14ac:dyDescent="0.25">
      <c r="A26" t="s">
        <v>106</v>
      </c>
    </row>
    <row r="27" spans="1:1" x14ac:dyDescent="0.25">
      <c r="A27" t="s">
        <v>77</v>
      </c>
    </row>
    <row r="28" spans="1:1" x14ac:dyDescent="0.25">
      <c r="A28" t="s">
        <v>119</v>
      </c>
    </row>
    <row r="29" spans="1:1" x14ac:dyDescent="0.25">
      <c r="A29" t="s">
        <v>84</v>
      </c>
    </row>
    <row r="30" spans="1:1" x14ac:dyDescent="0.25">
      <c r="A30" t="s">
        <v>247</v>
      </c>
    </row>
    <row r="31" spans="1:1" x14ac:dyDescent="0.25">
      <c r="A31" t="s">
        <v>181</v>
      </c>
    </row>
    <row r="32" spans="1:1" x14ac:dyDescent="0.25">
      <c r="A32" t="s">
        <v>228</v>
      </c>
    </row>
    <row r="33" spans="1:1" x14ac:dyDescent="0.25">
      <c r="A33" t="s">
        <v>201</v>
      </c>
    </row>
    <row r="34" spans="1:1" x14ac:dyDescent="0.25">
      <c r="A34" t="s">
        <v>134</v>
      </c>
    </row>
    <row r="35" spans="1:1" x14ac:dyDescent="0.25">
      <c r="A35" t="s">
        <v>69</v>
      </c>
    </row>
    <row r="36" spans="1:1" x14ac:dyDescent="0.25">
      <c r="A36" t="s">
        <v>160</v>
      </c>
    </row>
    <row r="37" spans="1:1" x14ac:dyDescent="0.25">
      <c r="A37" t="s">
        <v>42</v>
      </c>
    </row>
    <row r="38" spans="1:1" x14ac:dyDescent="0.25">
      <c r="A38" t="s">
        <v>34</v>
      </c>
    </row>
    <row r="39" spans="1:1" x14ac:dyDescent="0.25">
      <c r="A39" t="s">
        <v>142</v>
      </c>
    </row>
    <row r="40" spans="1:1" x14ac:dyDescent="0.25">
      <c r="A40" t="s">
        <v>132</v>
      </c>
    </row>
    <row r="41" spans="1:1" x14ac:dyDescent="0.25">
      <c r="A41" t="s">
        <v>59</v>
      </c>
    </row>
    <row r="42" spans="1:1" x14ac:dyDescent="0.25">
      <c r="A42" t="s">
        <v>226</v>
      </c>
    </row>
    <row r="43" spans="1:1" x14ac:dyDescent="0.25">
      <c r="A43" t="s">
        <v>93</v>
      </c>
    </row>
    <row r="44" spans="1:1" x14ac:dyDescent="0.25">
      <c r="A44" t="s">
        <v>214</v>
      </c>
    </row>
    <row r="45" spans="1:1" x14ac:dyDescent="0.25">
      <c r="A45" t="s">
        <v>108</v>
      </c>
    </row>
    <row r="46" spans="1:1" x14ac:dyDescent="0.25">
      <c r="A46" t="s">
        <v>598</v>
      </c>
    </row>
    <row r="47" spans="1:1" x14ac:dyDescent="0.25">
      <c r="A47" t="s">
        <v>57</v>
      </c>
    </row>
    <row r="48" spans="1:1" x14ac:dyDescent="0.25">
      <c r="A48" t="s">
        <v>138</v>
      </c>
    </row>
    <row r="49" spans="1:1" x14ac:dyDescent="0.25">
      <c r="A49" t="s">
        <v>115</v>
      </c>
    </row>
    <row r="50" spans="1:1" x14ac:dyDescent="0.25">
      <c r="A50" s="198" t="s">
        <v>125</v>
      </c>
    </row>
    <row r="51" spans="1:1" x14ac:dyDescent="0.25">
      <c r="A51" t="s">
        <v>148</v>
      </c>
    </row>
    <row r="52" spans="1:1" x14ac:dyDescent="0.25">
      <c r="A52" t="s">
        <v>179</v>
      </c>
    </row>
    <row r="53" spans="1:1" x14ac:dyDescent="0.25">
      <c r="A53" t="s">
        <v>167</v>
      </c>
    </row>
    <row r="54" spans="1:1" x14ac:dyDescent="0.25">
      <c r="A54" t="s">
        <v>206</v>
      </c>
    </row>
    <row r="55" spans="1:1" x14ac:dyDescent="0.25">
      <c r="A55" t="s">
        <v>123</v>
      </c>
    </row>
    <row r="56" spans="1:1" x14ac:dyDescent="0.25">
      <c r="A56" t="s">
        <v>152</v>
      </c>
    </row>
    <row r="57" spans="1:1" x14ac:dyDescent="0.25">
      <c r="A57" t="s">
        <v>60</v>
      </c>
    </row>
    <row r="58" spans="1:1" x14ac:dyDescent="0.25">
      <c r="A58" t="s">
        <v>211</v>
      </c>
    </row>
    <row r="59" spans="1:1" x14ac:dyDescent="0.25">
      <c r="A59" t="s">
        <v>100</v>
      </c>
    </row>
    <row r="60" spans="1:1" x14ac:dyDescent="0.25">
      <c r="A60" t="s">
        <v>195</v>
      </c>
    </row>
    <row r="62" spans="1:1" x14ac:dyDescent="0.25">
      <c r="A62" s="137" t="s">
        <v>675</v>
      </c>
    </row>
    <row r="65" spans="1:1" ht="15.75" thickBot="1" x14ac:dyDescent="0.3"/>
    <row r="66" spans="1:1" ht="15.75" thickTop="1" x14ac:dyDescent="0.25">
      <c r="A66" s="197" t="s">
        <v>259</v>
      </c>
    </row>
    <row r="67" spans="1:1" x14ac:dyDescent="0.25">
      <c r="A67" s="194" t="s">
        <v>265</v>
      </c>
    </row>
    <row r="68" spans="1:1" ht="30" x14ac:dyDescent="0.25">
      <c r="A68" s="102" t="s">
        <v>611</v>
      </c>
    </row>
    <row r="69" spans="1:1" ht="35.25" customHeight="1" x14ac:dyDescent="0.25">
      <c r="A69" s="194" t="s">
        <v>270</v>
      </c>
    </row>
    <row r="70" spans="1:1" x14ac:dyDescent="0.25">
      <c r="A70" s="98" t="s">
        <v>302</v>
      </c>
    </row>
    <row r="71" spans="1:1" x14ac:dyDescent="0.25">
      <c r="A71" s="195" t="s">
        <v>306</v>
      </c>
    </row>
    <row r="72" spans="1:1" x14ac:dyDescent="0.25">
      <c r="A72" s="196" t="s">
        <v>315</v>
      </c>
    </row>
    <row r="73" spans="1:1" x14ac:dyDescent="0.25">
      <c r="A73" s="99" t="s">
        <v>321</v>
      </c>
    </row>
    <row r="74" spans="1:1" x14ac:dyDescent="0.25">
      <c r="A74" s="98" t="s">
        <v>322</v>
      </c>
    </row>
    <row r="75" spans="1:1" x14ac:dyDescent="0.25">
      <c r="A75" s="194" t="s">
        <v>324</v>
      </c>
    </row>
    <row r="76" spans="1:1" x14ac:dyDescent="0.25">
      <c r="A76" s="194" t="s">
        <v>332</v>
      </c>
    </row>
    <row r="77" spans="1:1" ht="18.75" customHeight="1" x14ac:dyDescent="0.25">
      <c r="A77" s="200" t="s">
        <v>618</v>
      </c>
    </row>
    <row r="80" spans="1:1" x14ac:dyDescent="0.25">
      <c r="A80" s="199" t="s">
        <v>676</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44" t="s">
        <v>259</v>
      </c>
    </row>
    <row r="2" spans="1:1" ht="15.75" customHeight="1" x14ac:dyDescent="0.25">
      <c r="A2" s="143" t="s">
        <v>265</v>
      </c>
    </row>
    <row r="3" spans="1:1" ht="15.75" customHeight="1" x14ac:dyDescent="0.25">
      <c r="A3" s="138" t="s">
        <v>611</v>
      </c>
    </row>
    <row r="4" spans="1:1" x14ac:dyDescent="0.25">
      <c r="A4" s="140" t="s">
        <v>270</v>
      </c>
    </row>
    <row r="5" spans="1:1" ht="16.5" customHeight="1" x14ac:dyDescent="0.25">
      <c r="A5" s="140" t="s">
        <v>302</v>
      </c>
    </row>
    <row r="6" spans="1:1" x14ac:dyDescent="0.25">
      <c r="A6" s="139" t="s">
        <v>306</v>
      </c>
    </row>
    <row r="7" spans="1:1" ht="15.75" customHeight="1" x14ac:dyDescent="0.25">
      <c r="A7" s="135" t="s">
        <v>315</v>
      </c>
    </row>
    <row r="8" spans="1:1" ht="15.75" customHeight="1" x14ac:dyDescent="0.25">
      <c r="A8" s="136" t="s">
        <v>321</v>
      </c>
    </row>
    <row r="9" spans="1:1" ht="15.75" customHeight="1" x14ac:dyDescent="0.25">
      <c r="A9" s="134" t="s">
        <v>322</v>
      </c>
    </row>
    <row r="10" spans="1:1" ht="15.75" customHeight="1" x14ac:dyDescent="0.25">
      <c r="A10" s="143" t="s">
        <v>324</v>
      </c>
    </row>
    <row r="11" spans="1:1" ht="16.5" customHeight="1" x14ac:dyDescent="0.25">
      <c r="A11" s="140" t="s">
        <v>332</v>
      </c>
    </row>
    <row r="12" spans="1:1" x14ac:dyDescent="0.25">
      <c r="A12" s="134" t="s">
        <v>340</v>
      </c>
    </row>
    <row r="14" spans="1:1" x14ac:dyDescent="0.25">
      <c r="A14" s="137">
        <v>12</v>
      </c>
    </row>
    <row r="18" spans="1:1" ht="16.5" thickBot="1" x14ac:dyDescent="0.3">
      <c r="A18" s="21" t="s">
        <v>31</v>
      </c>
    </row>
    <row r="19" spans="1:1" ht="15.75" thickTop="1" x14ac:dyDescent="0.25">
      <c r="A19" s="125" t="s">
        <v>186</v>
      </c>
    </row>
    <row r="20" spans="1:1" x14ac:dyDescent="0.25">
      <c r="A20" s="98" t="s">
        <v>102</v>
      </c>
    </row>
    <row r="21" spans="1:1" x14ac:dyDescent="0.25">
      <c r="A21" s="98" t="s">
        <v>65</v>
      </c>
    </row>
    <row r="22" spans="1:1" x14ac:dyDescent="0.25">
      <c r="A22" s="99" t="s">
        <v>188</v>
      </c>
    </row>
    <row r="23" spans="1:1" x14ac:dyDescent="0.25">
      <c r="A23" s="98" t="s">
        <v>44</v>
      </c>
    </row>
    <row r="24" spans="1:1" x14ac:dyDescent="0.25">
      <c r="A24" s="99" t="s">
        <v>136</v>
      </c>
    </row>
    <row r="25" spans="1:1" x14ac:dyDescent="0.25">
      <c r="A25" s="98" t="s">
        <v>50</v>
      </c>
    </row>
    <row r="26" spans="1:1" x14ac:dyDescent="0.25">
      <c r="A26" s="142" t="s">
        <v>204</v>
      </c>
    </row>
    <row r="27" spans="1:1" x14ac:dyDescent="0.25">
      <c r="A27" s="98" t="s">
        <v>121</v>
      </c>
    </row>
    <row r="28" spans="1:1" x14ac:dyDescent="0.25">
      <c r="A28" s="99" t="s">
        <v>110</v>
      </c>
    </row>
    <row r="29" spans="1:1" x14ac:dyDescent="0.25">
      <c r="A29" s="98" t="s">
        <v>112</v>
      </c>
    </row>
    <row r="30" spans="1:1" x14ac:dyDescent="0.25">
      <c r="A30" s="98" t="s">
        <v>48</v>
      </c>
    </row>
    <row r="31" spans="1:1" x14ac:dyDescent="0.25">
      <c r="A31" s="99" t="s">
        <v>117</v>
      </c>
    </row>
    <row r="32" spans="1:1" x14ac:dyDescent="0.25">
      <c r="A32" s="99" t="s">
        <v>53</v>
      </c>
    </row>
    <row r="33" spans="1:1" x14ac:dyDescent="0.25">
      <c r="A33" s="98" t="s">
        <v>38</v>
      </c>
    </row>
    <row r="34" spans="1:1" x14ac:dyDescent="0.25">
      <c r="A34" s="99" t="s">
        <v>82</v>
      </c>
    </row>
    <row r="35" spans="1:1" x14ac:dyDescent="0.25">
      <c r="A35" s="99" t="s">
        <v>165</v>
      </c>
    </row>
    <row r="36" spans="1:1" x14ac:dyDescent="0.25">
      <c r="A36" s="98" t="s">
        <v>79</v>
      </c>
    </row>
    <row r="37" spans="1:1" x14ac:dyDescent="0.25">
      <c r="A37" s="98" t="s">
        <v>62</v>
      </c>
    </row>
    <row r="38" spans="1:1" x14ac:dyDescent="0.25">
      <c r="A38" s="99" t="s">
        <v>176</v>
      </c>
    </row>
    <row r="39" spans="1:1" x14ac:dyDescent="0.25">
      <c r="A39" s="99" t="s">
        <v>130</v>
      </c>
    </row>
    <row r="40" spans="1:1" x14ac:dyDescent="0.25">
      <c r="A40" s="99" t="s">
        <v>46</v>
      </c>
    </row>
    <row r="41" spans="1:1" x14ac:dyDescent="0.25">
      <c r="A41" s="99" t="s">
        <v>232</v>
      </c>
    </row>
    <row r="42" spans="1:1" x14ac:dyDescent="0.25">
      <c r="A42" s="99" t="s">
        <v>144</v>
      </c>
    </row>
    <row r="43" spans="1:1" x14ac:dyDescent="0.25">
      <c r="A43" s="99" t="s">
        <v>223</v>
      </c>
    </row>
    <row r="44" spans="1:1" x14ac:dyDescent="0.25">
      <c r="A44" s="98" t="s">
        <v>55</v>
      </c>
    </row>
    <row r="45" spans="1:1" x14ac:dyDescent="0.25">
      <c r="A45" s="99" t="s">
        <v>156</v>
      </c>
    </row>
    <row r="46" spans="1:1" x14ac:dyDescent="0.25">
      <c r="A46" s="98" t="s">
        <v>106</v>
      </c>
    </row>
    <row r="47" spans="1:1" x14ac:dyDescent="0.25">
      <c r="A47" s="98" t="s">
        <v>77</v>
      </c>
    </row>
    <row r="48" spans="1:1" x14ac:dyDescent="0.25">
      <c r="A48" s="98" t="s">
        <v>119</v>
      </c>
    </row>
    <row r="49" spans="1:1" x14ac:dyDescent="0.25">
      <c r="A49" s="99" t="s">
        <v>84</v>
      </c>
    </row>
    <row r="50" spans="1:1" x14ac:dyDescent="0.25">
      <c r="A50" s="99" t="s">
        <v>247</v>
      </c>
    </row>
    <row r="51" spans="1:1" x14ac:dyDescent="0.25">
      <c r="A51" s="99" t="s">
        <v>181</v>
      </c>
    </row>
    <row r="52" spans="1:1" x14ac:dyDescent="0.25">
      <c r="A52" s="99" t="s">
        <v>228</v>
      </c>
    </row>
    <row r="53" spans="1:1" ht="30" x14ac:dyDescent="0.25">
      <c r="A53" s="99" t="s">
        <v>201</v>
      </c>
    </row>
    <row r="54" spans="1:1" x14ac:dyDescent="0.25">
      <c r="A54" s="98" t="s">
        <v>95</v>
      </c>
    </row>
    <row r="55" spans="1:1" x14ac:dyDescent="0.25">
      <c r="A55" s="99" t="s">
        <v>134</v>
      </c>
    </row>
    <row r="56" spans="1:1" x14ac:dyDescent="0.25">
      <c r="A56" s="98" t="s">
        <v>69</v>
      </c>
    </row>
    <row r="57" spans="1:1" ht="30" x14ac:dyDescent="0.25">
      <c r="A57" s="142" t="s">
        <v>160</v>
      </c>
    </row>
    <row r="58" spans="1:1" x14ac:dyDescent="0.25">
      <c r="A58" s="145" t="s">
        <v>620</v>
      </c>
    </row>
    <row r="59" spans="1:1" x14ac:dyDescent="0.25">
      <c r="A59" s="98" t="s">
        <v>42</v>
      </c>
    </row>
    <row r="60" spans="1:1" x14ac:dyDescent="0.25">
      <c r="A60" s="98" t="s">
        <v>34</v>
      </c>
    </row>
    <row r="61" spans="1:1" x14ac:dyDescent="0.25">
      <c r="A61" s="99" t="s">
        <v>142</v>
      </c>
    </row>
    <row r="62" spans="1:1" x14ac:dyDescent="0.25">
      <c r="A62" s="133" t="s">
        <v>132</v>
      </c>
    </row>
    <row r="63" spans="1:1" x14ac:dyDescent="0.25">
      <c r="A63" s="98" t="s">
        <v>59</v>
      </c>
    </row>
    <row r="64" spans="1:1" x14ac:dyDescent="0.25">
      <c r="A64" s="99" t="s">
        <v>226</v>
      </c>
    </row>
    <row r="65" spans="1:1" x14ac:dyDescent="0.25">
      <c r="A65" s="98" t="s">
        <v>93</v>
      </c>
    </row>
    <row r="66" spans="1:1" x14ac:dyDescent="0.25">
      <c r="A66" s="99" t="s">
        <v>214</v>
      </c>
    </row>
    <row r="67" spans="1:1" x14ac:dyDescent="0.25">
      <c r="A67" s="98" t="s">
        <v>108</v>
      </c>
    </row>
    <row r="68" spans="1:1" x14ac:dyDescent="0.25">
      <c r="A68" s="99" t="s">
        <v>598</v>
      </c>
    </row>
    <row r="69" spans="1:1" x14ac:dyDescent="0.25">
      <c r="A69" s="99" t="s">
        <v>57</v>
      </c>
    </row>
    <row r="70" spans="1:1" x14ac:dyDescent="0.25">
      <c r="A70" s="99" t="s">
        <v>138</v>
      </c>
    </row>
    <row r="71" spans="1:1" x14ac:dyDescent="0.25">
      <c r="A71" s="98" t="s">
        <v>115</v>
      </c>
    </row>
    <row r="72" spans="1:1" x14ac:dyDescent="0.25">
      <c r="A72" s="98" t="s">
        <v>125</v>
      </c>
    </row>
    <row r="73" spans="1:1" x14ac:dyDescent="0.25">
      <c r="A73" s="133" t="s">
        <v>148</v>
      </c>
    </row>
    <row r="74" spans="1:1" x14ac:dyDescent="0.25">
      <c r="A74" s="99" t="s">
        <v>167</v>
      </c>
    </row>
    <row r="75" spans="1:1" x14ac:dyDescent="0.25">
      <c r="A75" s="133" t="s">
        <v>206</v>
      </c>
    </row>
    <row r="76" spans="1:1" x14ac:dyDescent="0.25">
      <c r="A76" s="132" t="s">
        <v>123</v>
      </c>
    </row>
    <row r="77" spans="1:1" x14ac:dyDescent="0.25">
      <c r="A77" s="99" t="s">
        <v>152</v>
      </c>
    </row>
    <row r="78" spans="1:1" x14ac:dyDescent="0.25">
      <c r="A78" s="98" t="s">
        <v>60</v>
      </c>
    </row>
    <row r="79" spans="1:1" x14ac:dyDescent="0.25">
      <c r="A79" s="99" t="s">
        <v>199</v>
      </c>
    </row>
    <row r="80" spans="1:1" x14ac:dyDescent="0.25">
      <c r="A80" s="99" t="s">
        <v>211</v>
      </c>
    </row>
    <row r="81" spans="1:1" x14ac:dyDescent="0.25">
      <c r="A81" s="99" t="s">
        <v>100</v>
      </c>
    </row>
    <row r="82" spans="1:1" x14ac:dyDescent="0.25">
      <c r="A82" s="99" t="s">
        <v>195</v>
      </c>
    </row>
    <row r="84" spans="1:1" x14ac:dyDescent="0.25">
      <c r="A84" s="137">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5</vt:i4>
      </vt:variant>
    </vt:vector>
  </HeadingPairs>
  <TitlesOfParts>
    <vt:vector size="20" baseType="lpstr">
      <vt:lpstr>Capa</vt:lpstr>
      <vt:lpstr>Relatório Sintético</vt:lpstr>
      <vt:lpstr>Relatório Analítico </vt:lpstr>
      <vt:lpstr>Entidades Cadastradas</vt:lpstr>
      <vt:lpstr>Anexo Fotos</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Murilo Lopes Figueiredo</cp:lastModifiedBy>
  <cp:revision/>
  <cp:lastPrinted>2022-02-02T14:29:56Z</cp:lastPrinted>
  <dcterms:created xsi:type="dcterms:W3CDTF">2019-08-19T14:05:31Z</dcterms:created>
  <dcterms:modified xsi:type="dcterms:W3CDTF">2022-02-16T18:51:59Z</dcterms:modified>
  <cp:category/>
  <cp:contentStatus/>
</cp:coreProperties>
</file>