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237.1.1\gepg\BANCO DE ALIMENTOS\Relatório Gerencial\2022\1 - Janeiro\"/>
    </mc:Choice>
  </mc:AlternateContent>
  <xr:revisionPtr revIDLastSave="0" documentId="13_ncr:1_{B665A494-65FF-40BA-AA41-7DB547FC7E9B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Capa" sheetId="10" r:id="rId1"/>
    <sheet name="Relatório Sintético" sheetId="6" r:id="rId2"/>
    <sheet name="Relatório Analítico " sheetId="3" r:id="rId3"/>
    <sheet name="Entidades Cadastradas" sheetId="14" r:id="rId4"/>
    <sheet name="Anexo Fotos" sheetId="12" r:id="rId5"/>
    <sheet name="Planilha9" sheetId="24" state="hidden" r:id="rId6"/>
    <sheet name="Planilha8" sheetId="23" state="hidden" r:id="rId7"/>
    <sheet name="Planilha7" sheetId="22" state="hidden" r:id="rId8"/>
    <sheet name="Planilha6" sheetId="21" state="hidden" r:id="rId9"/>
    <sheet name="Planilha5" sheetId="20" state="hidden" r:id="rId10"/>
    <sheet name="Planilha4" sheetId="18" state="hidden" r:id="rId11"/>
    <sheet name="Planilha3" sheetId="17" state="hidden" r:id="rId12"/>
    <sheet name="Planilha1" sheetId="16" state="hidden" r:id="rId13"/>
    <sheet name="Planilha2" sheetId="15" state="hidden" r:id="rId14"/>
  </sheets>
  <definedNames>
    <definedName name="__shared_1_0_0">#REF!-#REF!</definedName>
    <definedName name="__shared_2_0_0">#REF!-#REF!</definedName>
    <definedName name="_xlnm._FilterDatabase" localSheetId="2" hidden="1">'Relatório Analítico '!$A$30:$L$30</definedName>
    <definedName name="_xlnm.Print_Area" localSheetId="4">'Anexo Fotos'!$A$1:$R$139</definedName>
    <definedName name="_xlnm.Print_Area" localSheetId="0">Capa!$A$1:$N$62</definedName>
    <definedName name="_xlnm.Print_Area" localSheetId="3">'Entidades Cadastradas'!$A$1:$E$62</definedName>
    <definedName name="_xlnm.Print_Area" localSheetId="2">'Relatório Analítico '!$A$1:$L$552</definedName>
    <definedName name="_xlnm.Print_Area" localSheetId="1">'Relatório Sintético'!$A$1:$L$40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31" i="3" l="1"/>
  <c r="E530" i="3"/>
  <c r="E395" i="3"/>
  <c r="L300" i="3"/>
  <c r="L299" i="3"/>
  <c r="L298" i="3"/>
  <c r="L297" i="3"/>
  <c r="E292" i="3"/>
  <c r="L286" i="3"/>
  <c r="L290" i="3" l="1"/>
  <c r="L289" i="3"/>
  <c r="L287" i="3"/>
  <c r="L183" i="3"/>
  <c r="L180" i="3"/>
  <c r="L179" i="3"/>
  <c r="L33" i="3"/>
  <c r="L32" i="3"/>
  <c r="L31" i="3"/>
  <c r="L26" i="3"/>
  <c r="L22" i="3"/>
  <c r="L12" i="3"/>
  <c r="L11" i="3"/>
  <c r="L17" i="3"/>
  <c r="L16" i="3"/>
  <c r="L15" i="3"/>
  <c r="E12" i="3"/>
  <c r="E287" i="3"/>
  <c r="E180" i="3"/>
  <c r="L291" i="3" l="1"/>
  <c r="D287" i="3"/>
  <c r="I286" i="3"/>
  <c r="F290" i="3"/>
  <c r="L208" i="3"/>
  <c r="L207" i="3"/>
  <c r="L206" i="3"/>
  <c r="L205" i="3"/>
  <c r="L204" i="3"/>
  <c r="L203" i="3"/>
  <c r="L202" i="3"/>
  <c r="L201" i="3"/>
  <c r="L200" i="3"/>
  <c r="L199" i="3"/>
  <c r="L198" i="3"/>
  <c r="L197" i="3"/>
  <c r="L196" i="3"/>
  <c r="L195" i="3"/>
  <c r="L194" i="3"/>
  <c r="L193" i="3"/>
  <c r="L192" i="3"/>
  <c r="L191" i="3"/>
  <c r="L190" i="3"/>
  <c r="L189" i="3"/>
  <c r="L188" i="3"/>
  <c r="L187" i="3"/>
  <c r="L186" i="3"/>
  <c r="L185" i="3"/>
  <c r="L184" i="3"/>
  <c r="L178" i="3"/>
  <c r="L177" i="3"/>
  <c r="L176" i="3"/>
  <c r="L175" i="3"/>
  <c r="L174" i="3"/>
  <c r="L173" i="3"/>
  <c r="L163" i="3"/>
  <c r="L162" i="3"/>
  <c r="L161" i="3"/>
  <c r="L160" i="3"/>
  <c r="L159" i="3"/>
  <c r="L158" i="3"/>
  <c r="L157" i="3"/>
  <c r="L156" i="3"/>
  <c r="L155" i="3"/>
  <c r="L154" i="3"/>
  <c r="L153" i="3"/>
  <c r="L152" i="3"/>
  <c r="L151" i="3"/>
  <c r="L150" i="3"/>
  <c r="L149" i="3"/>
  <c r="L148" i="3"/>
  <c r="L147" i="3"/>
  <c r="L146" i="3"/>
  <c r="L145" i="3"/>
  <c r="L144" i="3"/>
  <c r="L143" i="3"/>
  <c r="L142" i="3"/>
  <c r="L141" i="3"/>
  <c r="L140" i="3"/>
  <c r="L139" i="3"/>
  <c r="L138" i="3"/>
  <c r="L137" i="3"/>
  <c r="L136" i="3"/>
  <c r="L135" i="3"/>
  <c r="L134" i="3"/>
  <c r="L133" i="3"/>
  <c r="L132" i="3"/>
  <c r="L131" i="3"/>
  <c r="L130" i="3"/>
  <c r="L129" i="3"/>
  <c r="L128" i="3"/>
  <c r="L127" i="3"/>
  <c r="L126" i="3"/>
  <c r="L125" i="3"/>
  <c r="L124" i="3"/>
  <c r="L123" i="3"/>
  <c r="L122" i="3"/>
  <c r="L121" i="3"/>
  <c r="L120" i="3"/>
  <c r="L119" i="3"/>
  <c r="L118" i="3"/>
  <c r="L117" i="3"/>
  <c r="L116" i="3"/>
  <c r="L115" i="3"/>
  <c r="L114" i="3"/>
  <c r="L113" i="3"/>
  <c r="L112" i="3"/>
  <c r="L111" i="3"/>
  <c r="L110" i="3"/>
  <c r="L109" i="3"/>
  <c r="L108" i="3"/>
  <c r="L107" i="3"/>
  <c r="L106" i="3"/>
  <c r="L105" i="3"/>
  <c r="L104" i="3"/>
  <c r="L103" i="3"/>
  <c r="L102" i="3"/>
  <c r="L101" i="3"/>
  <c r="L100" i="3"/>
  <c r="L99" i="3"/>
  <c r="L98" i="3"/>
  <c r="L97" i="3"/>
  <c r="L96" i="3"/>
  <c r="L95" i="3"/>
  <c r="L94" i="3"/>
  <c r="L93" i="3"/>
  <c r="L92" i="3"/>
  <c r="L91" i="3"/>
  <c r="L90" i="3"/>
  <c r="L89" i="3"/>
  <c r="L88" i="3"/>
  <c r="L87" i="3"/>
  <c r="L86" i="3"/>
  <c r="L85" i="3"/>
  <c r="L84" i="3"/>
  <c r="L83" i="3"/>
  <c r="L82" i="3"/>
  <c r="L81" i="3"/>
  <c r="L80" i="3"/>
  <c r="L79" i="3"/>
  <c r="L78" i="3"/>
  <c r="L77" i="3"/>
  <c r="L76" i="3"/>
  <c r="L75" i="3"/>
  <c r="L74" i="3"/>
  <c r="L73" i="3"/>
  <c r="L72" i="3"/>
  <c r="L71" i="3"/>
  <c r="L70" i="3"/>
  <c r="L69" i="3"/>
  <c r="L68" i="3"/>
  <c r="L67" i="3"/>
  <c r="L66" i="3"/>
  <c r="L65" i="3"/>
  <c r="L64" i="3"/>
  <c r="L63" i="3"/>
  <c r="L62" i="3"/>
  <c r="L61" i="3"/>
  <c r="L60" i="3"/>
  <c r="L59" i="3"/>
  <c r="L58" i="3"/>
  <c r="L57" i="3"/>
  <c r="L56" i="3"/>
  <c r="L55" i="3"/>
  <c r="L54" i="3"/>
  <c r="L53" i="3"/>
  <c r="L52" i="3"/>
  <c r="L51" i="3"/>
  <c r="L50" i="3"/>
  <c r="L49" i="3"/>
  <c r="L47" i="3"/>
  <c r="L46" i="3"/>
  <c r="L45" i="3"/>
  <c r="L44" i="3"/>
  <c r="L43" i="3"/>
  <c r="L42" i="3"/>
  <c r="L41" i="3"/>
  <c r="L40" i="3"/>
  <c r="L39" i="3"/>
  <c r="L37" i="3"/>
  <c r="L36" i="3"/>
  <c r="L35" i="3"/>
  <c r="L34" i="3"/>
  <c r="L27" i="3"/>
  <c r="D395" i="3"/>
  <c r="H395" i="3" l="1"/>
  <c r="I395" i="3"/>
  <c r="D180" i="3"/>
  <c r="F12" i="3"/>
  <c r="G12" i="3"/>
  <c r="H12" i="3"/>
  <c r="I12" i="3"/>
  <c r="J12" i="3"/>
  <c r="K12" i="3"/>
  <c r="H530" i="3" l="1"/>
  <c r="H531" i="3" s="1"/>
  <c r="H20" i="3" s="1"/>
  <c r="I530" i="3"/>
  <c r="I531" i="3" s="1"/>
  <c r="I20" i="3" s="1"/>
  <c r="H290" i="3"/>
  <c r="I290" i="3"/>
  <c r="H287" i="3"/>
  <c r="I287" i="3"/>
  <c r="H286" i="3"/>
  <c r="H180" i="3"/>
  <c r="H11" i="3" s="1"/>
  <c r="I180" i="3"/>
  <c r="H179" i="3"/>
  <c r="I179" i="3"/>
  <c r="I292" i="3" l="1"/>
  <c r="I21" i="3" s="1"/>
  <c r="H292" i="3"/>
  <c r="H21" i="3" s="1"/>
  <c r="H23" i="3" s="1"/>
  <c r="I11" i="3"/>
  <c r="I23" i="3" l="1"/>
  <c r="K290" i="3"/>
  <c r="K395" i="3" l="1"/>
  <c r="K530" i="3"/>
  <c r="K287" i="3"/>
  <c r="K286" i="3"/>
  <c r="J180" i="3"/>
  <c r="K180" i="3"/>
  <c r="L172" i="3"/>
  <c r="L171" i="3"/>
  <c r="L170" i="3"/>
  <c r="L169" i="3"/>
  <c r="L168" i="3"/>
  <c r="L167" i="3"/>
  <c r="L166" i="3"/>
  <c r="L165" i="3"/>
  <c r="L164" i="3"/>
  <c r="L48" i="3"/>
  <c r="L38" i="3"/>
  <c r="L400" i="3"/>
  <c r="L332" i="3"/>
  <c r="L529" i="3"/>
  <c r="L528" i="3"/>
  <c r="L527" i="3"/>
  <c r="L526" i="3"/>
  <c r="L523" i="3"/>
  <c r="L522" i="3"/>
  <c r="L521" i="3"/>
  <c r="L520" i="3"/>
  <c r="L519" i="3"/>
  <c r="L518" i="3"/>
  <c r="L517" i="3"/>
  <c r="L516" i="3"/>
  <c r="L455" i="3"/>
  <c r="L454" i="3"/>
  <c r="L453" i="3"/>
  <c r="L452" i="3"/>
  <c r="L451" i="3"/>
  <c r="L450" i="3"/>
  <c r="L449" i="3"/>
  <c r="L448" i="3"/>
  <c r="L447" i="3"/>
  <c r="L446" i="3"/>
  <c r="L445" i="3"/>
  <c r="L444" i="3"/>
  <c r="L443" i="3"/>
  <c r="L442" i="3"/>
  <c r="L441" i="3"/>
  <c r="L440" i="3"/>
  <c r="L439" i="3"/>
  <c r="L438" i="3"/>
  <c r="L437" i="3"/>
  <c r="L436" i="3"/>
  <c r="L435" i="3"/>
  <c r="L434" i="3"/>
  <c r="L433" i="3"/>
  <c r="L432" i="3"/>
  <c r="L431" i="3"/>
  <c r="L430" i="3"/>
  <c r="L429" i="3"/>
  <c r="L428" i="3"/>
  <c r="L427" i="3"/>
  <c r="L426" i="3"/>
  <c r="L425" i="3"/>
  <c r="L424" i="3"/>
  <c r="L423" i="3"/>
  <c r="L422" i="3"/>
  <c r="L421" i="3"/>
  <c r="L420" i="3"/>
  <c r="L419" i="3"/>
  <c r="L418" i="3"/>
  <c r="L417" i="3"/>
  <c r="L416" i="3"/>
  <c r="L415" i="3"/>
  <c r="L414" i="3"/>
  <c r="L413" i="3"/>
  <c r="L412" i="3"/>
  <c r="L411" i="3"/>
  <c r="L410" i="3"/>
  <c r="L409" i="3"/>
  <c r="L408" i="3"/>
  <c r="L407" i="3"/>
  <c r="L406" i="3"/>
  <c r="L405" i="3"/>
  <c r="L404" i="3"/>
  <c r="L402" i="3"/>
  <c r="L401" i="3"/>
  <c r="J395" i="3"/>
  <c r="L394" i="3"/>
  <c r="L393" i="3"/>
  <c r="L392" i="3"/>
  <c r="L391" i="3"/>
  <c r="L390" i="3"/>
  <c r="L389" i="3"/>
  <c r="L388" i="3"/>
  <c r="L387" i="3"/>
  <c r="L386" i="3"/>
  <c r="L385" i="3"/>
  <c r="L384" i="3"/>
  <c r="L383" i="3"/>
  <c r="L382" i="3"/>
  <c r="L381" i="3"/>
  <c r="L380" i="3"/>
  <c r="L379" i="3"/>
  <c r="L378" i="3"/>
  <c r="L377" i="3"/>
  <c r="L376" i="3"/>
  <c r="L375" i="3"/>
  <c r="L374" i="3"/>
  <c r="L373" i="3"/>
  <c r="L372" i="3"/>
  <c r="L371" i="3"/>
  <c r="L370" i="3"/>
  <c r="L369" i="3"/>
  <c r="L368" i="3"/>
  <c r="L367" i="3"/>
  <c r="L366" i="3"/>
  <c r="L365" i="3"/>
  <c r="L364" i="3"/>
  <c r="L363" i="3"/>
  <c r="L362" i="3"/>
  <c r="L361" i="3"/>
  <c r="L360" i="3"/>
  <c r="L359" i="3"/>
  <c r="L358" i="3"/>
  <c r="L357" i="3"/>
  <c r="L356" i="3"/>
  <c r="L355" i="3"/>
  <c r="L354" i="3"/>
  <c r="L353" i="3"/>
  <c r="L352" i="3"/>
  <c r="L351" i="3"/>
  <c r="L350" i="3"/>
  <c r="L349" i="3"/>
  <c r="L348" i="3"/>
  <c r="L347" i="3"/>
  <c r="L346" i="3"/>
  <c r="L345" i="3"/>
  <c r="L344" i="3"/>
  <c r="L343" i="3"/>
  <c r="L342" i="3"/>
  <c r="L341" i="3"/>
  <c r="L340" i="3"/>
  <c r="L339" i="3"/>
  <c r="L338" i="3"/>
  <c r="L337" i="3"/>
  <c r="L336" i="3"/>
  <c r="L335" i="3"/>
  <c r="L334" i="3"/>
  <c r="L333" i="3"/>
  <c r="L331" i="3"/>
  <c r="L330" i="3"/>
  <c r="L329" i="3"/>
  <c r="L328" i="3"/>
  <c r="L327" i="3"/>
  <c r="L326" i="3"/>
  <c r="L325" i="3"/>
  <c r="L324" i="3"/>
  <c r="L323" i="3"/>
  <c r="L322" i="3"/>
  <c r="L321" i="3"/>
  <c r="L320" i="3"/>
  <c r="L319" i="3"/>
  <c r="L318" i="3"/>
  <c r="L317" i="3"/>
  <c r="L316" i="3"/>
  <c r="L315" i="3"/>
  <c r="L314" i="3"/>
  <c r="L313" i="3"/>
  <c r="L312" i="3"/>
  <c r="L311" i="3"/>
  <c r="L310" i="3"/>
  <c r="L309" i="3"/>
  <c r="L308" i="3"/>
  <c r="L307" i="3"/>
  <c r="L306" i="3"/>
  <c r="L305" i="3"/>
  <c r="L304" i="3"/>
  <c r="L303" i="3"/>
  <c r="L302" i="3"/>
  <c r="L301" i="3"/>
  <c r="J287" i="3"/>
  <c r="J286" i="3"/>
  <c r="L285" i="3"/>
  <c r="L284" i="3"/>
  <c r="L283" i="3"/>
  <c r="L282" i="3"/>
  <c r="L281" i="3"/>
  <c r="L280" i="3"/>
  <c r="L279" i="3"/>
  <c r="L278" i="3"/>
  <c r="L277" i="3"/>
  <c r="L276" i="3"/>
  <c r="L275" i="3"/>
  <c r="L274" i="3"/>
  <c r="L273" i="3"/>
  <c r="L272" i="3"/>
  <c r="L271" i="3"/>
  <c r="L270" i="3"/>
  <c r="L269" i="3"/>
  <c r="L268" i="3"/>
  <c r="L267" i="3"/>
  <c r="L266" i="3"/>
  <c r="L265" i="3"/>
  <c r="L264" i="3"/>
  <c r="L263" i="3"/>
  <c r="L262" i="3"/>
  <c r="L261" i="3"/>
  <c r="L260" i="3"/>
  <c r="L259" i="3"/>
  <c r="L258" i="3"/>
  <c r="L257" i="3"/>
  <c r="L256" i="3"/>
  <c r="L255" i="3"/>
  <c r="L254" i="3"/>
  <c r="L253" i="3"/>
  <c r="L252" i="3"/>
  <c r="L251" i="3"/>
  <c r="L250" i="3"/>
  <c r="L249" i="3"/>
  <c r="L248" i="3"/>
  <c r="L247" i="3"/>
  <c r="L246" i="3"/>
  <c r="L245" i="3"/>
  <c r="L244" i="3"/>
  <c r="L243" i="3"/>
  <c r="L242" i="3"/>
  <c r="L241" i="3"/>
  <c r="L240" i="3"/>
  <c r="L239" i="3"/>
  <c r="L238" i="3"/>
  <c r="L237" i="3"/>
  <c r="L236" i="3"/>
  <c r="L235" i="3"/>
  <c r="L234" i="3"/>
  <c r="L233" i="3"/>
  <c r="L232" i="3"/>
  <c r="L231" i="3"/>
  <c r="L230" i="3"/>
  <c r="L229" i="3"/>
  <c r="L228" i="3"/>
  <c r="L227" i="3"/>
  <c r="L226" i="3"/>
  <c r="L225" i="3"/>
  <c r="L224" i="3"/>
  <c r="L223" i="3"/>
  <c r="L222" i="3"/>
  <c r="L221" i="3"/>
  <c r="L220" i="3"/>
  <c r="L219" i="3"/>
  <c r="L218" i="3"/>
  <c r="L217" i="3"/>
  <c r="L216" i="3"/>
  <c r="L215" i="3"/>
  <c r="L214" i="3"/>
  <c r="L213" i="3"/>
  <c r="L212" i="3"/>
  <c r="L211" i="3"/>
  <c r="L210" i="3"/>
  <c r="L209" i="3"/>
  <c r="J179" i="3"/>
  <c r="G530" i="3"/>
  <c r="G395" i="3"/>
  <c r="L395" i="3" l="1"/>
  <c r="K531" i="3"/>
  <c r="G531" i="3"/>
  <c r="G20" i="3" s="1"/>
  <c r="J11" i="3"/>
  <c r="L525" i="3"/>
  <c r="L524" i="3"/>
  <c r="L515" i="3"/>
  <c r="L514" i="3"/>
  <c r="L513" i="3"/>
  <c r="L512" i="3"/>
  <c r="L511" i="3"/>
  <c r="L510" i="3"/>
  <c r="L508" i="3"/>
  <c r="L507" i="3"/>
  <c r="L506" i="3"/>
  <c r="L505" i="3"/>
  <c r="L504" i="3"/>
  <c r="L503" i="3"/>
  <c r="L502" i="3"/>
  <c r="L501" i="3"/>
  <c r="L500" i="3"/>
  <c r="L499" i="3"/>
  <c r="L498" i="3"/>
  <c r="L497" i="3"/>
  <c r="L496" i="3"/>
  <c r="L495" i="3"/>
  <c r="L494" i="3"/>
  <c r="L493" i="3"/>
  <c r="L492" i="3"/>
  <c r="L491" i="3"/>
  <c r="L490" i="3"/>
  <c r="L489" i="3"/>
  <c r="L488" i="3"/>
  <c r="L487" i="3"/>
  <c r="L486" i="3"/>
  <c r="L485" i="3"/>
  <c r="L484" i="3"/>
  <c r="L483" i="3"/>
  <c r="L482" i="3"/>
  <c r="L481" i="3"/>
  <c r="L480" i="3"/>
  <c r="L479" i="3"/>
  <c r="L478" i="3"/>
  <c r="L477" i="3"/>
  <c r="L476" i="3"/>
  <c r="L474" i="3"/>
  <c r="L473" i="3"/>
  <c r="L472" i="3"/>
  <c r="L471" i="3"/>
  <c r="L470" i="3"/>
  <c r="L469" i="3"/>
  <c r="L468" i="3"/>
  <c r="L467" i="3"/>
  <c r="L466" i="3"/>
  <c r="L465" i="3"/>
  <c r="L464" i="3"/>
  <c r="L463" i="3"/>
  <c r="L462" i="3"/>
  <c r="L461" i="3"/>
  <c r="L460" i="3"/>
  <c r="L459" i="3"/>
  <c r="L458" i="3"/>
  <c r="L457" i="3"/>
  <c r="G287" i="3"/>
  <c r="G286" i="3"/>
  <c r="G179" i="3"/>
  <c r="G180" i="3"/>
  <c r="G11" i="3" l="1"/>
  <c r="F287" i="3"/>
  <c r="F286" i="3"/>
  <c r="E179" i="3"/>
  <c r="D530" i="3" l="1"/>
  <c r="D531" i="3" s="1"/>
  <c r="D179" i="3"/>
  <c r="D292" i="3" l="1"/>
  <c r="F180" i="3"/>
  <c r="F11" i="3" s="1"/>
  <c r="E11" i="3" l="1"/>
  <c r="L509" i="3"/>
  <c r="L456" i="3" l="1"/>
  <c r="L475" i="3"/>
  <c r="L530" i="3" l="1"/>
  <c r="L531" i="3" s="1"/>
  <c r="K179" i="3" l="1"/>
  <c r="K292" i="3" s="1"/>
  <c r="K21" i="3" s="1"/>
  <c r="K11" i="3" l="1"/>
  <c r="E286" i="3"/>
  <c r="E20" i="3" l="1"/>
  <c r="L20" i="3" s="1"/>
  <c r="F530" i="3"/>
  <c r="F395" i="3"/>
  <c r="F531" i="3" l="1"/>
  <c r="F20" i="3" s="1"/>
  <c r="G290" i="3"/>
  <c r="G292" i="3" s="1"/>
  <c r="F179" i="3"/>
  <c r="F292" i="3" l="1"/>
  <c r="F21" i="3" l="1"/>
  <c r="F23" i="3" s="1"/>
  <c r="E290" i="3"/>
  <c r="J290" i="3"/>
  <c r="J292" i="3" s="1"/>
  <c r="J530" i="3"/>
  <c r="L292" i="3" l="1"/>
  <c r="K20" i="3"/>
  <c r="J531" i="3"/>
  <c r="J20" i="3" s="1"/>
  <c r="J21" i="3"/>
  <c r="K23" i="3" l="1"/>
  <c r="J23" i="3"/>
  <c r="G21" i="3"/>
  <c r="G23" i="3" s="1"/>
  <c r="E21" i="3"/>
  <c r="L21" i="3" l="1"/>
  <c r="E23" i="3"/>
  <c r="L23" i="3" s="1"/>
</calcChain>
</file>

<file path=xl/sharedStrings.xml><?xml version="1.0" encoding="utf-8"?>
<sst xmlns="http://schemas.openxmlformats.org/spreadsheetml/2006/main" count="2109" uniqueCount="819">
  <si>
    <t>ORGANIZAÇÃO DAS VOLUNTÁRIAS DE GOIÁS</t>
  </si>
  <si>
    <t>RELATÓRIO GERENCIAL MENSAL DE EXECUÇÃO</t>
  </si>
  <si>
    <t>BANCO DE ALIMENTOS</t>
  </si>
  <si>
    <t>PROTEÇÃO SOCIAL BÁSICA - BANCO DE ALIMENTOS</t>
  </si>
  <si>
    <t>UNIDADE EXECUTORA</t>
  </si>
  <si>
    <t>ESPECIFICAÇÃO</t>
  </si>
  <si>
    <t>METAS FÍSICAS</t>
  </si>
  <si>
    <t>Realizadas</t>
  </si>
  <si>
    <t>Número de entidades cadastradas</t>
  </si>
  <si>
    <t>Número de indivíduos/famílias cadastrados</t>
  </si>
  <si>
    <t>Número de entidades atendidas</t>
  </si>
  <si>
    <t>Número de indivíduos/famílias atendidos</t>
  </si>
  <si>
    <t>Total de alimentos doados (KG)</t>
  </si>
  <si>
    <t>Total de doadores cadastrados</t>
  </si>
  <si>
    <t>Total de alimentos coletados/arrecadados (KG)</t>
  </si>
  <si>
    <t>Bairros de Goiânia atendidos</t>
  </si>
  <si>
    <t>Municípios atendidos (além de Goiânia)</t>
  </si>
  <si>
    <t>Distribuição</t>
  </si>
  <si>
    <t>Diária (exceto domingos e feriados)</t>
  </si>
  <si>
    <t xml:space="preserve">Plano de Ação </t>
  </si>
  <si>
    <t>Ações desenvolvidas</t>
  </si>
  <si>
    <t>Gerente de Nutrição Social e Sustentável</t>
  </si>
  <si>
    <t>Jeane de Cássia Dias Abdala Maia</t>
  </si>
  <si>
    <t>Diretora de Ações Sociais</t>
  </si>
  <si>
    <t>PROTEÇÃO SOCIAL BÁSICA</t>
  </si>
  <si>
    <t xml:space="preserve">OPERACIONALIZAÇÃO DAS AÇÕES DE PROTEÇÃO SOCIAL                      </t>
  </si>
  <si>
    <t>TOTAL SEM REPETIÇÃO</t>
  </si>
  <si>
    <t>RZ</t>
  </si>
  <si>
    <t>TOTAL</t>
  </si>
  <si>
    <t>Número de entidades que participaram</t>
  </si>
  <si>
    <t>Número de indivíduos/famílias que participaram</t>
  </si>
  <si>
    <t>Bairros de Goiânia</t>
  </si>
  <si>
    <t>Instituição / Entidade ATENDIDA EM GOIÂNIA</t>
  </si>
  <si>
    <t>AGEO Esportivo</t>
  </si>
  <si>
    <t>Santa Genoveva</t>
  </si>
  <si>
    <t>Assembleia de Deus Aliança</t>
  </si>
  <si>
    <t>Bairro Goiá 2</t>
  </si>
  <si>
    <t>Assembleia de Deus Esperança</t>
  </si>
  <si>
    <t xml:space="preserve">Jardim Guanabara </t>
  </si>
  <si>
    <t>Assembleia de Deus Yeshua</t>
  </si>
  <si>
    <t>Vila Montecelli</t>
  </si>
  <si>
    <t>Associação Ambiental pela Vida e Sustentabilidade Social</t>
  </si>
  <si>
    <t>Residencial Vale dos Sonhos</t>
  </si>
  <si>
    <t>Associação Beneficente do Residencial Vale dos Sonhos</t>
  </si>
  <si>
    <t xml:space="preserve">Campinas </t>
  </si>
  <si>
    <t>Associação Beneficente Metamorfose</t>
  </si>
  <si>
    <t>Jardim Novo Mundo</t>
  </si>
  <si>
    <t>Associação da Igreja Metodista - Oitava Região Eclesiástica</t>
  </si>
  <si>
    <t>Jardim das Aroeiras</t>
  </si>
  <si>
    <t>Associação das Entidades Comunitárias Dom Fernando II e Aroeiras</t>
  </si>
  <si>
    <t>Conjunto Vera Cruz I</t>
  </si>
  <si>
    <t>Associação de Moradores do Conjunto Vera Cruz I</t>
  </si>
  <si>
    <t>Associação Paulo Pacheco</t>
  </si>
  <si>
    <t>Jardim Goiás</t>
  </si>
  <si>
    <t>Associação Habitacional e Construção Civil do Brasil - Constracc</t>
  </si>
  <si>
    <t>Novo Horizonte</t>
  </si>
  <si>
    <t>Associação Metodista Assistencial de Educação Infantil</t>
  </si>
  <si>
    <t>Setor Oeste</t>
  </si>
  <si>
    <t>Associação Obra do Berço</t>
  </si>
  <si>
    <t>Setor Coimbra</t>
  </si>
  <si>
    <t>Vila Jardim Pompéia</t>
  </si>
  <si>
    <t>Associação Universo Sem Fome</t>
  </si>
  <si>
    <t>Jardim Liberdade</t>
  </si>
  <si>
    <t>Caps Noroeste</t>
  </si>
  <si>
    <t>Setor Marechal Rondon</t>
  </si>
  <si>
    <t>Bairro Floresta</t>
  </si>
  <si>
    <t>Casa de Fraternidade Caminho da Luz</t>
  </si>
  <si>
    <t>Vera Cruz 2</t>
  </si>
  <si>
    <t xml:space="preserve">Casa Terapêutica Rei Davi </t>
  </si>
  <si>
    <t>Residencial Maria Lourença</t>
  </si>
  <si>
    <t>Centro de Atendimento Educação e Mediação da Família - CAEMFA</t>
  </si>
  <si>
    <t>Jardim Guanabara</t>
  </si>
  <si>
    <t>Centro de Recuperação Vida Nova</t>
  </si>
  <si>
    <t>Parque Industrial João Braz</t>
  </si>
  <si>
    <t>Centro Educacional Infantil Mãe Alvina Lima Souza</t>
  </si>
  <si>
    <t>Jardim Brasil</t>
  </si>
  <si>
    <t>Centro Municipal de Educação Infantil Cristiano Emidio Martins</t>
  </si>
  <si>
    <t>Parque Eldorado Oeste</t>
  </si>
  <si>
    <t>Centro Social Espírita Puro Amor</t>
  </si>
  <si>
    <t>Jardim Guanabara III</t>
  </si>
  <si>
    <t>CMEI Guanabara lll</t>
  </si>
  <si>
    <t>CMEI Jardim das Aroeiras</t>
  </si>
  <si>
    <t>Jardim Guanabara I</t>
  </si>
  <si>
    <t>CMEI Jardim Guanabara I - Conselho Gestor Construindo Cidadãos</t>
  </si>
  <si>
    <t>Parque Tremendão</t>
  </si>
  <si>
    <t>CMEI Parque Tremendão</t>
  </si>
  <si>
    <t>Jardim da Luz</t>
  </si>
  <si>
    <t>Comunidade Espírita Ramatis</t>
  </si>
  <si>
    <t>Comunidade Espirita Trabalho, Amor e FÉ (CETAF)</t>
  </si>
  <si>
    <t>Setor Castelo Branco</t>
  </si>
  <si>
    <t>Conselho Escolar da Escola Municipal Osterno Potenciano e Silva</t>
  </si>
  <si>
    <t>Residencial Triunfo 3</t>
  </si>
  <si>
    <t>Convenção Internacional Semeando a Palavra em Missões</t>
  </si>
  <si>
    <t>Setor Maysa Extensão</t>
  </si>
  <si>
    <t>Igreja Assembleia de Deus Ministério Sede de Abraão  (Antiga Igrejinha)</t>
  </si>
  <si>
    <t>Residencial Buena Vista IV</t>
  </si>
  <si>
    <t>Igreja Batista Amor e Cuidado</t>
  </si>
  <si>
    <t>Igreja Batista Vale dos Sonhos</t>
  </si>
  <si>
    <t>Buena Vista IV</t>
  </si>
  <si>
    <t>Igreja Evangélica Assembleia de Deus Buena Vista II</t>
  </si>
  <si>
    <t>Vila Nova</t>
  </si>
  <si>
    <t>Igreja Evangélica Assembleia de Deus J. Novo Mundo - Ministério Vila Nova</t>
  </si>
  <si>
    <t>Bairro da Vitória</t>
  </si>
  <si>
    <t>Igreja Evangélica Assembleia de Deus Ministério Jardim América</t>
  </si>
  <si>
    <t>Vila Riso</t>
  </si>
  <si>
    <t>Igreja Evangélica Assembleia de Deus Vila Riso</t>
  </si>
  <si>
    <t>Parque Anhanguera</t>
  </si>
  <si>
    <t>Igreja Evangélica Avivamento</t>
  </si>
  <si>
    <t>Setor Nilza Modesto Neto</t>
  </si>
  <si>
    <t>Igreja Evangélica Ministério Rosa de Sarom</t>
  </si>
  <si>
    <t>Jardim América</t>
  </si>
  <si>
    <t>Igreja Evangélica Quadrangular</t>
  </si>
  <si>
    <t>Jardim Curitiba I</t>
  </si>
  <si>
    <t>Igreja Pentencostal Allfa e Omega - Ministério Atos II</t>
  </si>
  <si>
    <t>Instituto de Atenção a Terceira Idade Nossa Senhora do Perpétuo Socorro</t>
  </si>
  <si>
    <t>Setor Recreio de Ipe</t>
  </si>
  <si>
    <t>Missão Resgate da Paz</t>
  </si>
  <si>
    <t>Jardim Europa</t>
  </si>
  <si>
    <t>Moderna Olavo Bilac</t>
  </si>
  <si>
    <t>Parque Industrial de Goiânia</t>
  </si>
  <si>
    <t>Movimento Jovens Livres</t>
  </si>
  <si>
    <t xml:space="preserve">Itatiaia </t>
  </si>
  <si>
    <t>Obra Social Nossa Senhora da Glória - Fazenda Esperança Santa Rita de Cássia</t>
  </si>
  <si>
    <t>Sol Nascente</t>
  </si>
  <si>
    <t>Obras Sociais do CEGAL</t>
  </si>
  <si>
    <t>Setor Rio Formoso</t>
  </si>
  <si>
    <t>Obras Sociais do Centro Espírita Amor e Luz</t>
  </si>
  <si>
    <t>Parque Santa Cruz</t>
  </si>
  <si>
    <t>Siquém Núcleo Educacional</t>
  </si>
  <si>
    <t>Associação Bem Aventurada Imelda</t>
  </si>
  <si>
    <t>Jardim Nova Esperança</t>
  </si>
  <si>
    <t>Obras Sociais do Centro Espírita Irmão Áureo - OSCEIA</t>
  </si>
  <si>
    <t>Setor Bueno</t>
  </si>
  <si>
    <t>Sindicato dos Proprietários das Oficinas Mecânicas dos Estados de Goiás</t>
  </si>
  <si>
    <t>Residencial Itaipu</t>
  </si>
  <si>
    <t>Associação Semente da Vida - Projeto Semear</t>
  </si>
  <si>
    <t>Centro</t>
  </si>
  <si>
    <t>Associação das Donas de Casa e Consumidores em Ação</t>
  </si>
  <si>
    <t>Setor Progresso</t>
  </si>
  <si>
    <t>Centro de Trabalho Comunitário - CTC</t>
  </si>
  <si>
    <t>Instituto Batuíra de Saúde Mental</t>
  </si>
  <si>
    <t>Associação de Serviço à Criança Especial de Goiânia - ASCEP</t>
  </si>
  <si>
    <t>Setor Balneário</t>
  </si>
  <si>
    <t>Associação dos Idosos Jardim Balneário</t>
  </si>
  <si>
    <t>Morada do Sol</t>
  </si>
  <si>
    <t>Associação Noroeste Esporte Clube de Goiás</t>
  </si>
  <si>
    <t>Conjunto Vista Alegre</t>
  </si>
  <si>
    <t>Casa de Recuperação Projeto Emanuel - Carepe</t>
  </si>
  <si>
    <t xml:space="preserve">Setor Santos Dumond </t>
  </si>
  <si>
    <t>Centro de Educação Comunitária de Meninas e Meninos  - Cecom</t>
  </si>
  <si>
    <t>Perim</t>
  </si>
  <si>
    <t>Sociedade Eunice Weaver de Goiânia</t>
  </si>
  <si>
    <t>Vila Americano do Brasil</t>
  </si>
  <si>
    <t>Abrigo dos Idosos São Vicente de Paulo</t>
  </si>
  <si>
    <t>Ação Social Sagrados Estigmas e Santo Expedito</t>
  </si>
  <si>
    <t>Balneário Meia Ponte</t>
  </si>
  <si>
    <t>Parque Amazonas</t>
  </si>
  <si>
    <t>Asilo Solar Colombino Augusto de Bastos</t>
  </si>
  <si>
    <t>Madre Germana II</t>
  </si>
  <si>
    <t>Associação Assistencial Madre Germana II</t>
  </si>
  <si>
    <t>Residencial Morada do Bosque</t>
  </si>
  <si>
    <t>Associação Assunção</t>
  </si>
  <si>
    <t>Associação Beija-Flor</t>
  </si>
  <si>
    <t>Vila Lucy</t>
  </si>
  <si>
    <t>Associação Beneficente de Ajuda a Pessoa Carente</t>
  </si>
  <si>
    <t>Jardim Guanabara II</t>
  </si>
  <si>
    <t>Sociedade Renascer</t>
  </si>
  <si>
    <t>Setor Universitário</t>
  </si>
  <si>
    <t>Associação Projeto Esporte Crescer - PROEC</t>
  </si>
  <si>
    <t>Instituto de Especialidades Conceito</t>
  </si>
  <si>
    <t>Setor Marista</t>
  </si>
  <si>
    <t>Associação Beneficente Manancial</t>
  </si>
  <si>
    <t>Parque Anhanguera II</t>
  </si>
  <si>
    <t>Associação Cairós - Solidariedade e Ação</t>
  </si>
  <si>
    <t>Forte Vile</t>
  </si>
  <si>
    <t>Associação Casa de Cultura Antônia Ferreira de Souza</t>
  </si>
  <si>
    <t>Jardim Mariliza</t>
  </si>
  <si>
    <t>Associação Casa de Maria</t>
  </si>
  <si>
    <t>Paróquia São Nicolau</t>
  </si>
  <si>
    <t>Setor Sul</t>
  </si>
  <si>
    <t>Centro Espírita e Casa da Sopa Orondina Luz e Vida</t>
  </si>
  <si>
    <t>Recreio dos Bandeirantes</t>
  </si>
  <si>
    <t>Associação Comunidade Luz da Vida</t>
  </si>
  <si>
    <t>Associação Comunitária Beneficente Portas Abertas</t>
  </si>
  <si>
    <t>Bairro Vitória</t>
  </si>
  <si>
    <t>Associação de Assistência Social Soldadinhos de Deus</t>
  </si>
  <si>
    <t>Anhanguera</t>
  </si>
  <si>
    <t>Associação de Pais do Excepcional Gota de Orgulho - APEGO</t>
  </si>
  <si>
    <t>Boa Ventura</t>
  </si>
  <si>
    <t>Associação dos Catadores de Materiais Recicláveis Ordem e Progresso</t>
  </si>
  <si>
    <t>Associação dos Deficientes Físicos do Estado de Goiás - ADFEGO</t>
  </si>
  <si>
    <t>Finsocial</t>
  </si>
  <si>
    <t>Associação dos Idosos Bom Viver</t>
  </si>
  <si>
    <t>Setor Aeroporto</t>
  </si>
  <si>
    <t>Associação dos Idosos do Brasil</t>
  </si>
  <si>
    <t>Vila Osvaldo Rosa</t>
  </si>
  <si>
    <t>Associação dos Surdos de Goiânia</t>
  </si>
  <si>
    <t>Associação Grupo Vozes Flores do Cerrado</t>
  </si>
  <si>
    <t>Associação Tio Cleobaldo</t>
  </si>
  <si>
    <t>Vila Matilde</t>
  </si>
  <si>
    <t>Associação Irmãs da Mãe Dolorosa da Ordem Terceira de São Francisco</t>
  </si>
  <si>
    <t>Residencial Antonio Carlos Pires</t>
  </si>
  <si>
    <t>Associação Mão Amiga dos Moradores do Residencial Antonio Carlos Pires</t>
  </si>
  <si>
    <t>Associação Parkinson de Goiás</t>
  </si>
  <si>
    <t>Estrela Dalva</t>
  </si>
  <si>
    <t>Associação Projeto Noroeste</t>
  </si>
  <si>
    <t>Sítio dos Bandeirantes</t>
  </si>
  <si>
    <t>Banco de Alimentos Mesa Brasil - SESC</t>
  </si>
  <si>
    <t>Casa da Criança e do Adolescente Talitha Kum</t>
  </si>
  <si>
    <t>Jardim Santo Antônio</t>
  </si>
  <si>
    <t>Casa de Mãe Sozinha Anália Franco</t>
  </si>
  <si>
    <t>Vila Multirão</t>
  </si>
  <si>
    <t>Casa do Idoso da Vila Multirão</t>
  </si>
  <si>
    <t>Centro de Atenção Psicossocial - CAPS Girassol</t>
  </si>
  <si>
    <t>Setor Morais</t>
  </si>
  <si>
    <t>Centro de Cidadania Negra do Estado de Goiás</t>
  </si>
  <si>
    <t>Vila Novo Horizonte</t>
  </si>
  <si>
    <t>Centro de Reabilitação São Paulo Apóstolo - CRESPA</t>
  </si>
  <si>
    <t>Centro de Referência em Convivência de Idosos</t>
  </si>
  <si>
    <t>Madre Germana I</t>
  </si>
  <si>
    <t>Centro Ed. Infantil Marista Divino Pai Eterno</t>
  </si>
  <si>
    <t>Vila Pedroso</t>
  </si>
  <si>
    <t>CMEI Tia Jovita</t>
  </si>
  <si>
    <t>Nova Suiça</t>
  </si>
  <si>
    <t>Igreja Nossa Senhora Aparecida e Santa Edwiges</t>
  </si>
  <si>
    <t xml:space="preserve">Comunidade Terapêutica Ebenézer Bom Pastor </t>
  </si>
  <si>
    <t>Setor Jaó</t>
  </si>
  <si>
    <t>Comunidade Evangélica Juvenil Vida Nova - CEJVN</t>
  </si>
  <si>
    <t>Res. Recreio Samambaia</t>
  </si>
  <si>
    <t>Desafio Jovem Restauração Shalom</t>
  </si>
  <si>
    <t>Setor Bela Vista</t>
  </si>
  <si>
    <t>Escola Creche São Domingos Sávio</t>
  </si>
  <si>
    <t>Marechal Rondon - Fama</t>
  </si>
  <si>
    <t>Fraternidade de Assistência a Menores Aprendizes - FAMA</t>
  </si>
  <si>
    <t>Parque Atheneu</t>
  </si>
  <si>
    <t>Grupo Espírita Amor e Vida</t>
  </si>
  <si>
    <t>Rio Formoso</t>
  </si>
  <si>
    <t>Hospital Espírita Eurípedes Barsanulfo</t>
  </si>
  <si>
    <t>Igreja Assembleia de Deus Ministério Fama</t>
  </si>
  <si>
    <t xml:space="preserve">Jardim Petrópolis </t>
  </si>
  <si>
    <t>Jovens com uma Missão Goiânia</t>
  </si>
  <si>
    <t>Lar de Jesus</t>
  </si>
  <si>
    <t>Lar Pio Xll</t>
  </si>
  <si>
    <t>Setor Rodoviáio</t>
  </si>
  <si>
    <t>Legião da Boa Vontade - LBV</t>
  </si>
  <si>
    <t>Ministério de Adoração Amigo do Rei</t>
  </si>
  <si>
    <t>Núcleo de Proteção aos Queimados</t>
  </si>
  <si>
    <t>Pedro Ludovico</t>
  </si>
  <si>
    <t>Obras Sociais do Grupo Espírita Regeneração</t>
  </si>
  <si>
    <t>Programa Banco Municipal de Alimentos - Semas</t>
  </si>
  <si>
    <t>Projeto Adoção</t>
  </si>
  <si>
    <t>Santa Casa de Misericórdia de Goiânia</t>
  </si>
  <si>
    <t>Secretaria Estadual de Educação</t>
  </si>
  <si>
    <t>União das Pioneiras de Goiânia</t>
  </si>
  <si>
    <t>Capuava</t>
  </si>
  <si>
    <t>Assembleia de Deus Capuava</t>
  </si>
  <si>
    <t>SUB-TOTAL DE ATENDIMENTOS (KG)</t>
  </si>
  <si>
    <t>SUB-TOTAL DE ATENDIMENTOS (FÍSICO)</t>
  </si>
  <si>
    <t>Outros municípios</t>
  </si>
  <si>
    <t>Anápolis</t>
  </si>
  <si>
    <t>Assembleia de Deus Anápolis</t>
  </si>
  <si>
    <t>Associação Moriá</t>
  </si>
  <si>
    <t>Abrigo Evangélico Jesus Cristo é o Senhor</t>
  </si>
  <si>
    <t>Associação Missionária Esperança</t>
  </si>
  <si>
    <t>Casa da Criança de Anápolis</t>
  </si>
  <si>
    <t>Abadia de Goiás</t>
  </si>
  <si>
    <t>Associação Beneficente Casa de Davi - ABECAD</t>
  </si>
  <si>
    <t>Associação Beneficente Projeto Pedra Viva</t>
  </si>
  <si>
    <t>Associação Comunitária de Abadia de Goiás</t>
  </si>
  <si>
    <t>Associação Quilombola Recantos Dourados</t>
  </si>
  <si>
    <t>Aparecida de Goiânia</t>
  </si>
  <si>
    <t>Abrigo Comendador Walmor</t>
  </si>
  <si>
    <t>Associação Espírita AJA - Ajudantes Anônimos com Jesus</t>
  </si>
  <si>
    <t>Centro Espírita MEI MEI</t>
  </si>
  <si>
    <t>Centro Terapêutico Adonay</t>
  </si>
  <si>
    <t>Escola Municipal Parque Santa Cecília</t>
  </si>
  <si>
    <t>Escola Municipal São Francisco de Assis</t>
  </si>
  <si>
    <t>Igreja Assembleia de Deus Ministério Missionário</t>
  </si>
  <si>
    <t>Igreja Evangélica Pentecostal com Cristo é Viver</t>
  </si>
  <si>
    <t>Comunidade Terapêutica Lapidando Tesouros</t>
  </si>
  <si>
    <t>Ação Social com a Família Unidade Terra do Sol</t>
  </si>
  <si>
    <t>Associação Núcleo Espírita Amigos de Sempre</t>
  </si>
  <si>
    <t>Associção Brasileira da Transformação Social - ABTS</t>
  </si>
  <si>
    <t>Associação Projeto Social Crescer Semeando</t>
  </si>
  <si>
    <t>Associação Resgatar</t>
  </si>
  <si>
    <t>Entidade Filantrópica de Apoio a Menores Carentes</t>
  </si>
  <si>
    <t>Associação Serra das Areias - ASA</t>
  </si>
  <si>
    <t>Centro de Apoio à Carentes Silvestre Linares</t>
  </si>
  <si>
    <t>Centro de Formação Integral</t>
  </si>
  <si>
    <t xml:space="preserve">Centro Espírita A Caminho da Verdade </t>
  </si>
  <si>
    <t>Sociedade Vida e Esperança</t>
  </si>
  <si>
    <t>Centro Maçônico de Educação Infantil João Palestino</t>
  </si>
  <si>
    <t>Instituto Abrigo Coração de Jesus - ECOVAM Escola Centro de Orientação e Valorização do Adolescente e Mulher</t>
  </si>
  <si>
    <t>Associação Quilombola Urbana Jd. Cascata</t>
  </si>
  <si>
    <t>Projeto Meninos dos Meus Olhos</t>
  </si>
  <si>
    <t>Associação Solar das Acácias</t>
  </si>
  <si>
    <t>Casa de Apoio São Luiz</t>
  </si>
  <si>
    <t>Centro de Apoio a Carentes Silvestre Linares</t>
  </si>
  <si>
    <t>Projetando o Amanhã</t>
  </si>
  <si>
    <t>Organização Mulheres em Ação Vila Delfiore</t>
  </si>
  <si>
    <t>Bela Vista de Goiás</t>
  </si>
  <si>
    <t>Associação de São José</t>
  </si>
  <si>
    <t>Brazabrantes</t>
  </si>
  <si>
    <t>Associação Comunitária Amanha Ser - Comunidade Terapêutica</t>
  </si>
  <si>
    <t>Formosa</t>
  </si>
  <si>
    <t>Centro Social Madre Eugênia Ravasco</t>
  </si>
  <si>
    <t>Goianira</t>
  </si>
  <si>
    <t>Assembleia de Deus Vila Maria</t>
  </si>
  <si>
    <t>Associação Casa da Paz - Centro de Reabilitação</t>
  </si>
  <si>
    <t>Associação Terapêutica Projeto Recuperação Otimizada Mão Amiga - PRROMA</t>
  </si>
  <si>
    <t>Instituto Vivaz</t>
  </si>
  <si>
    <t>Hidrolândia</t>
  </si>
  <si>
    <t>CEPMG PROF Augusta Machado</t>
  </si>
  <si>
    <t>Centro de Umbanda Pai Joaquim de Angola</t>
  </si>
  <si>
    <t>Associação Desportiva Hidrolandense - ADH</t>
  </si>
  <si>
    <t>Inhumas</t>
  </si>
  <si>
    <t>Associação Doce Lar</t>
  </si>
  <si>
    <t>Associação Lar Bem Viver</t>
  </si>
  <si>
    <t>Associação Lar de Santana</t>
  </si>
  <si>
    <t>Associação Meu Lar</t>
  </si>
  <si>
    <t>Associação Inhumense de Assistência a Menores e Anciãos - ASSIAMA</t>
  </si>
  <si>
    <t>Nerópolis</t>
  </si>
  <si>
    <t>Nazário</t>
  </si>
  <si>
    <t>Centro Espírita O Consolador</t>
  </si>
  <si>
    <t>Nova Veneza</t>
  </si>
  <si>
    <t>Paróquia Nossa Senhora do Carmo</t>
  </si>
  <si>
    <t>Palmeiras de Goiás</t>
  </si>
  <si>
    <t>Associação de Pais e Amigos dos Excepcionais de Palmeiras de Goiás</t>
  </si>
  <si>
    <t>Professor Jamil</t>
  </si>
  <si>
    <t>Associação Quilombola de Professor Jamil</t>
  </si>
  <si>
    <t>Pontalina</t>
  </si>
  <si>
    <t>Obra Unida A Sociedade São Vicente de Paulo</t>
  </si>
  <si>
    <t>Senador Canedo</t>
  </si>
  <si>
    <t>Associação de Assistência a Alcoólatras e Tox. GT Goiás sem Drogas</t>
  </si>
  <si>
    <t>Associação Desportiva e Polivalente Senador Canedo</t>
  </si>
  <si>
    <t>Instituto de Formação e Inserção e Promoção Social - IFIS</t>
  </si>
  <si>
    <t>Associação A Força da Mulher</t>
  </si>
  <si>
    <t>Associação Recanto do Sonho Lar para Idosos</t>
  </si>
  <si>
    <t>Da Liga de Mulheres do Jd. Liberdade</t>
  </si>
  <si>
    <t>Associação dos Moradores do Bairro Alvorada e Adjacentes M S Canedo - ASMBAA</t>
  </si>
  <si>
    <t>Trindade</t>
  </si>
  <si>
    <t>Associação de Idosos Alegria de Viver</t>
  </si>
  <si>
    <t>Casa da Fraternidade Irmã Sheila</t>
  </si>
  <si>
    <t>Centro Espírita Apóstolo Paulo</t>
  </si>
  <si>
    <t>CEPMG Castelo Branco Trindade</t>
  </si>
  <si>
    <t>Sonho de Edna</t>
  </si>
  <si>
    <t>Associação dos Idosos Fonte Viva</t>
  </si>
  <si>
    <t>Associação Assistencial Exército de Cristo</t>
  </si>
  <si>
    <t>Associação dos Deficientes Físicos de Trindade - ADEFITRIN</t>
  </si>
  <si>
    <t>Centro Social Pai Eterno</t>
  </si>
  <si>
    <t>Comunidade Terapêutica Projeto Galileu</t>
  </si>
  <si>
    <t>Centro Social Redentorista São Clemente</t>
  </si>
  <si>
    <t>Centro Terapêutico Fenix</t>
  </si>
  <si>
    <t>Nosso Lar Ana de Almeida</t>
  </si>
  <si>
    <t>Vila São José Bento Cottolengo</t>
  </si>
  <si>
    <t>Centro Educacional e Capacitação de Apoio ao Menor</t>
  </si>
  <si>
    <t>FAMÍLIAS (KG)</t>
  </si>
  <si>
    <t>TOTAL GERAL (KG)**</t>
  </si>
  <si>
    <t xml:space="preserve"> Quantidade em kg de alimentos coletados / arrecadados pelo Banco de Alimentos por Doador</t>
  </si>
  <si>
    <t>PESSOA JURÍDICA</t>
  </si>
  <si>
    <t>Abacaxi.com</t>
  </si>
  <si>
    <t>Alimentos Japão</t>
  </si>
  <si>
    <t>Apreensões de Hortifruti CEASA</t>
  </si>
  <si>
    <t>Ardidas Conservas e Condimentos</t>
  </si>
  <si>
    <t>Associação dos Produtores</t>
  </si>
  <si>
    <t>Batatão Cozinhas Comércio de Frutas e Verduras</t>
  </si>
  <si>
    <t>Boni S/A</t>
  </si>
  <si>
    <t>Brage Distribuidora de Verduras</t>
  </si>
  <si>
    <t>Casa da Cenoura</t>
  </si>
  <si>
    <t>Casa das Polpas</t>
  </si>
  <si>
    <t>Casa Mineira de Frutas</t>
  </si>
  <si>
    <t>Castro &amp; Inocencio Ltda.</t>
  </si>
  <si>
    <t>Colome</t>
  </si>
  <si>
    <t>Comercial Araguaia de Batata Ltda.</t>
  </si>
  <si>
    <t>Comercial de Frutas Bom Tempo</t>
  </si>
  <si>
    <t>Comercial de Hortigranjeiros Goiás Ltda.</t>
  </si>
  <si>
    <t>Comercial JM</t>
  </si>
  <si>
    <t>Comercial Ribas</t>
  </si>
  <si>
    <t>Comercial Rubi</t>
  </si>
  <si>
    <t>Comércio de Hortigranjeiros Lupy Ltda.</t>
  </si>
  <si>
    <t>Comércio de Verduras Acarai</t>
  </si>
  <si>
    <t>Depósito Banana Anicuns</t>
  </si>
  <si>
    <t>Depósito Banana Nativa</t>
  </si>
  <si>
    <t>Depósito Caçamba</t>
  </si>
  <si>
    <t>Depósito Cebolão</t>
  </si>
  <si>
    <t>Depósito Cenourão</t>
  </si>
  <si>
    <t>Depósito Cintra</t>
  </si>
  <si>
    <t>Depósito Conquista</t>
  </si>
  <si>
    <t>Depósito de Frutas Beca</t>
  </si>
  <si>
    <t>Depósito Dois Amigos</t>
  </si>
  <si>
    <t>Depósito Faviilli</t>
  </si>
  <si>
    <t>Depósito Ferreti</t>
  </si>
  <si>
    <t>Depósito Flor de Goiás</t>
  </si>
  <si>
    <t>Depósito Frutas Douradas</t>
  </si>
  <si>
    <t>Depósito Império</t>
  </si>
  <si>
    <t>Depósito J Dourado</t>
  </si>
  <si>
    <t xml:space="preserve">Depósito Ki-verduras </t>
  </si>
  <si>
    <t>Depósito Melone</t>
  </si>
  <si>
    <t>Depósito Mihara</t>
  </si>
  <si>
    <t>Depósito Mineira</t>
  </si>
  <si>
    <t>Depósito Moura</t>
  </si>
  <si>
    <t>Depósito Natural</t>
  </si>
  <si>
    <t>Depósito Nipo</t>
  </si>
  <si>
    <t>Depósito Nivaldo</t>
  </si>
  <si>
    <t>Depósito Paladino</t>
  </si>
  <si>
    <t>Depósito Pereira</t>
  </si>
  <si>
    <t>Depósito Rei Bom</t>
  </si>
  <si>
    <t>Depósito Rio Jordão</t>
  </si>
  <si>
    <t>Depósito Romildo e Piauí</t>
  </si>
  <si>
    <t>Depósito Santa Rita</t>
  </si>
  <si>
    <t>Depósito Santo Antônio</t>
  </si>
  <si>
    <t>Depósito Só Verduras</t>
  </si>
  <si>
    <t>Depósito Taiyo</t>
  </si>
  <si>
    <t>Depósito Tetel</t>
  </si>
  <si>
    <t>Depósito Verdão</t>
  </si>
  <si>
    <t>Dist. de Bananas Patanal Ltda.</t>
  </si>
  <si>
    <t>Dist. de Verduras Okinawa Ltda.</t>
  </si>
  <si>
    <t>Distribuidora Cordona de Milho</t>
  </si>
  <si>
    <t>Distribuidora de Ovos Josidith</t>
  </si>
  <si>
    <t>Fruta Forte</t>
  </si>
  <si>
    <t>Gigantão Comercial de Batatas Ltda.</t>
  </si>
  <si>
    <t>Gynpepp</t>
  </si>
  <si>
    <t>Horta escola - Município de Goiânia</t>
  </si>
  <si>
    <t>Irmãos Garcia Hortifrutigranjeiros Ltda.</t>
  </si>
  <si>
    <t>JF</t>
  </si>
  <si>
    <t>José Raimunda Olavo Santos Ltda.</t>
  </si>
  <si>
    <t>JR Comercial de Frutas</t>
  </si>
  <si>
    <t>Kifruta</t>
  </si>
  <si>
    <t>Kumagai &amp; Arima Ltda.</t>
  </si>
  <si>
    <t>Laranja Boa</t>
  </si>
  <si>
    <t>Longa Vida</t>
  </si>
  <si>
    <t>Mais Sabor</t>
  </si>
  <si>
    <t>Mamão e Cia</t>
  </si>
  <si>
    <t>Nativa Produtos Alimentícios</t>
  </si>
  <si>
    <t>Nectafruta</t>
  </si>
  <si>
    <t>Perboni &amp; Perboni</t>
  </si>
  <si>
    <t>Perboni Frutas Especias</t>
  </si>
  <si>
    <t>Perboni S/A Frutas Tropiciais</t>
  </si>
  <si>
    <t>Primus Comercial de Hortigranjeiros</t>
  </si>
  <si>
    <t>Ranir Alimentos</t>
  </si>
  <si>
    <t>Rb Laranjas</t>
  </si>
  <si>
    <t>Rei da Pimenta</t>
  </si>
  <si>
    <t>Rei do Melão / L&amp;R Comércio de Frutas</t>
  </si>
  <si>
    <t>Saraiva</t>
  </si>
  <si>
    <t>Só Laranjas Comércio de Cítricos Ltda.</t>
  </si>
  <si>
    <t>Super Horti Comércio de Verduras e Legumes Ltda.</t>
  </si>
  <si>
    <t>Ta Alimentos</t>
  </si>
  <si>
    <t>Uto Frutas e Legumes</t>
  </si>
  <si>
    <t>Viver Frutas</t>
  </si>
  <si>
    <t>W.R.P - Verduras</t>
  </si>
  <si>
    <t>WV Distribuidora de Bananas</t>
  </si>
  <si>
    <t>PERMISSIONÁRIOS, PRODUTORES e PESSOA FÍSICA</t>
  </si>
  <si>
    <t>Aguinaldo</t>
  </si>
  <si>
    <t>Alex Sousa</t>
  </si>
  <si>
    <t>Altair Ferreira Monteiro</t>
  </si>
  <si>
    <t>Alves Souza</t>
  </si>
  <si>
    <t>Amarildo</t>
  </si>
  <si>
    <t>Anderson Clayton Alves dos Santos</t>
  </si>
  <si>
    <t>Antônio Amâncio de Carvalho</t>
  </si>
  <si>
    <t>Arlindo José Toledo</t>
  </si>
  <si>
    <t>Carla Dias</t>
  </si>
  <si>
    <t>Cleiton César Evangelista</t>
  </si>
  <si>
    <t>Dalny Nunes</t>
  </si>
  <si>
    <t>Damião</t>
  </si>
  <si>
    <t>David José Bento</t>
  </si>
  <si>
    <t>Devair</t>
  </si>
  <si>
    <t>Diego</t>
  </si>
  <si>
    <t>Dione Pereira Sousa</t>
  </si>
  <si>
    <t>Divino Vieira de Souza</t>
  </si>
  <si>
    <t>Dyone Rodrygues</t>
  </si>
  <si>
    <t>Edielson</t>
  </si>
  <si>
    <t>Ediene</t>
  </si>
  <si>
    <t>Edson Rodrigues Tavares</t>
  </si>
  <si>
    <t>Eduardo</t>
  </si>
  <si>
    <t>Edvaldo Lopes de Oliveira</t>
  </si>
  <si>
    <t>Eleuza Franca de Melo</t>
  </si>
  <si>
    <t>Esio Bernardes do Vale</t>
  </si>
  <si>
    <t>Euler Borges Pinheiro</t>
  </si>
  <si>
    <t>Fabio</t>
  </si>
  <si>
    <t>Francis</t>
  </si>
  <si>
    <t>Francisco Silva</t>
  </si>
  <si>
    <t>Gaspar Silva</t>
  </si>
  <si>
    <t>Geraldino</t>
  </si>
  <si>
    <t>Greise</t>
  </si>
  <si>
    <t>Helio Souza</t>
  </si>
  <si>
    <t>Hellin Barbosa Silva</t>
  </si>
  <si>
    <t>Helton Correa de Sousa</t>
  </si>
  <si>
    <t>Hercicléi Franco</t>
  </si>
  <si>
    <t>Hilton Alcides</t>
  </si>
  <si>
    <t>Israel</t>
  </si>
  <si>
    <t>Ivan J M</t>
  </si>
  <si>
    <t>Jaci Rodrigo Tavares</t>
  </si>
  <si>
    <t>Jair Pinheiro</t>
  </si>
  <si>
    <t>Jair Pires</t>
  </si>
  <si>
    <t>Jean</t>
  </si>
  <si>
    <t>Jeová</t>
  </si>
  <si>
    <t>Jeová Foriando</t>
  </si>
  <si>
    <t>Jeremias da Conceição Lopes</t>
  </si>
  <si>
    <t>Jhony da Silva</t>
  </si>
  <si>
    <t>João Divino Alves Pereira</t>
  </si>
  <si>
    <t>João Filho</t>
  </si>
  <si>
    <t>João José de Souza</t>
  </si>
  <si>
    <t>João Rael</t>
  </si>
  <si>
    <t>João Rodrigues da Silva Filho</t>
  </si>
  <si>
    <t>Jonas</t>
  </si>
  <si>
    <t>Joniston Silva</t>
  </si>
  <si>
    <t>José Abreu</t>
  </si>
  <si>
    <t>Jose Carlos</t>
  </si>
  <si>
    <t>José Eduardo Thomas Etto</t>
  </si>
  <si>
    <t>José Eduardo Trindade</t>
  </si>
  <si>
    <t>José Pereira de Jesus</t>
  </si>
  <si>
    <t>José Toledo</t>
  </si>
  <si>
    <t>Kassio</t>
  </si>
  <si>
    <t>Kesio Bernades</t>
  </si>
  <si>
    <t>Leandro Souza</t>
  </si>
  <si>
    <t>Lidia</t>
  </si>
  <si>
    <t>Lindomar Pereira da Silva</t>
  </si>
  <si>
    <t>Lorivan Ferreira</t>
  </si>
  <si>
    <t>Lucimar Nogueira Monteiro</t>
  </si>
  <si>
    <t>Luismar Pereira Cardoso</t>
  </si>
  <si>
    <t>Luiz Camargo</t>
  </si>
  <si>
    <t>Luiz Cardoso</t>
  </si>
  <si>
    <t>Luiz Matheus</t>
  </si>
  <si>
    <t>Luzia Pereira</t>
  </si>
  <si>
    <t>Lydiany Uchoa</t>
  </si>
  <si>
    <t>Manuel</t>
  </si>
  <si>
    <t>Marcio</t>
  </si>
  <si>
    <t>Marcos Maurilho</t>
  </si>
  <si>
    <t>Maria Landia de Matos Reis da Silva</t>
  </si>
  <si>
    <t>Mauricio Pereira dos Santos</t>
  </si>
  <si>
    <t>Maurício Wesley</t>
  </si>
  <si>
    <t>Medeiros</t>
  </si>
  <si>
    <t>Nario Alves</t>
  </si>
  <si>
    <t>Natal Francisco Vieira</t>
  </si>
  <si>
    <t>Neide</t>
  </si>
  <si>
    <t>Odison Marques Junior</t>
  </si>
  <si>
    <t>Oswaldo Alves</t>
  </si>
  <si>
    <t>Paulita</t>
  </si>
  <si>
    <t>Paulo Cardoso da Silva</t>
  </si>
  <si>
    <t>Paulo Roberto Alvez</t>
  </si>
  <si>
    <t>Pedro</t>
  </si>
  <si>
    <t>Peninha Pereira Pinto</t>
  </si>
  <si>
    <t>Raimundo</t>
  </si>
  <si>
    <t>Reinaldo Pereira dos Santos</t>
  </si>
  <si>
    <t>Renato Alvez</t>
  </si>
  <si>
    <t>Roberto Chaves Silva</t>
  </si>
  <si>
    <t>Roberto Kennidy</t>
  </si>
  <si>
    <t>Robson Moreira</t>
  </si>
  <si>
    <t>Rodrigo</t>
  </si>
  <si>
    <t>Rogério Rodrigues</t>
  </si>
  <si>
    <t>Salvador Rodrigues</t>
  </si>
  <si>
    <t>Samuel</t>
  </si>
  <si>
    <t>Sandoval Queiroz</t>
  </si>
  <si>
    <t>Sandro Rocha</t>
  </si>
  <si>
    <t>Sebastião da Ressurreição</t>
  </si>
  <si>
    <t>Sergio Henrique S. Silva</t>
  </si>
  <si>
    <t>Sérgio Pires</t>
  </si>
  <si>
    <t>Silvana Alves</t>
  </si>
  <si>
    <t>Silvio Select</t>
  </si>
  <si>
    <t>Sonia</t>
  </si>
  <si>
    <t>Valdeir Francisco Ferreira</t>
  </si>
  <si>
    <t>Valmir Antonio Gonçalves</t>
  </si>
  <si>
    <t>Valquiria  Pereira Soares</t>
  </si>
  <si>
    <t>Valtenes Alvez</t>
  </si>
  <si>
    <t>Vanderley Cordeiro</t>
  </si>
  <si>
    <t>Vergilho Marco Faria</t>
  </si>
  <si>
    <t>Waderson Wagen</t>
  </si>
  <si>
    <t>Weliton</t>
  </si>
  <si>
    <t>Wendel Nogueira</t>
  </si>
  <si>
    <t>Batista</t>
  </si>
  <si>
    <t>Alexandre</t>
  </si>
  <si>
    <t>Vilma</t>
  </si>
  <si>
    <t>Sidiney</t>
  </si>
  <si>
    <t>Werisnon Rodrigues Tavares</t>
  </si>
  <si>
    <t>Wesley Ferreira Rodrigues</t>
  </si>
  <si>
    <t>Whenik Oliveira</t>
  </si>
  <si>
    <t>Willia Alvez da Costa</t>
  </si>
  <si>
    <t>Willian Rose de Araujo</t>
  </si>
  <si>
    <t>SUB-TOTAL ARRECADAÇÕES PERMISSIONÁRIOS E PRODUTORES (KG)</t>
  </si>
  <si>
    <t>TOTAL ARRECADAÇÕES (KG)</t>
  </si>
  <si>
    <t>Atividades relevantes por área técnica e/ou geral desenvolvidas na unidade (conforme Plano de Trabalho):</t>
  </si>
  <si>
    <t>Impactos das atividades desenvolvidas (conforme Plano de Trabalho):</t>
  </si>
  <si>
    <r>
      <rPr>
        <b/>
        <sz val="11"/>
        <rFont val="Arial"/>
        <family val="2"/>
      </rPr>
      <t xml:space="preserve">TF: </t>
    </r>
    <r>
      <rPr>
        <sz val="11"/>
        <rFont val="Arial"/>
        <family val="2"/>
      </rPr>
      <t xml:space="preserve">Termo de Fomento; </t>
    </r>
    <r>
      <rPr>
        <b/>
        <sz val="11"/>
        <rFont val="Arial"/>
        <family val="2"/>
      </rPr>
      <t xml:space="preserve"> PT</t>
    </r>
    <r>
      <rPr>
        <sz val="11"/>
        <rFont val="Arial"/>
        <family val="2"/>
      </rPr>
      <t>: Plano de Trabalho;</t>
    </r>
    <r>
      <rPr>
        <b/>
        <sz val="11"/>
        <rFont val="Arial"/>
        <family val="2"/>
      </rPr>
      <t xml:space="preserve">  PR: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Programado conforme Plano de Trabalho</t>
    </r>
    <r>
      <rPr>
        <sz val="11"/>
        <rFont val="Arial"/>
        <family val="2"/>
      </rPr>
      <t xml:space="preserve">;  </t>
    </r>
    <r>
      <rPr>
        <b/>
        <sz val="11"/>
        <rFont val="Arial"/>
        <family val="2"/>
      </rPr>
      <t>RZ:</t>
    </r>
    <r>
      <rPr>
        <sz val="11"/>
        <rFont val="Arial"/>
        <family val="2"/>
      </rPr>
      <t xml:space="preserve"> Realizado;</t>
    </r>
    <r>
      <rPr>
        <b/>
        <sz val="11"/>
        <rFont val="Arial"/>
        <family val="2"/>
      </rPr>
      <t xml:space="preserve"> %</t>
    </r>
    <r>
      <rPr>
        <sz val="11"/>
        <rFont val="Arial"/>
        <family val="2"/>
      </rPr>
      <t xml:space="preserve"> Percentual de execução alcançado até o momento.</t>
    </r>
  </si>
  <si>
    <t>Distribuição para as famílias.</t>
  </si>
  <si>
    <t>Associação Grupo Vida a Vida</t>
  </si>
  <si>
    <t>Item Meta TF: 15.1   /   Item Meta PT: 9.6.1</t>
  </si>
  <si>
    <t>Item Meta TF: 15.3   /   Item Meta PT: 9.6.3</t>
  </si>
  <si>
    <t>Item Meta TF: 15.4   /   Item Meta PT: 9.6.4</t>
  </si>
  <si>
    <t>Adriano Rodrigues dos Santos</t>
  </si>
  <si>
    <t>Residencial Paulo Pacheco</t>
  </si>
  <si>
    <t xml:space="preserve"> Associação dos Moto-taxistas</t>
  </si>
  <si>
    <t>Conjunto Cachoeira Dourada</t>
  </si>
  <si>
    <t>Quantidade de alimentos coletados/arrecadados</t>
  </si>
  <si>
    <t>Item Meta TF: Não Possui   /   Item Meta PT: 9.6.5</t>
  </si>
  <si>
    <t>Centro Espírita Estrela D'Alva</t>
  </si>
  <si>
    <t>Setor Urias Magalhães</t>
  </si>
  <si>
    <t>Arquidiocese de Goiânia - Cúria Metropolitana - Paróquia Nossa Senhora Aparecida</t>
  </si>
  <si>
    <t>Associação de Travesti Transexuais e Transgêneros de Goiás Astral/GO</t>
  </si>
  <si>
    <t>Setor Norte Ferroviário</t>
  </si>
  <si>
    <t>Associação Santa Terezinha do Menino Jesus</t>
  </si>
  <si>
    <t>Sociedade Beneficente Ortodoxa de Goiás</t>
  </si>
  <si>
    <t>Igreja Pentecostal Assembléia de Deus Campo Petropolis - IPAD</t>
  </si>
  <si>
    <t>Ministério Filantrópico Terra Fértil</t>
  </si>
  <si>
    <t>Associação  do Poder de Deus Resgatando Vidas com Amor</t>
  </si>
  <si>
    <t>Lar São de Paulo do Centro Espírita Luz e Caridade</t>
  </si>
  <si>
    <t>Centro de Apoio ao Mais Carente de Trindade - CAMCAT</t>
  </si>
  <si>
    <t>Item Meta TF: -   /   Item Meta PT: 9.6</t>
  </si>
  <si>
    <t>Item Meta TF: 15.1   /   Item Meta PT: 9.6.2</t>
  </si>
  <si>
    <t>Novos indivíduos/famílias cadastrados</t>
  </si>
  <si>
    <t>6. RELAÇÃO DE DOADORES</t>
  </si>
  <si>
    <t>7. DESCRITIVO DAS DEMAIS ATIVIDADES</t>
  </si>
  <si>
    <t>Águas Lindas de Goiás</t>
  </si>
  <si>
    <t>Associação de Apoio a Saúde da Pessoa Carente</t>
  </si>
  <si>
    <t>Movimento Assistencial Essencial a Família - M.A.E</t>
  </si>
  <si>
    <t>Marília Araújo Silva</t>
  </si>
  <si>
    <t>RELATÓRIO ANALÍTICO: OPERACIONAL E METAS</t>
  </si>
  <si>
    <t>Associação das Mulheres Deficientes Auditivas e Surdas do Estado de Goiás</t>
  </si>
  <si>
    <t>JM Distribuidora de Bananas</t>
  </si>
  <si>
    <t xml:space="preserve">                                                     Trindade</t>
  </si>
  <si>
    <t>Frutas Tropicais</t>
  </si>
  <si>
    <t>Residencial Morumbi</t>
  </si>
  <si>
    <t>Mês</t>
  </si>
  <si>
    <t>RELAÇÃO DE ENTIDADES SOCIAIS CADASTRADAS MENSALMENTE
NO PROGRAMA BANCO DE ALIMENTOS</t>
  </si>
  <si>
    <t>Qtde.</t>
  </si>
  <si>
    <t>Cidade</t>
  </si>
  <si>
    <t>Bairro</t>
  </si>
  <si>
    <t>Associação São Vicente de Paulo</t>
  </si>
  <si>
    <t>Cristalina</t>
  </si>
  <si>
    <t>Instituição de Amparo e Aprendizagem ao Menor Carente - IAAMEC</t>
  </si>
  <si>
    <t>Centro de Tratamento Espiritual Bezerra de Menezes</t>
  </si>
  <si>
    <t>Guapó</t>
  </si>
  <si>
    <t>Iporá</t>
  </si>
  <si>
    <t>Casa dos Deficientes de Iporá</t>
  </si>
  <si>
    <t>Luziânia</t>
  </si>
  <si>
    <t>Fundação de Assistência Social Betuel</t>
  </si>
  <si>
    <t>Morrinhos</t>
  </si>
  <si>
    <t xml:space="preserve">Ilé Omin Asé Ogun Oniré </t>
  </si>
  <si>
    <t>Novo Gama</t>
  </si>
  <si>
    <t>Lar do Ancião</t>
  </si>
  <si>
    <t>Petrolina de Goiás</t>
  </si>
  <si>
    <t>Formação Integral para Menores - FIMC</t>
  </si>
  <si>
    <t>Pires do Rio</t>
  </si>
  <si>
    <t>APAE Bruno Borges da Conceição</t>
  </si>
  <si>
    <t>Posse</t>
  </si>
  <si>
    <t>Associação Amigos Portadores de Câncer de Quirinópolis</t>
  </si>
  <si>
    <t>Quirinópolis</t>
  </si>
  <si>
    <t>Centro de Recuperação Recanto de Paz</t>
  </si>
  <si>
    <t>Rio Verde</t>
  </si>
  <si>
    <t>Comunidade Terapêutica Gênesis</t>
  </si>
  <si>
    <t>Instituição de Longa Permanência Lar Feliz</t>
  </si>
  <si>
    <t>Santa Rita do Araguaia</t>
  </si>
  <si>
    <t>Associação de Pais e Amigos dos Excepcionais de São Miguel do Araguaia - APAE</t>
  </si>
  <si>
    <t>São Miguel do Araguaia</t>
  </si>
  <si>
    <t>De mãos Dadas Pela Vida- MPV</t>
  </si>
  <si>
    <t>Obras Sociais da Casa da Fraternidade Irmã Scheila</t>
  </si>
  <si>
    <t>Obras Sociais da Diocese de Uruaçu</t>
  </si>
  <si>
    <t>Uruaçu</t>
  </si>
  <si>
    <t>Lar São Vicente de Paula</t>
  </si>
  <si>
    <t>Uruana</t>
  </si>
  <si>
    <t>Instituto Anjos de Rua</t>
  </si>
  <si>
    <t>Valparaíso</t>
  </si>
  <si>
    <t>Obras Sociais da Diocese de Formosa</t>
  </si>
  <si>
    <t>Goiandira</t>
  </si>
  <si>
    <t>Asilo São Vicente de Paulo de Goiandira</t>
  </si>
  <si>
    <t>-</t>
  </si>
  <si>
    <t>Casa de Acolhida São Vicente de Paulo</t>
  </si>
  <si>
    <t>Entidades cadastradas para o Programa de Aquisição de Alimentos Estadual (PAA)</t>
  </si>
  <si>
    <t>Novas entidades cadastradas para o Programa Aquisição de Alimentos Estadual (PAA)</t>
  </si>
  <si>
    <t>Novas entidades cadastradas com recebimento regular</t>
  </si>
  <si>
    <t>Ministério das Igrejas das Assembleias de Deus Jardim das Oliveiras</t>
  </si>
  <si>
    <t>Seara de Luz</t>
  </si>
  <si>
    <t>Porangatu</t>
  </si>
  <si>
    <t>São Vicente de Paulo VI</t>
  </si>
  <si>
    <t>Fraternidade Espírita Luz e Caridade</t>
  </si>
  <si>
    <t>Bairro Anhanguera</t>
  </si>
  <si>
    <t>60 bairros</t>
  </si>
  <si>
    <t>12 mun.</t>
  </si>
  <si>
    <t>Diretor Administrativo e Financeiro</t>
  </si>
  <si>
    <t>Adryanna Leonor Melo de Oliveira Caiado</t>
  </si>
  <si>
    <t>Diretora Geral</t>
  </si>
  <si>
    <t>Goiatuba</t>
  </si>
  <si>
    <t>Casa dos Deficientes</t>
  </si>
  <si>
    <t>Grupo Espírita da Paz</t>
  </si>
  <si>
    <t>Centro Espírita Santinha Campos</t>
  </si>
  <si>
    <t>Doverlândia</t>
  </si>
  <si>
    <t>Associação de Idosos</t>
  </si>
  <si>
    <t>Fazenda Nova</t>
  </si>
  <si>
    <t>Lar Maria de Nazaré</t>
  </si>
  <si>
    <t>Vem Viver</t>
  </si>
  <si>
    <t>Fundo Municipal de Direito do Idoso</t>
  </si>
  <si>
    <t>Araguapaz</t>
  </si>
  <si>
    <t>Campestre de Goiás</t>
  </si>
  <si>
    <t>Barro Alto</t>
  </si>
  <si>
    <t>Associação das Mulheres Prod. Rurais do Bom Sucesso Amprabons</t>
  </si>
  <si>
    <t>Flores de Goiás</t>
  </si>
  <si>
    <t>Centro Espírita Lar Maria Cecília</t>
  </si>
  <si>
    <t>Associação do Bem Estar de Campestre de Goiás</t>
  </si>
  <si>
    <t xml:space="preserve"> 4. AÇÕES SOCIAIS</t>
  </si>
  <si>
    <t>3. VOLUME DE DOAÇÕES (KG)/MÊS</t>
  </si>
  <si>
    <t xml:space="preserve"> 2. CADASTRAMENTOS/MÊS</t>
  </si>
  <si>
    <t xml:space="preserve"> 1. ATENDIMENTOS/MÊS</t>
  </si>
  <si>
    <t>PROTEÇÃO SOCIAL ÀS FAMÍLIAS E INDIVÍDUOS EM SITUAÇÃO DE VULNERABILIDADE SOCIAL</t>
  </si>
  <si>
    <t>Isadora de Fátima Lopes</t>
  </si>
  <si>
    <t xml:space="preserve">Gerente Estratégica de Planejamento e Governança
</t>
  </si>
  <si>
    <t>Associação dos Parceiros da Arte Cultural de Barro Alto - APAC</t>
  </si>
  <si>
    <t>Quantidade de alimentos doados</t>
  </si>
  <si>
    <t>5. DISTRIBUIÇÃO DE ALIMENTOS POR INSTITUIÇÃO / ENTIDADE E FAMÍLIA (KG)</t>
  </si>
  <si>
    <t>SUB-TOTAL ARRECADAÇÕES CONCESSIONÁRIOS (KG)</t>
  </si>
  <si>
    <t>Gerente de Nutrição Social e Sustentável - GNSS</t>
  </si>
  <si>
    <r>
      <t>Causa:</t>
    </r>
    <r>
      <rPr>
        <sz val="12"/>
        <rFont val="Calibri"/>
        <family val="2"/>
        <scheme val="minor"/>
      </rPr>
      <t xml:space="preserve"> As atividades de coleta e distribuição de alimentos estão sendo desenvolvidas conforme previstas no Plano de Trabalho.</t>
    </r>
  </si>
  <si>
    <r>
      <t xml:space="preserve">Prazo para tratar a causa: </t>
    </r>
    <r>
      <rPr>
        <sz val="12"/>
        <rFont val="Calibri"/>
        <family val="2"/>
        <scheme val="minor"/>
      </rPr>
      <t>Não há prazo.</t>
    </r>
  </si>
  <si>
    <t>Distribuição para as entidades.</t>
  </si>
  <si>
    <t>Associação Recanto Mais Saúde</t>
  </si>
  <si>
    <t>Instituto Pequeno Abandonado - Luz de Jesus</t>
  </si>
  <si>
    <t>Instituição Periférica Beneficiente Pequeninos do Reviver</t>
  </si>
  <si>
    <t>Associação dos Acidentados do Trabalho do Estado de Goiás</t>
  </si>
  <si>
    <t>Centro de Valorização da Mulher - CEVAM</t>
  </si>
  <si>
    <t>Aurilândia</t>
  </si>
  <si>
    <t>Aragoiânia</t>
  </si>
  <si>
    <t>Uirapuru</t>
  </si>
  <si>
    <t>Centro Terapêutico Fica Vivo</t>
  </si>
  <si>
    <t>Associação Centro de Referência Raio de Sol</t>
  </si>
  <si>
    <t>Associacão de Pais e Alunos da Escola Família Agrícola de Uirapuru</t>
  </si>
  <si>
    <t xml:space="preserve">                             Trindade</t>
  </si>
  <si>
    <t>13 bairros</t>
  </si>
  <si>
    <t>64 bairros</t>
  </si>
  <si>
    <t>Associação Servos de Deus</t>
  </si>
  <si>
    <t>Casa de Apoio Anjo Gabriel (antiga Liga da Solidariedade)</t>
  </si>
  <si>
    <t>Setor Recreio de Ipê</t>
  </si>
  <si>
    <t>Missão Alô Criança de Assistência Infantil</t>
  </si>
  <si>
    <t>Comunidade Espírita Irmão Jacob - CEIJ</t>
  </si>
  <si>
    <t>Obra Social Nossa Senhora da Glória Fazenda da Esperança</t>
  </si>
  <si>
    <t>Silvânia</t>
  </si>
  <si>
    <t>Secretaria Estadual de Saúde</t>
  </si>
  <si>
    <t>Associação Franciscana de Instrução e Assistência - AFIA</t>
  </si>
  <si>
    <t>Projeto Minha Oportunidade</t>
  </si>
  <si>
    <t>63 BAIRROS</t>
  </si>
  <si>
    <t>13 municípios</t>
  </si>
  <si>
    <t>Residencial São Leopoldo</t>
  </si>
  <si>
    <t>Associação de Apoio à Saúde do Idoso, Pessoa com Deficiência e Comunidade Carente</t>
  </si>
  <si>
    <t>Associação Benefeciente Missões Compaixão</t>
  </si>
  <si>
    <t>Anicuns</t>
  </si>
  <si>
    <t>Clube das Mães de Anicuns</t>
  </si>
  <si>
    <t>Apreensões IBAMA/ Polícia Federal</t>
  </si>
  <si>
    <t>Edmar Cardoso de Oliveira</t>
  </si>
  <si>
    <t xml:space="preserve">Sindicato dos Empregados do Comércio Hoteleiro do Estado de Goiás </t>
  </si>
  <si>
    <t>51 bairros</t>
  </si>
  <si>
    <t>11 municípios</t>
  </si>
  <si>
    <t>Thomas Marcelo e Silva</t>
  </si>
  <si>
    <t>Vila Mutirão</t>
  </si>
  <si>
    <t>Cenourão Dodo</t>
  </si>
  <si>
    <t>Vivi Frutas</t>
  </si>
  <si>
    <t>Edimar</t>
  </si>
  <si>
    <t>Santo Antônio do Descoberto</t>
  </si>
  <si>
    <t>bairros</t>
  </si>
  <si>
    <t>Municípios</t>
  </si>
  <si>
    <t>Associação de Idosos e Pessoas Carentes Santo Antônio do Descoberto - ASIPEC/SAD</t>
  </si>
  <si>
    <t>Parque Oeste Industrial</t>
  </si>
  <si>
    <t>Grupo Espírita Luz Lar Caminho de Maria</t>
  </si>
  <si>
    <t>45 bairros</t>
  </si>
  <si>
    <t>Associação Maçônica de Assistência Social do Estado de Goiás - AMEM-GO</t>
  </si>
  <si>
    <t>Conselho das Associações Moradores de Aparecida - CAMAP</t>
  </si>
  <si>
    <r>
      <t>Número de entidades atendidas</t>
    </r>
    <r>
      <rPr>
        <b/>
        <sz val="12"/>
        <color rgb="FF000000"/>
        <rFont val="Calibri"/>
        <family val="2"/>
      </rPr>
      <t>¹</t>
    </r>
  </si>
  <si>
    <t>Associação dos Servidores e Usuários nas Estratégias Saúde da Família - ASUSFEGO</t>
  </si>
  <si>
    <t>Moinho dos Ventos</t>
  </si>
  <si>
    <t>Chácara do Governador</t>
  </si>
  <si>
    <t>Associação dos Idosos do Grupo Renascer da Chácara do Governador</t>
  </si>
  <si>
    <t>Assciação Estadual de Apoio a Saúde</t>
  </si>
  <si>
    <t>Associação dos Moradores do Moinho dos Ventos - AMOVE</t>
  </si>
  <si>
    <t>Bairro da Vitória Área III</t>
  </si>
  <si>
    <t>Associação Comunitária Assistencial Luz e Vida</t>
  </si>
  <si>
    <t xml:space="preserve"> Trindade</t>
  </si>
  <si>
    <t>municipios</t>
  </si>
  <si>
    <t>3º TERMO ADITIVO AO TERMO DE FOMENTO
 Nº 001/2019 - CEASA/OVG</t>
  </si>
  <si>
    <t>3º TERMO ADITIVO AO TERMO DE FOMENTO Nº 001/2019 - CEASA/OVG</t>
  </si>
  <si>
    <t>Centro de Artes de Grupos Espíritas - CEAGESP</t>
  </si>
  <si>
    <t>Associação Semeadores do Bem</t>
  </si>
  <si>
    <t>Instituição / Entidade ATENDIDA NOS DEMAIS MUNICÍPIOS</t>
  </si>
  <si>
    <t xml:space="preserve"> </t>
  </si>
  <si>
    <r>
      <rPr>
        <b/>
        <sz val="14"/>
        <color rgb="FF000000"/>
        <rFont val="Arial"/>
        <family val="2"/>
      </rPr>
      <t xml:space="preserve">7.2 </t>
    </r>
    <r>
      <rPr>
        <sz val="14"/>
        <color rgb="FF000000"/>
        <rFont val="Arial"/>
        <family val="2"/>
      </rPr>
      <t>Neste mês, foram atendida</t>
    </r>
    <r>
      <rPr>
        <sz val="14"/>
        <rFont val="Arial"/>
        <family val="2"/>
      </rPr>
      <t>s 2 f</t>
    </r>
    <r>
      <rPr>
        <sz val="14"/>
        <color rgb="FF000000"/>
        <rFont val="Arial"/>
        <family val="2"/>
      </rPr>
      <t>amílias em situação de vulnerabilidade direcionadas pela CEASA. O mapeamento das famílias que coletam alimentos nos containers de lixo no interior da CEASA é feito regularmente.</t>
    </r>
  </si>
  <si>
    <r>
      <rPr>
        <b/>
        <sz val="14"/>
        <rFont val="Arial"/>
        <family val="2"/>
      </rPr>
      <t xml:space="preserve">7.1 </t>
    </r>
    <r>
      <rPr>
        <sz val="14"/>
        <rFont val="Arial"/>
        <family val="2"/>
      </rPr>
      <t>A implementação do sistema de gestão, possibilitando o recadastramento on-line, trouxe muitos benefícios para o melhor controle das informações das entidades sociais. Além disso, foi possível reduzir o risco de contaminação pelo Covid-19 ao não utilizar papel e por não ser feito de forma presencial. Todas as ações buscam apoiar e fortalecer a rede socioassistencial. O cadastramento de famílias tem acontecido de maneira contínua de segunda a sexta-feira. É importante ressaltar que a família atendida pela equipe de assistência social retira os alimentos no momento que foi feito seu cadastro e já é orientada a buscar na semana subsequente, em dias pré-determinados (quartas e sexta-feiras).</t>
    </r>
  </si>
  <si>
    <t xml:space="preserve">Quantidade de alimentos selecionados para processamentos </t>
  </si>
  <si>
    <t>Seguimos com o processo de desidratação com o maquinário do Banco de Alimentos. Os processos foram feitos por professores e alunos da Universidade Federal de Goiás (UFG).</t>
  </si>
  <si>
    <r>
      <rPr>
        <b/>
        <sz val="14"/>
        <color rgb="FF000000"/>
        <rFont val="Arial"/>
        <family val="2"/>
      </rPr>
      <t>7.1</t>
    </r>
    <r>
      <rPr>
        <sz val="14"/>
        <color rgb="FF000000"/>
        <rFont val="Arial"/>
        <family val="2"/>
      </rPr>
      <t xml:space="preserve"> Continuamos com o recadastramento das entidades sociais atendidas. De acordo com a Resolução OVG n° 002/2019, "as instituições deverão realizar a atualização de cadastro anualmente".                                                                                     </t>
    </r>
  </si>
  <si>
    <t>Continuamos com a promoção da segurança alimentar e nutricional ao atender famílias vulneráveis que coletam alimentos impróprios para consumo nos conteiners de lixo da CEASA. Com a ação de mapeamento dessas famílias, elas passam pelo atendimento e avaliação com assistente social e, além de receber os alimentos de forma contínua, recebem os encaminhamentos necessários à rede socioassistencial, conforme suas demandas. Atualmente, além da busca ativa, contamos com o apoio da equipe de Segurança Interna da CEASA, que também mobiliza famílias para o Banco de Alimentos.</t>
  </si>
  <si>
    <t>Goiânia, janeiro de 2022.</t>
  </si>
  <si>
    <t>FOTOS - JANEIRO 2022</t>
  </si>
  <si>
    <t>REFERÊNCIA: JANEIRO / 2022</t>
  </si>
  <si>
    <t>JAN</t>
  </si>
  <si>
    <t>FEV</t>
  </si>
  <si>
    <t>MAR</t>
  </si>
  <si>
    <t>ABR</t>
  </si>
  <si>
    <t>MAI</t>
  </si>
  <si>
    <t>JUN</t>
  </si>
  <si>
    <t>JUL</t>
  </si>
  <si>
    <t>JUL/2019 A DEZ/2021</t>
  </si>
  <si>
    <t xml:space="preserve">Quantidade de alimentos descartados (distribuídos a instituições para alimentação animal) </t>
  </si>
  <si>
    <t>MÊS DE REFERÊNCIA: JANEIRO / 2022</t>
  </si>
  <si>
    <r>
      <t>Medidas implementadas/a implementar:</t>
    </r>
    <r>
      <rPr>
        <sz val="12"/>
        <rFont val="Calibri"/>
        <family val="2"/>
        <scheme val="minor"/>
      </rPr>
      <t xml:space="preserve"> Continuamos com o processo de desidratação e processamento de alimentos, conforme fluxos e procedimentos implantados. Assim como nos meses anteriores, prosseguimos com o mapeamento das famílias que coletam alimentos nos containers de lixo no interior da CEASA, onde a equipe de Assistência Social realiza o diagnóstico técnico, com atendimento e encaminhamento de famílias e entidades para serviços da rede socioassistencial. O Banco de Alimentos permanece recebendo estudantes de Nutrição e Saúde Pública da Universidade Federal de Goiás (UFG) para realização de estágio obrigatório com duração até o mês de julho.</t>
    </r>
  </si>
  <si>
    <t xml:space="preserve">O cadastramento de famílias de maneira presencial foi realizado diariamente seguindo os protocolos de segurança. A validação do cadastro das entidades sociais é feito pela equipe de Assistência Social e todas as ações buscam apoiar e fortalecer a rede socioassistencial. </t>
  </si>
  <si>
    <t xml:space="preserve">Regularmente é realizada a busca ativa de alimentos na CEASA. Neste mês, a coleta esteve dentro da margem para executar o atendimento às famílias e entidades sociais. É importante destacar que o volume da coleta é influenciado por fatores como sazonalidade, inflação, condições ambientais, dentre outros. Infelizmente, neste mês tivemos aumento na quantidade de descarte em decorrência da alta maturação dos alimentos recebidos. Frutas e verduras são armazenadas em refrigeração e quando foram doadas ao Banco de Alimentos já estavam em temperatura ambiente e fora do padrão para consumo. </t>
  </si>
  <si>
    <t>O Banco de Alimentos renovou a parceria com a Universidade Federal de Goiás (UFG) para recebimento de estudantes de Nutrição e Saúde Pública, que poderão realizar estágio obrigatório na unidade.</t>
  </si>
  <si>
    <t>Neste mês, foram encaminhadas 2.000 unidades de Mix do Bem e 500 pacotes de frutas desidratadas para famílias que foram acometidas pelas fortes chuvas no Nordeste Goiano. Com isso, reforçamos a iniciativa de levar alimentos de qualidade para garantir segurança alimentar e nutricional para quem precisa e demonstramos a sustentabilidade do Programa, que coleta os alimentos e, por meio da desidratação, aumenta a vida de prateleira dos produtos.</t>
  </si>
  <si>
    <t>Setor Rodoviário</t>
  </si>
  <si>
    <r>
      <rPr>
        <b/>
        <sz val="14"/>
        <color rgb="FF000000"/>
        <rFont val="Arial"/>
        <family val="2"/>
      </rPr>
      <t>7.3</t>
    </r>
    <r>
      <rPr>
        <sz val="14"/>
        <color rgb="FF000000"/>
        <rFont val="Arial"/>
        <family val="2"/>
      </rPr>
      <t xml:space="preserve"> O Serviço Social realizou neste mês:
- 87 atendimentos / assessoria às entidades cadastradas. Os atendimentos aconteceram de forma presencial e contato telefônico;
- 1.454 atendimentos de famílias cadastradas para retirarem frutas e verduras no Banco de Alimentos de forma presencial e realização de contato telefônico. Destes, 42 atendimentos foram realizados com retirada imediata da cesta, de segunda a sexta-feira;
- 63 novos cadastros de famílias que vieram por busca espontânea e/ou encaminhadas de outras entidades para receberem frutas e verduras;
- 02 atendimentos encaminhados pelo CRAS Jardim do Cerrado; 
A prioridade é atender a todos que procuram e se enquadram nos critérios do Programa Banco de Alimentos. Portanto, as cestas para as famílias sofrem variação em quantidade (padrão de 20 kg a 30 kg), conforme os alimentos que são coletados na CEASA. Neste sentido, sempre que temos a diminuição da coleta, a quantidade de alimentos da cesta sofre a mesma oscilação, porém sempre mantendo a quantidade mínima para atender a necessidade nutricional das famílias.                                                                                                                                                  </t>
    </r>
  </si>
  <si>
    <r>
      <rPr>
        <b/>
        <sz val="14"/>
        <rFont val="Arial"/>
        <family val="2"/>
      </rPr>
      <t>7.4</t>
    </r>
    <r>
      <rPr>
        <sz val="14"/>
        <rFont val="Arial"/>
        <family val="2"/>
      </rPr>
      <t xml:space="preserve">  Neste mês, foi possível realizar duas ações de capacitação para famílias e entidades sociais: 1º) Higienização das mãos; 2º) 10 passos para uma alimentação saudável. Com ações orientativas sobre alimentação, o Banco de Alimentos tem se mobilizado tanto de maneira presencial, nas dependências da unidade, seguindo os protocolos de segurança, quanto de maneira remota. Também foi realizada a capacitação continuada com os colaboradores: 1º) Higienização das mãos; 2º) Seleção dos alimentos e montagem das cestas.</t>
    </r>
  </si>
  <si>
    <r>
      <rPr>
        <b/>
        <sz val="14"/>
        <rFont val="Arial"/>
        <family val="2"/>
      </rPr>
      <t>7.5</t>
    </r>
    <r>
      <rPr>
        <sz val="14"/>
        <rFont val="Arial"/>
        <family val="2"/>
      </rPr>
      <t xml:space="preserve"> Neste mês, consolidou-se a ação em parceria com a Gerência de Promoção do Voluntariado na produção de salada de frutas com a Entidade Tio Cleobaldo. Além disso, o Banco de Alimentos recebeu voluntários para auxiliar nas atividades diárias da unidade.</t>
    </r>
  </si>
  <si>
    <r>
      <t xml:space="preserve">7.6 </t>
    </r>
    <r>
      <rPr>
        <sz val="14"/>
        <rFont val="Arial"/>
        <family val="2"/>
      </rPr>
      <t>Continuidade na realização da avaliação antropométrica dos beneficiários, em parceria com a Faculdade de Nutrição da Universidade Federal de Goiás (UFG).</t>
    </r>
  </si>
  <si>
    <r>
      <t xml:space="preserve">7.7 </t>
    </r>
    <r>
      <rPr>
        <sz val="14"/>
        <rFont val="Arial"/>
        <family val="2"/>
      </rPr>
      <t xml:space="preserve">Renovada a parceria para recebimento de estudantes de Nutrição e Saúde Pública da Universidade Federal de Goiás para realização do estágio obrigatório. </t>
    </r>
  </si>
  <si>
    <r>
      <rPr>
        <b/>
        <sz val="14"/>
        <color rgb="FF000000"/>
        <rFont val="Arial"/>
        <family val="2"/>
      </rPr>
      <t>7.2</t>
    </r>
    <r>
      <rPr>
        <sz val="14"/>
        <color rgb="FF000000"/>
        <rFont val="Arial"/>
        <family val="2"/>
      </rPr>
      <t xml:space="preserve"> Demos continuidade na promoção da segurança alimentar e nutricional ao atender famílias vulneráveis que coletam alimentos impróprios para o consumo nos conteiners de lixo da CEASA. Além de receber os alimentos, elas passaram por atendimento e avaliação com assistente social e receberam os encaminhamentos necessários à rede socioassistencial, conforme suas necessidades.</t>
    </r>
  </si>
  <si>
    <r>
      <rPr>
        <b/>
        <sz val="14"/>
        <color rgb="FF000000"/>
        <rFont val="Arial"/>
        <family val="2"/>
      </rPr>
      <t>7.3</t>
    </r>
    <r>
      <rPr>
        <sz val="14"/>
        <color rgb="FF000000"/>
        <rFont val="Arial"/>
        <family val="2"/>
      </rPr>
      <t xml:space="preserve"> O trabalho de articulação com a rede socioassistencial, realizado continuamente pelo Serviço Social, possibilita que as famílias atendidas tenham acesso aos demais serviços setoriais, contribuindo para o usufruto de direitos sociais. O trabalho para diminuir as desigualdades sociais e ajudar as populações vulneráveis a buscarem seus direitos tem sido uma busca constante da equipe de Assistentes Sociais da Organização.</t>
    </r>
  </si>
  <si>
    <r>
      <rPr>
        <b/>
        <sz val="14"/>
        <color rgb="FF000000"/>
        <rFont val="Arial"/>
        <family val="2"/>
      </rPr>
      <t>7.4</t>
    </r>
    <r>
      <rPr>
        <sz val="14"/>
        <color rgb="FF000000"/>
        <rFont val="Arial"/>
        <family val="2"/>
      </rPr>
      <t xml:space="preserve"> Os temas desenvolvidos nas ações de capacitação foram: </t>
    </r>
    <r>
      <rPr>
        <b/>
        <sz val="14"/>
        <color rgb="FF000000"/>
        <rFont val="Arial"/>
        <family val="2"/>
      </rPr>
      <t xml:space="preserve">Capacitação para famílias e entidades - </t>
    </r>
    <r>
      <rPr>
        <sz val="14"/>
        <color rgb="FF000000"/>
        <rFont val="Arial"/>
        <family val="2"/>
      </rPr>
      <t xml:space="preserve">1º) Higienização das mãos: Considerando o aumento significativo de casos de Covid-19 pela variante Ômicron, foi feita uma capacitação sobre a correta higienização das mãos, reconhecida, mundialmente, como uma medida primária, mas muito importante no controle de infecções relacionadas à assistência à saúde. Por este motivo, tem sido considerada como um dos pilares da prevenção e controle de infecções dentro dos serviços de saúde, incluindo aquelas decorrentes da transmissão cruzada de microrganismos multirresistentes; 2º) 10 passos para uma alimentação saudável: A ação foi desenvolvida com base no Guia Alimentar para População Brasileira, onde enuncia recomendações gerais sobre a escolha de alimentos. Estas recomendações, consistentes com os princípios orientadores deste Guia, propõem que alimentos in natura ou minimamente processados, em grande variedade e predominantemente de origem vegetal, sejam a base da alimentação. </t>
    </r>
    <r>
      <rPr>
        <b/>
        <sz val="14"/>
        <color rgb="FF000000"/>
        <rFont val="Arial"/>
        <family val="2"/>
      </rPr>
      <t xml:space="preserve">Capacitação para colaboradores - </t>
    </r>
    <r>
      <rPr>
        <sz val="14"/>
        <color rgb="FF000000"/>
        <rFont val="Arial"/>
        <family val="2"/>
      </rPr>
      <t>1º) Higienização das mãos. 2º) Seleção dos alimentos e montagem das cestas: Capacitar os novos colaboradores e reciclar os que já estão em atividade sobre a correta seleção dos alimentos para montagem das cestas da famílias. Esse processo envolve critérios de manipulação para manter e melhorar a qualidade dos alimentos que são oferecidos aos beneficiários.</t>
    </r>
  </si>
  <si>
    <r>
      <rPr>
        <b/>
        <sz val="14"/>
        <color rgb="FF000000"/>
        <rFont val="Arial"/>
        <family val="2"/>
      </rPr>
      <t>7.6</t>
    </r>
    <r>
      <rPr>
        <sz val="14"/>
        <color rgb="FF000000"/>
        <rFont val="Arial"/>
        <family val="2"/>
      </rPr>
      <t xml:space="preserve"> Continuidade com a avaliação antropométrica dos beneficiários, em parceria com a Faculdade de Nutrição da Universidade Federal de Goiás. A avaliação é uma estratágia de diagnóstico e monitoramento dos beneficiários da GNSS quanto aos níveis de insegurança alimentar e nutricional. A partir dos resultados, será desenvolvido um plano de ação com o diagnóstico prévio e atividades de educação alimentar e nutricional.</t>
    </r>
  </si>
  <si>
    <r>
      <rPr>
        <b/>
        <sz val="14"/>
        <color rgb="FF000000"/>
        <rFont val="Arial"/>
        <family val="2"/>
      </rPr>
      <t xml:space="preserve">7.5 </t>
    </r>
    <r>
      <rPr>
        <sz val="14"/>
        <color rgb="FF000000"/>
        <rFont val="Arial"/>
        <family val="2"/>
      </rPr>
      <t xml:space="preserve">O Banco de Alimentos, em parceria com a Gerência de Promoção do Voluntariado (GPV), deu continuidade na ação de produção de saladas de frutas na Entidade Tio Cleobaldo e entrega para moradores em situação de rua, com atuação de voluntários. É importante destacar que a entidade já realiza entregas semanais de marmitas para esse público-alvo. Neste sentido, a Organização, por meio da doação de frutas, consegue auxiliar no aporte nutricional (vitaminas e minerais) com a oferta de alimentos inacessíveis para essas pessoas. Em mais uma articulação com a GPV, a Gerência de Nutrição Social e Sustentável (GNSS) / Banco de Alimentos está recebendo voluntários para auxiliar no processamento de alimentos, desde a higienização até o corte. A iniciativa propõe agregar e estimular a rede de voluntariado, além de permitir que as pessoas façam parte do processo de levar alimentação digna e segura para quem mais precisa. Neste mês, recebemos 7 voluntários.                                                                                                                                                      </t>
    </r>
  </si>
  <si>
    <t>Produção de saladas de frutas para pessoas em situação de rua.</t>
  </si>
  <si>
    <t>Capacitação sobre higienização das mãos.</t>
  </si>
  <si>
    <t>Capacitação para colaboradores: Seleção e montagem de cestas.</t>
  </si>
  <si>
    <t>Entrega do Mix do Bem e desidratados para famílias do nordeste goiano.</t>
  </si>
  <si>
    <t>No mês de dezembro, após um ano de realização, foi encerrado o Projeto Juventude Criativa, promovido pela Secretaria de Estado de Cultura (SECULT-GO). O Banco de Alimentos participou do projeto oferecendo apoio para 50 alunos matriculados na Rede Estadual de Educação, com o cadastramento das famílias para receberam frutas e verduras semanalmente, garantindo o acesso à alimentação saudável em casa, em quantidade e qualidade adequadas, além da alimentação escolar. Foram atendidos, em média, 37 alunos por mês, sendo destinados em torno de 14.000 kg de alimentos para essas famílias durante todo o período do projeto.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</si>
</sst>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1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4"/>
      <color rgb="FF000000"/>
      <name val="Arial"/>
      <family val="2"/>
    </font>
    <font>
      <sz val="11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sz val="14"/>
      <color rgb="FF00000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Tahoma"/>
      <family val="2"/>
    </font>
    <font>
      <sz val="10"/>
      <color rgb="FF000000"/>
      <name val="Arial"/>
      <family val="2"/>
    </font>
    <font>
      <b/>
      <sz val="11"/>
      <name val="Tahoma"/>
      <family val="2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4"/>
      <color rgb="FFFF0000"/>
      <name val="Arial"/>
      <family val="2"/>
    </font>
    <font>
      <sz val="12"/>
      <name val="Arial"/>
      <family val="2"/>
      <charset val="1"/>
    </font>
    <font>
      <b/>
      <sz val="12"/>
      <color rgb="FF000000"/>
      <name val="Calibri"/>
      <family val="2"/>
    </font>
    <font>
      <b/>
      <sz val="20"/>
      <color theme="1"/>
      <name val="Calibri"/>
      <family val="2"/>
      <scheme val="minor"/>
    </font>
    <font>
      <b/>
      <sz val="11"/>
      <color theme="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0"/>
        <bgColor rgb="FFC0C0C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6" tint="0.79998168889431442"/>
        <bgColor rgb="FFFFFFCC"/>
      </patternFill>
    </fill>
    <fill>
      <patternFill patternType="solid">
        <fgColor rgb="FFFFFFFF"/>
        <bgColor rgb="FFEEECE1"/>
      </patternFill>
    </fill>
    <fill>
      <patternFill patternType="solid">
        <fgColor theme="0"/>
        <bgColor indexed="64"/>
      </patternFill>
    </fill>
    <fill>
      <patternFill patternType="solid">
        <fgColor rgb="FFC4D79B"/>
        <bgColor rgb="FFD9D9D9"/>
      </patternFill>
    </fill>
    <fill>
      <patternFill patternType="solid">
        <fgColor theme="9" tint="-0.499984740745262"/>
        <b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B3B3B3"/>
      </patternFill>
    </fill>
    <fill>
      <patternFill patternType="solid">
        <fgColor theme="9" tint="0.79998168889431442"/>
        <bgColor rgb="FFFFFFC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rgb="FFD9D9D9"/>
      </patternFill>
    </fill>
    <fill>
      <patternFill patternType="solid">
        <fgColor theme="9" tint="0.79998168889431442"/>
        <bgColor rgb="FFD9D9D9"/>
      </patternFill>
    </fill>
    <fill>
      <patternFill patternType="solid">
        <fgColor rgb="FFFFFF00"/>
        <bgColor indexed="64"/>
      </patternFill>
    </fill>
  </fills>
  <borders count="12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auto="1"/>
      </left>
      <right/>
      <top style="double">
        <color indexed="64"/>
      </top>
      <bottom style="thin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/>
      <diagonal/>
    </border>
    <border>
      <left style="double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double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double">
        <color auto="1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 style="double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/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indexed="64"/>
      </top>
      <bottom style="double">
        <color auto="1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 style="double">
        <color auto="1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medium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auto="1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auto="1"/>
      </bottom>
      <diagonal/>
    </border>
    <border>
      <left/>
      <right style="double">
        <color auto="1"/>
      </right>
      <top style="medium">
        <color indexed="64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/>
      <right style="double">
        <color auto="1"/>
      </right>
      <top style="thin">
        <color indexed="64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medium">
        <color indexed="64"/>
      </right>
      <top style="thin">
        <color indexed="64"/>
      </top>
      <bottom/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double">
        <color auto="1"/>
      </top>
      <bottom style="thin">
        <color theme="0"/>
      </bottom>
      <diagonal/>
    </border>
    <border>
      <left/>
      <right/>
      <top style="double">
        <color auto="1"/>
      </top>
      <bottom style="thin">
        <color theme="0"/>
      </bottom>
      <diagonal/>
    </border>
    <border>
      <left/>
      <right style="thin">
        <color theme="0"/>
      </right>
      <top style="double">
        <color auto="1"/>
      </top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/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indexed="64"/>
      </bottom>
      <diagonal/>
    </border>
  </borders>
  <cellStyleXfs count="5">
    <xf numFmtId="0" fontId="0" fillId="0" borderId="0"/>
    <xf numFmtId="0" fontId="3" fillId="0" borderId="0"/>
    <xf numFmtId="0" fontId="2" fillId="0" borderId="0"/>
    <xf numFmtId="0" fontId="4" fillId="0" borderId="0"/>
    <xf numFmtId="0" fontId="2" fillId="0" borderId="0"/>
  </cellStyleXfs>
  <cellXfs count="656">
    <xf numFmtId="0" fontId="0" fillId="0" borderId="0" xfId="0"/>
    <xf numFmtId="0" fontId="6" fillId="0" borderId="0" xfId="0" applyFont="1" applyProtection="1">
      <protection locked="0"/>
    </xf>
    <xf numFmtId="0" fontId="14" fillId="0" borderId="0" xfId="0" applyFont="1"/>
    <xf numFmtId="0" fontId="18" fillId="0" borderId="0" xfId="3" applyFont="1"/>
    <xf numFmtId="0" fontId="18" fillId="0" borderId="0" xfId="3" applyFont="1" applyAlignment="1">
      <alignment vertical="center"/>
    </xf>
    <xf numFmtId="0" fontId="22" fillId="0" borderId="0" xfId="3" applyFont="1" applyAlignment="1">
      <alignment vertical="center"/>
    </xf>
    <xf numFmtId="0" fontId="18" fillId="0" borderId="0" xfId="3" applyFont="1" applyAlignment="1">
      <alignment horizontal="center"/>
    </xf>
    <xf numFmtId="0" fontId="20" fillId="3" borderId="53" xfId="3" applyFont="1" applyFill="1" applyBorder="1" applyAlignment="1">
      <alignment horizontal="center" vertical="center"/>
    </xf>
    <xf numFmtId="2" fontId="20" fillId="3" borderId="18" xfId="3" applyNumberFormat="1" applyFont="1" applyFill="1" applyBorder="1" applyAlignment="1">
      <alignment horizontal="center" vertical="center"/>
    </xf>
    <xf numFmtId="0" fontId="15" fillId="10" borderId="52" xfId="0" applyFont="1" applyFill="1" applyBorder="1" applyAlignment="1">
      <alignment vertical="center" wrapText="1"/>
    </xf>
    <xf numFmtId="0" fontId="13" fillId="15" borderId="51" xfId="3" applyFont="1" applyFill="1" applyBorder="1" applyAlignment="1">
      <alignment horizontal="center" vertical="center"/>
    </xf>
    <xf numFmtId="0" fontId="13" fillId="15" borderId="67" xfId="3" applyFont="1" applyFill="1" applyBorder="1" applyAlignment="1">
      <alignment horizontal="center" vertical="center"/>
    </xf>
    <xf numFmtId="0" fontId="13" fillId="15" borderId="68" xfId="3" applyFont="1" applyFill="1" applyBorder="1" applyAlignment="1">
      <alignment horizontal="center" vertical="center"/>
    </xf>
    <xf numFmtId="0" fontId="20" fillId="16" borderId="72" xfId="3" applyFont="1" applyFill="1" applyBorder="1" applyAlignment="1">
      <alignment horizontal="center" vertical="center"/>
    </xf>
    <xf numFmtId="4" fontId="27" fillId="18" borderId="20" xfId="3" applyNumberFormat="1" applyFont="1" applyFill="1" applyBorder="1" applyAlignment="1">
      <alignment horizontal="center" vertical="center"/>
    </xf>
    <xf numFmtId="4" fontId="27" fillId="18" borderId="44" xfId="3" applyNumberFormat="1" applyFont="1" applyFill="1" applyBorder="1" applyAlignment="1">
      <alignment horizontal="center" vertical="center"/>
    </xf>
    <xf numFmtId="0" fontId="17" fillId="9" borderId="51" xfId="3" applyFont="1" applyFill="1" applyBorder="1" applyAlignment="1">
      <alignment horizontal="center" vertical="center"/>
    </xf>
    <xf numFmtId="0" fontId="12" fillId="0" borderId="27" xfId="0" applyFont="1" applyBorder="1" applyAlignment="1">
      <alignment vertical="center" wrapText="1"/>
    </xf>
    <xf numFmtId="0" fontId="20" fillId="17" borderId="18" xfId="3" applyFont="1" applyFill="1" applyBorder="1" applyAlignment="1">
      <alignment horizontal="center" vertical="center"/>
    </xf>
    <xf numFmtId="0" fontId="20" fillId="17" borderId="66" xfId="3" applyFont="1" applyFill="1" applyBorder="1" applyAlignment="1">
      <alignment horizontal="center" vertical="center"/>
    </xf>
    <xf numFmtId="0" fontId="13" fillId="15" borderId="80" xfId="3" applyFont="1" applyFill="1" applyBorder="1" applyAlignment="1">
      <alignment horizontal="center" vertical="center" wrapText="1"/>
    </xf>
    <xf numFmtId="4" fontId="13" fillId="3" borderId="43" xfId="3" applyNumberFormat="1" applyFont="1" applyFill="1" applyBorder="1" applyAlignment="1">
      <alignment horizontal="center" vertical="center"/>
    </xf>
    <xf numFmtId="4" fontId="15" fillId="16" borderId="43" xfId="3" applyNumberFormat="1" applyFont="1" applyFill="1" applyBorder="1" applyAlignment="1">
      <alignment horizontal="center" vertical="center"/>
    </xf>
    <xf numFmtId="3" fontId="13" fillId="17" borderId="59" xfId="3" applyNumberFormat="1" applyFont="1" applyFill="1" applyBorder="1" applyAlignment="1">
      <alignment horizontal="center" vertical="center"/>
    </xf>
    <xf numFmtId="2" fontId="13" fillId="0" borderId="17" xfId="3" applyNumberFormat="1" applyFont="1" applyBorder="1" applyAlignment="1">
      <alignment horizontal="center" vertical="center"/>
    </xf>
    <xf numFmtId="4" fontId="13" fillId="16" borderId="17" xfId="3" applyNumberFormat="1" applyFont="1" applyFill="1" applyBorder="1" applyAlignment="1">
      <alignment horizontal="center" vertical="center"/>
    </xf>
    <xf numFmtId="0" fontId="13" fillId="16" borderId="20" xfId="3" applyFont="1" applyFill="1" applyBorder="1" applyAlignment="1">
      <alignment horizontal="center" vertical="center"/>
    </xf>
    <xf numFmtId="0" fontId="15" fillId="16" borderId="44" xfId="3" applyFont="1" applyFill="1" applyBorder="1" applyAlignment="1">
      <alignment horizontal="center" vertical="center"/>
    </xf>
    <xf numFmtId="4" fontId="13" fillId="16" borderId="71" xfId="3" applyNumberFormat="1" applyFont="1" applyFill="1" applyBorder="1" applyAlignment="1">
      <alignment horizontal="center" vertical="center"/>
    </xf>
    <xf numFmtId="4" fontId="15" fillId="16" borderId="69" xfId="3" applyNumberFormat="1" applyFont="1" applyFill="1" applyBorder="1" applyAlignment="1">
      <alignment horizontal="center" vertical="center"/>
    </xf>
    <xf numFmtId="4" fontId="13" fillId="4" borderId="31" xfId="3" applyNumberFormat="1" applyFont="1" applyFill="1" applyBorder="1" applyAlignment="1">
      <alignment horizontal="center" vertical="center"/>
    </xf>
    <xf numFmtId="4" fontId="13" fillId="4" borderId="51" xfId="3" applyNumberFormat="1" applyFont="1" applyFill="1" applyBorder="1" applyAlignment="1">
      <alignment horizontal="center" vertical="center"/>
    </xf>
    <xf numFmtId="4" fontId="27" fillId="18" borderId="31" xfId="3" applyNumberFormat="1" applyFont="1" applyFill="1" applyBorder="1" applyAlignment="1">
      <alignment horizontal="center" vertical="center"/>
    </xf>
    <xf numFmtId="4" fontId="13" fillId="18" borderId="51" xfId="3" applyNumberFormat="1" applyFont="1" applyFill="1" applyBorder="1" applyAlignment="1">
      <alignment horizontal="center" vertical="center"/>
    </xf>
    <xf numFmtId="0" fontId="27" fillId="18" borderId="60" xfId="3" applyFont="1" applyFill="1" applyBorder="1" applyAlignment="1">
      <alignment horizontal="center" vertical="center"/>
    </xf>
    <xf numFmtId="0" fontId="18" fillId="0" borderId="0" xfId="3" applyFont="1" applyAlignment="1"/>
    <xf numFmtId="4" fontId="13" fillId="4" borderId="22" xfId="3" applyNumberFormat="1" applyFont="1" applyFill="1" applyBorder="1" applyAlignment="1">
      <alignment horizontal="center" vertical="center"/>
    </xf>
    <xf numFmtId="0" fontId="13" fillId="16" borderId="85" xfId="3" applyFont="1" applyFill="1" applyBorder="1" applyAlignment="1">
      <alignment horizontal="center" vertical="center" wrapText="1"/>
    </xf>
    <xf numFmtId="0" fontId="13" fillId="15" borderId="20" xfId="3" applyFont="1" applyFill="1" applyBorder="1" applyAlignment="1">
      <alignment horizontal="center" vertical="center"/>
    </xf>
    <xf numFmtId="0" fontId="13" fillId="15" borderId="49" xfId="3" applyFont="1" applyFill="1" applyBorder="1" applyAlignment="1">
      <alignment horizontal="center" vertical="center"/>
    </xf>
    <xf numFmtId="0" fontId="20" fillId="17" borderId="53" xfId="3" applyFont="1" applyFill="1" applyBorder="1" applyAlignment="1">
      <alignment horizontal="center" vertical="center"/>
    </xf>
    <xf numFmtId="2" fontId="20" fillId="3" borderId="64" xfId="3" applyNumberFormat="1" applyFont="1" applyFill="1" applyBorder="1" applyAlignment="1">
      <alignment horizontal="center" vertical="center"/>
    </xf>
    <xf numFmtId="0" fontId="17" fillId="9" borderId="20" xfId="3" applyFont="1" applyFill="1" applyBorder="1" applyAlignment="1">
      <alignment horizontal="center" vertical="center"/>
    </xf>
    <xf numFmtId="0" fontId="17" fillId="9" borderId="44" xfId="3" applyFont="1" applyFill="1" applyBorder="1" applyAlignment="1">
      <alignment horizontal="center" vertical="center"/>
    </xf>
    <xf numFmtId="0" fontId="13" fillId="16" borderId="52" xfId="3" applyFont="1" applyFill="1" applyBorder="1" applyAlignment="1">
      <alignment horizontal="center" vertical="center"/>
    </xf>
    <xf numFmtId="0" fontId="12" fillId="0" borderId="27" xfId="3" applyFont="1" applyBorder="1" applyAlignment="1">
      <alignment vertical="center"/>
    </xf>
    <xf numFmtId="0" fontId="12" fillId="0" borderId="7" xfId="3" applyFont="1" applyBorder="1" applyAlignment="1">
      <alignment vertical="center"/>
    </xf>
    <xf numFmtId="0" fontId="12" fillId="0" borderId="26" xfId="3" applyFont="1" applyBorder="1" applyAlignment="1">
      <alignment vertical="center"/>
    </xf>
    <xf numFmtId="0" fontId="12" fillId="0" borderId="9" xfId="3" applyFont="1" applyBorder="1" applyAlignment="1">
      <alignment vertical="center"/>
    </xf>
    <xf numFmtId="0" fontId="12" fillId="0" borderId="25" xfId="3" applyFont="1" applyBorder="1" applyAlignment="1">
      <alignment vertical="center"/>
    </xf>
    <xf numFmtId="0" fontId="12" fillId="0" borderId="83" xfId="3" applyFont="1" applyBorder="1" applyAlignment="1">
      <alignment vertical="center"/>
    </xf>
    <xf numFmtId="4" fontId="13" fillId="4" borderId="16" xfId="3" applyNumberFormat="1" applyFont="1" applyFill="1" applyBorder="1" applyAlignment="1">
      <alignment horizontal="center" vertical="center"/>
    </xf>
    <xf numFmtId="0" fontId="12" fillId="0" borderId="12" xfId="3" applyFont="1" applyBorder="1" applyAlignment="1">
      <alignment vertical="center"/>
    </xf>
    <xf numFmtId="4" fontId="15" fillId="16" borderId="51" xfId="3" applyNumberFormat="1" applyFont="1" applyFill="1" applyBorder="1" applyAlignment="1">
      <alignment horizontal="center" vertical="center"/>
    </xf>
    <xf numFmtId="0" fontId="12" fillId="0" borderId="11" xfId="3" applyFont="1" applyFill="1" applyBorder="1" applyAlignment="1">
      <alignment horizontal="left" vertical="center"/>
    </xf>
    <xf numFmtId="0" fontId="19" fillId="3" borderId="64" xfId="3" applyFont="1" applyFill="1" applyBorder="1" applyAlignment="1">
      <alignment horizontal="center" vertical="center"/>
    </xf>
    <xf numFmtId="0" fontId="27" fillId="18" borderId="52" xfId="3" applyFont="1" applyFill="1" applyBorder="1" applyAlignment="1">
      <alignment horizontal="center" vertical="center"/>
    </xf>
    <xf numFmtId="4" fontId="13" fillId="16" borderId="70" xfId="3" applyNumberFormat="1" applyFont="1" applyFill="1" applyBorder="1" applyAlignment="1">
      <alignment horizontal="center" vertical="center"/>
    </xf>
    <xf numFmtId="4" fontId="27" fillId="18" borderId="19" xfId="3" applyNumberFormat="1" applyFont="1" applyFill="1" applyBorder="1" applyAlignment="1">
      <alignment horizontal="center" vertical="center"/>
    </xf>
    <xf numFmtId="0" fontId="12" fillId="0" borderId="90" xfId="3" applyFont="1" applyBorder="1" applyAlignment="1">
      <alignment vertical="center"/>
    </xf>
    <xf numFmtId="0" fontId="12" fillId="0" borderId="11" xfId="0" applyFont="1" applyFill="1" applyBorder="1" applyAlignment="1">
      <alignment vertical="center"/>
    </xf>
    <xf numFmtId="0" fontId="33" fillId="0" borderId="0" xfId="0" applyFont="1"/>
    <xf numFmtId="0" fontId="34" fillId="0" borderId="0" xfId="0" applyFont="1" applyAlignment="1">
      <alignment horizontal="centerContinuous"/>
    </xf>
    <xf numFmtId="0" fontId="35" fillId="0" borderId="0" xfId="0" applyFont="1"/>
    <xf numFmtId="4" fontId="13" fillId="16" borderId="50" xfId="3" applyNumberFormat="1" applyFont="1" applyFill="1" applyBorder="1" applyAlignment="1">
      <alignment horizontal="center" vertical="center"/>
    </xf>
    <xf numFmtId="4" fontId="13" fillId="4" borderId="50" xfId="3" applyNumberFormat="1" applyFont="1" applyFill="1" applyBorder="1" applyAlignment="1">
      <alignment horizontal="center" vertical="center"/>
    </xf>
    <xf numFmtId="4" fontId="13" fillId="3" borderId="21" xfId="3" applyNumberFormat="1" applyFont="1" applyFill="1" applyBorder="1" applyAlignment="1">
      <alignment horizontal="center" vertical="center"/>
    </xf>
    <xf numFmtId="4" fontId="13" fillId="3" borderId="16" xfId="3" applyNumberFormat="1" applyFont="1" applyFill="1" applyBorder="1" applyAlignment="1">
      <alignment horizontal="center" vertical="center"/>
    </xf>
    <xf numFmtId="3" fontId="13" fillId="16" borderId="79" xfId="3" applyNumberFormat="1" applyFont="1" applyFill="1" applyBorder="1" applyAlignment="1">
      <alignment horizontal="center" vertical="center"/>
    </xf>
    <xf numFmtId="0" fontId="20" fillId="5" borderId="27" xfId="3" applyFont="1" applyFill="1" applyBorder="1" applyAlignment="1">
      <alignment horizontal="center" vertical="center"/>
    </xf>
    <xf numFmtId="0" fontId="20" fillId="5" borderId="18" xfId="3" applyFont="1" applyFill="1" applyBorder="1" applyAlignment="1">
      <alignment horizontal="center" vertical="center"/>
    </xf>
    <xf numFmtId="0" fontId="24" fillId="3" borderId="52" xfId="3" applyFont="1" applyFill="1" applyBorder="1" applyAlignment="1">
      <alignment horizontal="center" vertical="center"/>
    </xf>
    <xf numFmtId="0" fontId="13" fillId="5" borderId="15" xfId="3" applyFont="1" applyFill="1" applyBorder="1" applyAlignment="1">
      <alignment horizontal="center" vertical="center"/>
    </xf>
    <xf numFmtId="0" fontId="13" fillId="5" borderId="64" xfId="3" applyFont="1" applyFill="1" applyBorder="1" applyAlignment="1">
      <alignment horizontal="center" vertical="center"/>
    </xf>
    <xf numFmtId="0" fontId="13" fillId="5" borderId="18" xfId="3" applyFont="1" applyFill="1" applyBorder="1" applyAlignment="1">
      <alignment horizontal="center" vertical="center"/>
    </xf>
    <xf numFmtId="0" fontId="34" fillId="0" borderId="0" xfId="0" applyFont="1" applyAlignment="1"/>
    <xf numFmtId="4" fontId="15" fillId="7" borderId="47" xfId="3" applyNumberFormat="1" applyFont="1" applyFill="1" applyBorder="1" applyAlignment="1">
      <alignment horizontal="center" vertical="center"/>
    </xf>
    <xf numFmtId="0" fontId="0" fillId="0" borderId="0" xfId="0"/>
    <xf numFmtId="2" fontId="13" fillId="4" borderId="17" xfId="3" applyNumberFormat="1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left" vertical="center"/>
    </xf>
    <xf numFmtId="3" fontId="18" fillId="0" borderId="0" xfId="3" applyNumberFormat="1" applyFont="1"/>
    <xf numFmtId="2" fontId="20" fillId="3" borderId="53" xfId="3" applyNumberFormat="1" applyFont="1" applyFill="1" applyBorder="1" applyAlignment="1">
      <alignment horizontal="center" vertical="center"/>
    </xf>
    <xf numFmtId="4" fontId="13" fillId="3" borderId="19" xfId="3" applyNumberFormat="1" applyFont="1" applyFill="1" applyBorder="1" applyAlignment="1">
      <alignment horizontal="center" vertical="center"/>
    </xf>
    <xf numFmtId="4" fontId="18" fillId="0" borderId="0" xfId="3" applyNumberFormat="1" applyFont="1"/>
    <xf numFmtId="0" fontId="17" fillId="9" borderId="20" xfId="3" applyFont="1" applyFill="1" applyBorder="1" applyAlignment="1">
      <alignment horizontal="center" vertical="center" wrapText="1"/>
    </xf>
    <xf numFmtId="4" fontId="13" fillId="0" borderId="32" xfId="3" applyNumberFormat="1" applyFont="1" applyBorder="1" applyAlignment="1">
      <alignment horizontal="center" vertical="center"/>
    </xf>
    <xf numFmtId="4" fontId="15" fillId="7" borderId="29" xfId="3" applyNumberFormat="1" applyFont="1" applyFill="1" applyBorder="1" applyAlignment="1">
      <alignment horizontal="center" vertical="center"/>
    </xf>
    <xf numFmtId="4" fontId="13" fillId="0" borderId="29" xfId="3" applyNumberFormat="1" applyFont="1" applyBorder="1" applyAlignment="1">
      <alignment horizontal="center" vertical="center"/>
    </xf>
    <xf numFmtId="2" fontId="13" fillId="4" borderId="22" xfId="3" applyNumberFormat="1" applyFont="1" applyFill="1" applyBorder="1" applyAlignment="1">
      <alignment horizontal="center" vertical="center"/>
    </xf>
    <xf numFmtId="1" fontId="13" fillId="3" borderId="67" xfId="3" applyNumberFormat="1" applyFont="1" applyFill="1" applyBorder="1" applyAlignment="1">
      <alignment horizontal="center" vertical="center"/>
    </xf>
    <xf numFmtId="3" fontId="13" fillId="3" borderId="81" xfId="3" applyNumberFormat="1" applyFont="1" applyFill="1" applyBorder="1" applyAlignment="1">
      <alignment horizontal="center" vertical="center"/>
    </xf>
    <xf numFmtId="4" fontId="13" fillId="17" borderId="17" xfId="3" applyNumberFormat="1" applyFont="1" applyFill="1" applyBorder="1" applyAlignment="1">
      <alignment horizontal="center" vertical="center"/>
    </xf>
    <xf numFmtId="3" fontId="13" fillId="3" borderId="43" xfId="3" applyNumberFormat="1" applyFont="1" applyFill="1" applyBorder="1" applyAlignment="1">
      <alignment horizontal="center" vertical="center"/>
    </xf>
    <xf numFmtId="4" fontId="13" fillId="16" borderId="29" xfId="3" applyNumberFormat="1" applyFont="1" applyFill="1" applyBorder="1" applyAlignment="1">
      <alignment horizontal="center" vertical="center"/>
    </xf>
    <xf numFmtId="0" fontId="12" fillId="0" borderId="30" xfId="0" applyFont="1" applyBorder="1" applyAlignment="1">
      <alignment horizontal="center" vertical="center" wrapText="1"/>
    </xf>
    <xf numFmtId="0" fontId="16" fillId="0" borderId="30" xfId="3" applyFont="1" applyBorder="1" applyAlignment="1">
      <alignment horizontal="center" vertical="center" wrapText="1"/>
    </xf>
    <xf numFmtId="4" fontId="18" fillId="0" borderId="0" xfId="3" applyNumberFormat="1" applyFont="1" applyAlignment="1">
      <alignment vertical="center"/>
    </xf>
    <xf numFmtId="0" fontId="13" fillId="15" borderId="67" xfId="3" applyFont="1" applyFill="1" applyBorder="1" applyAlignment="1">
      <alignment horizontal="center" vertical="center" wrapText="1"/>
    </xf>
    <xf numFmtId="0" fontId="12" fillId="0" borderId="30" xfId="0" applyFont="1" applyFill="1" applyBorder="1" applyAlignment="1">
      <alignment horizontal="center" vertical="center" wrapText="1"/>
    </xf>
    <xf numFmtId="0" fontId="12" fillId="0" borderId="27" xfId="0" applyFont="1" applyFill="1" applyBorder="1" applyAlignment="1">
      <alignment horizontal="center" vertical="center" wrapText="1"/>
    </xf>
    <xf numFmtId="0" fontId="12" fillId="0" borderId="97" xfId="0" applyFont="1" applyBorder="1" applyAlignment="1">
      <alignment horizontal="center" vertical="center" wrapText="1"/>
    </xf>
    <xf numFmtId="0" fontId="12" fillId="0" borderId="96" xfId="0" applyFont="1" applyBorder="1" applyAlignment="1">
      <alignment horizontal="center" vertical="center" wrapText="1"/>
    </xf>
    <xf numFmtId="0" fontId="12" fillId="0" borderId="98" xfId="0" applyFont="1" applyFill="1" applyBorder="1" applyAlignment="1">
      <alignment horizontal="center" vertical="center" wrapText="1"/>
    </xf>
    <xf numFmtId="0" fontId="12" fillId="0" borderId="97" xfId="0" applyFont="1" applyFill="1" applyBorder="1" applyAlignment="1">
      <alignment horizontal="center" vertical="center" wrapText="1"/>
    </xf>
    <xf numFmtId="0" fontId="16" fillId="0" borderId="97" xfId="3" applyFont="1" applyBorder="1" applyAlignment="1">
      <alignment horizontal="center" vertical="center" wrapText="1"/>
    </xf>
    <xf numFmtId="4" fontId="27" fillId="0" borderId="21" xfId="0" applyNumberFormat="1" applyFont="1" applyBorder="1" applyAlignment="1">
      <alignment horizontal="center" vertical="center"/>
    </xf>
    <xf numFmtId="4" fontId="15" fillId="7" borderId="102" xfId="3" applyNumberFormat="1" applyFont="1" applyFill="1" applyBorder="1" applyAlignment="1">
      <alignment horizontal="center" vertical="center"/>
    </xf>
    <xf numFmtId="4" fontId="15" fillId="7" borderId="103" xfId="3" applyNumberFormat="1" applyFont="1" applyFill="1" applyBorder="1" applyAlignment="1">
      <alignment horizontal="center" vertical="center"/>
    </xf>
    <xf numFmtId="4" fontId="15" fillId="7" borderId="104" xfId="3" applyNumberFormat="1" applyFont="1" applyFill="1" applyBorder="1" applyAlignment="1">
      <alignment horizontal="center" vertical="center"/>
    </xf>
    <xf numFmtId="0" fontId="13" fillId="15" borderId="44" xfId="3" applyFont="1" applyFill="1" applyBorder="1" applyAlignment="1">
      <alignment horizontal="center" vertical="center"/>
    </xf>
    <xf numFmtId="4" fontId="15" fillId="7" borderId="21" xfId="3" applyNumberFormat="1" applyFont="1" applyFill="1" applyBorder="1" applyAlignment="1">
      <alignment horizontal="center" vertical="center"/>
    </xf>
    <xf numFmtId="2" fontId="13" fillId="0" borderId="22" xfId="3" applyNumberFormat="1" applyFont="1" applyBorder="1" applyAlignment="1">
      <alignment horizontal="center" vertical="center"/>
    </xf>
    <xf numFmtId="3" fontId="15" fillId="16" borderId="69" xfId="3" applyNumberFormat="1" applyFont="1" applyFill="1" applyBorder="1" applyAlignment="1">
      <alignment horizontal="center" vertical="center"/>
    </xf>
    <xf numFmtId="0" fontId="20" fillId="3" borderId="60" xfId="3" applyFont="1" applyFill="1" applyBorder="1" applyAlignment="1">
      <alignment horizontal="center" vertical="center"/>
    </xf>
    <xf numFmtId="0" fontId="13" fillId="3" borderId="105" xfId="3" applyFont="1" applyFill="1" applyBorder="1" applyAlignment="1">
      <alignment horizontal="center" vertical="center"/>
    </xf>
    <xf numFmtId="0" fontId="13" fillId="3" borderId="67" xfId="3" applyFont="1" applyFill="1" applyBorder="1" applyAlignment="1">
      <alignment horizontal="center" vertical="center"/>
    </xf>
    <xf numFmtId="3" fontId="13" fillId="3" borderId="68" xfId="3" applyNumberFormat="1" applyFont="1" applyFill="1" applyBorder="1" applyAlignment="1">
      <alignment horizontal="center" vertical="center"/>
    </xf>
    <xf numFmtId="0" fontId="20" fillId="3" borderId="15" xfId="3" applyFont="1" applyFill="1" applyBorder="1" applyAlignment="1">
      <alignment horizontal="center" vertical="center"/>
    </xf>
    <xf numFmtId="0" fontId="13" fillId="3" borderId="14" xfId="3" applyFont="1" applyFill="1" applyBorder="1" applyAlignment="1">
      <alignment horizontal="center" vertical="center"/>
    </xf>
    <xf numFmtId="3" fontId="13" fillId="3" borderId="42" xfId="3" applyNumberFormat="1" applyFont="1" applyFill="1" applyBorder="1" applyAlignment="1">
      <alignment horizontal="center" vertical="center"/>
    </xf>
    <xf numFmtId="4" fontId="27" fillId="0" borderId="17" xfId="0" applyNumberFormat="1" applyFont="1" applyBorder="1" applyAlignment="1">
      <alignment horizontal="center" vertical="center"/>
    </xf>
    <xf numFmtId="0" fontId="16" fillId="0" borderId="58" xfId="3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25" fillId="0" borderId="16" xfId="3" applyFont="1" applyBorder="1" applyAlignment="1">
      <alignment horizontal="center" vertical="center" wrapText="1"/>
    </xf>
    <xf numFmtId="0" fontId="37" fillId="10" borderId="61" xfId="0" applyFont="1" applyFill="1" applyBorder="1" applyAlignment="1">
      <alignment horizontal="center" vertical="center"/>
    </xf>
    <xf numFmtId="0" fontId="25" fillId="0" borderId="108" xfId="3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38" fillId="0" borderId="0" xfId="0" applyFont="1"/>
    <xf numFmtId="0" fontId="12" fillId="0" borderId="93" xfId="0" applyFont="1" applyBorder="1" applyAlignment="1">
      <alignment horizontal="center" vertical="center" wrapText="1"/>
    </xf>
    <xf numFmtId="0" fontId="16" fillId="0" borderId="93" xfId="3" applyFont="1" applyBorder="1" applyAlignment="1">
      <alignment horizontal="center" vertical="center" wrapText="1"/>
    </xf>
    <xf numFmtId="0" fontId="12" fillId="0" borderId="30" xfId="0" applyFont="1" applyBorder="1" applyAlignment="1">
      <alignment horizontal="left" vertical="center" wrapText="1"/>
    </xf>
    <xf numFmtId="0" fontId="16" fillId="0" borderId="94" xfId="3" applyFont="1" applyBorder="1" applyAlignment="1">
      <alignment horizontal="left" vertical="center" wrapText="1"/>
    </xf>
    <xf numFmtId="0" fontId="16" fillId="0" borderId="30" xfId="3" applyFont="1" applyBorder="1" applyAlignment="1">
      <alignment horizontal="left" vertical="center" wrapText="1"/>
    </xf>
    <xf numFmtId="0" fontId="0" fillId="21" borderId="0" xfId="0" applyFill="1"/>
    <xf numFmtId="0" fontId="12" fillId="0" borderId="94" xfId="0" applyFont="1" applyFill="1" applyBorder="1" applyAlignment="1">
      <alignment horizontal="left" vertical="center" wrapText="1"/>
    </xf>
    <xf numFmtId="0" fontId="12" fillId="0" borderId="95" xfId="0" applyFont="1" applyBorder="1" applyAlignment="1">
      <alignment horizontal="left" vertical="center" wrapText="1"/>
    </xf>
    <xf numFmtId="0" fontId="12" fillId="0" borderId="17" xfId="0" applyFont="1" applyBorder="1" applyAlignment="1">
      <alignment horizontal="left" vertical="center" wrapText="1"/>
    </xf>
    <xf numFmtId="4" fontId="13" fillId="18" borderId="31" xfId="3" applyNumberFormat="1" applyFont="1" applyFill="1" applyBorder="1" applyAlignment="1">
      <alignment horizontal="center" vertical="center"/>
    </xf>
    <xf numFmtId="0" fontId="16" fillId="0" borderId="93" xfId="3" applyFont="1" applyBorder="1" applyAlignment="1">
      <alignment horizontal="center" vertical="center" wrapText="1"/>
    </xf>
    <xf numFmtId="0" fontId="12" fillId="0" borderId="94" xfId="0" applyFont="1" applyBorder="1" applyAlignment="1">
      <alignment horizontal="left" vertical="center" wrapText="1"/>
    </xf>
    <xf numFmtId="0" fontId="12" fillId="0" borderId="99" xfId="0" applyFont="1" applyBorder="1" applyAlignment="1">
      <alignment horizontal="left" vertical="center" wrapText="1"/>
    </xf>
    <xf numFmtId="0" fontId="12" fillId="7" borderId="30" xfId="0" applyFont="1" applyFill="1" applyBorder="1" applyAlignment="1">
      <alignment horizontal="center" vertical="center" wrapText="1"/>
    </xf>
    <xf numFmtId="4" fontId="15" fillId="7" borderId="111" xfId="3" applyNumberFormat="1" applyFont="1" applyFill="1" applyBorder="1" applyAlignment="1">
      <alignment horizontal="center" vertical="center"/>
    </xf>
    <xf numFmtId="0" fontId="12" fillId="0" borderId="98" xfId="0" applyFont="1" applyBorder="1" applyAlignment="1">
      <alignment horizontal="center" vertical="center" wrapText="1"/>
    </xf>
    <xf numFmtId="0" fontId="20" fillId="5" borderId="64" xfId="3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vertical="center"/>
    </xf>
    <xf numFmtId="0" fontId="12" fillId="0" borderId="32" xfId="3" applyFont="1" applyBorder="1" applyAlignment="1">
      <alignment vertical="center"/>
    </xf>
    <xf numFmtId="4" fontId="27" fillId="0" borderId="16" xfId="0" applyNumberFormat="1" applyFont="1" applyBorder="1" applyAlignment="1">
      <alignment horizontal="center" vertical="center"/>
    </xf>
    <xf numFmtId="4" fontId="13" fillId="4" borderId="17" xfId="3" applyNumberFormat="1" applyFont="1" applyFill="1" applyBorder="1" applyAlignment="1">
      <alignment horizontal="center" vertical="center"/>
    </xf>
    <xf numFmtId="0" fontId="39" fillId="0" borderId="17" xfId="0" applyFont="1" applyBorder="1" applyAlignment="1">
      <alignment horizontal="center" vertical="center" wrapText="1"/>
    </xf>
    <xf numFmtId="0" fontId="39" fillId="0" borderId="107" xfId="0" applyFont="1" applyBorder="1" applyAlignment="1">
      <alignment horizontal="center" vertical="center" wrapText="1"/>
    </xf>
    <xf numFmtId="0" fontId="40" fillId="10" borderId="82" xfId="0" applyFont="1" applyFill="1" applyBorder="1" applyAlignment="1">
      <alignment horizontal="center" vertical="center" wrapText="1"/>
    </xf>
    <xf numFmtId="0" fontId="21" fillId="15" borderId="50" xfId="3" applyFont="1" applyFill="1" applyBorder="1" applyAlignment="1">
      <alignment horizontal="center" vertical="center" wrapText="1"/>
    </xf>
    <xf numFmtId="0" fontId="40" fillId="10" borderId="31" xfId="0" applyFont="1" applyFill="1" applyBorder="1" applyAlignment="1">
      <alignment horizontal="center" vertical="center" wrapText="1"/>
    </xf>
    <xf numFmtId="0" fontId="24" fillId="0" borderId="16" xfId="0" applyFont="1" applyBorder="1" applyAlignment="1">
      <alignment horizontal="center"/>
    </xf>
    <xf numFmtId="0" fontId="39" fillId="0" borderId="107" xfId="0" applyFont="1" applyBorder="1"/>
    <xf numFmtId="0" fontId="39" fillId="0" borderId="107" xfId="0" applyFont="1" applyBorder="1" applyAlignment="1">
      <alignment wrapText="1"/>
    </xf>
    <xf numFmtId="0" fontId="24" fillId="0" borderId="16" xfId="0" applyFont="1" applyBorder="1" applyAlignment="1">
      <alignment horizontal="center" vertical="center"/>
    </xf>
    <xf numFmtId="0" fontId="39" fillId="0" borderId="107" xfId="0" applyFont="1" applyBorder="1" applyAlignment="1">
      <alignment vertical="center" wrapText="1"/>
    </xf>
    <xf numFmtId="0" fontId="24" fillId="0" borderId="108" xfId="0" applyFont="1" applyBorder="1" applyAlignment="1">
      <alignment horizontal="center"/>
    </xf>
    <xf numFmtId="0" fontId="39" fillId="0" borderId="13" xfId="0" applyFont="1" applyBorder="1" applyAlignment="1">
      <alignment horizontal="center" vertical="center" wrapText="1"/>
    </xf>
    <xf numFmtId="0" fontId="24" fillId="0" borderId="108" xfId="0" applyFont="1" applyBorder="1" applyAlignment="1">
      <alignment horizontal="center" vertical="center"/>
    </xf>
    <xf numFmtId="0" fontId="39" fillId="0" borderId="107" xfId="0" applyFont="1" applyBorder="1" applyAlignment="1">
      <alignment horizontal="justify" wrapText="1"/>
    </xf>
    <xf numFmtId="1" fontId="13" fillId="3" borderId="106" xfId="3" applyNumberFormat="1" applyFont="1" applyFill="1" applyBorder="1" applyAlignment="1">
      <alignment horizontal="center" vertical="center"/>
    </xf>
    <xf numFmtId="3" fontId="13" fillId="3" borderId="112" xfId="3" applyNumberFormat="1" applyFont="1" applyFill="1" applyBorder="1" applyAlignment="1">
      <alignment horizontal="center" vertical="center"/>
    </xf>
    <xf numFmtId="1" fontId="13" fillId="3" borderId="29" xfId="3" applyNumberFormat="1" applyFont="1" applyFill="1" applyBorder="1" applyAlignment="1">
      <alignment horizontal="center" vertical="center"/>
    </xf>
    <xf numFmtId="1" fontId="13" fillId="3" borderId="17" xfId="3" applyNumberFormat="1" applyFont="1" applyFill="1" applyBorder="1" applyAlignment="1">
      <alignment horizontal="center" vertical="center"/>
    </xf>
    <xf numFmtId="2" fontId="13" fillId="0" borderId="17" xfId="3" applyNumberFormat="1" applyFont="1" applyFill="1" applyBorder="1" applyAlignment="1">
      <alignment horizontal="center" vertical="center"/>
    </xf>
    <xf numFmtId="0" fontId="13" fillId="15" borderId="81" xfId="3" applyFont="1" applyFill="1" applyBorder="1" applyAlignment="1">
      <alignment horizontal="center" vertical="center" wrapText="1"/>
    </xf>
    <xf numFmtId="0" fontId="12" fillId="0" borderId="24" xfId="0" applyFont="1" applyFill="1" applyBorder="1" applyAlignment="1">
      <alignment vertical="center"/>
    </xf>
    <xf numFmtId="0" fontId="12" fillId="0" borderId="110" xfId="3" applyFont="1" applyBorder="1" applyAlignment="1">
      <alignment vertical="center"/>
    </xf>
    <xf numFmtId="0" fontId="13" fillId="5" borderId="113" xfId="3" applyFont="1" applyFill="1" applyBorder="1" applyAlignment="1">
      <alignment horizontal="center" vertical="center"/>
    </xf>
    <xf numFmtId="4" fontId="27" fillId="0" borderId="108" xfId="0" applyNumberFormat="1" applyFont="1" applyBorder="1" applyAlignment="1">
      <alignment horizontal="center" vertical="center"/>
    </xf>
    <xf numFmtId="0" fontId="12" fillId="0" borderId="114" xfId="0" applyFont="1" applyBorder="1" applyAlignment="1">
      <alignment horizontal="center" vertical="center" wrapText="1"/>
    </xf>
    <xf numFmtId="0" fontId="20" fillId="5" borderId="113" xfId="3" applyFont="1" applyFill="1" applyBorder="1" applyAlignment="1">
      <alignment horizontal="center" vertical="center"/>
    </xf>
    <xf numFmtId="0" fontId="24" fillId="0" borderId="17" xfId="0" applyFont="1" applyBorder="1" applyAlignment="1">
      <alignment horizontal="center"/>
    </xf>
    <xf numFmtId="0" fontId="25" fillId="0" borderId="17" xfId="3" applyFont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/>
    </xf>
    <xf numFmtId="0" fontId="39" fillId="0" borderId="17" xfId="0" applyFont="1" applyFill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/>
    </xf>
    <xf numFmtId="0" fontId="12" fillId="0" borderId="90" xfId="0" applyFont="1" applyFill="1" applyBorder="1" applyAlignment="1">
      <alignment horizontal="center" vertical="center" wrapText="1"/>
    </xf>
    <xf numFmtId="0" fontId="20" fillId="0" borderId="90" xfId="3" applyFont="1" applyFill="1" applyBorder="1" applyAlignment="1">
      <alignment horizontal="center" vertical="center"/>
    </xf>
    <xf numFmtId="2" fontId="13" fillId="0" borderId="22" xfId="3" applyNumberFormat="1" applyFont="1" applyFill="1" applyBorder="1" applyAlignment="1">
      <alignment horizontal="center" vertical="center"/>
    </xf>
    <xf numFmtId="4" fontId="15" fillId="0" borderId="42" xfId="3" applyNumberFormat="1" applyFont="1" applyFill="1" applyBorder="1" applyAlignment="1">
      <alignment horizontal="center" vertical="center"/>
    </xf>
    <xf numFmtId="0" fontId="18" fillId="0" borderId="0" xfId="3" applyFont="1" applyFill="1" applyAlignment="1">
      <alignment vertical="center"/>
    </xf>
    <xf numFmtId="0" fontId="20" fillId="0" borderId="27" xfId="3" applyFont="1" applyFill="1" applyBorder="1" applyAlignment="1">
      <alignment horizontal="center" vertical="center"/>
    </xf>
    <xf numFmtId="4" fontId="15" fillId="0" borderId="43" xfId="3" applyNumberFormat="1" applyFont="1" applyFill="1" applyBorder="1" applyAlignment="1">
      <alignment horizontal="center" vertical="center"/>
    </xf>
    <xf numFmtId="0" fontId="16" fillId="0" borderId="30" xfId="3" applyFont="1" applyFill="1" applyBorder="1" applyAlignment="1">
      <alignment horizontal="center" vertical="center" wrapText="1"/>
    </xf>
    <xf numFmtId="4" fontId="15" fillId="0" borderId="92" xfId="3" applyNumberFormat="1" applyFont="1" applyFill="1" applyBorder="1" applyAlignment="1">
      <alignment horizontal="center" vertical="center"/>
    </xf>
    <xf numFmtId="4" fontId="13" fillId="0" borderId="16" xfId="3" applyNumberFormat="1" applyFont="1" applyFill="1" applyBorder="1" applyAlignment="1">
      <alignment horizontal="center" vertical="center"/>
    </xf>
    <xf numFmtId="0" fontId="12" fillId="0" borderId="94" xfId="0" applyFont="1" applyBorder="1" applyAlignment="1">
      <alignment horizontal="center" vertical="center" wrapText="1"/>
    </xf>
    <xf numFmtId="0" fontId="12" fillId="0" borderId="95" xfId="0" applyFont="1" applyBorder="1" applyAlignment="1">
      <alignment horizontal="center" vertical="center" wrapText="1"/>
    </xf>
    <xf numFmtId="0" fontId="16" fillId="0" borderId="94" xfId="3" applyFont="1" applyBorder="1" applyAlignment="1">
      <alignment horizontal="center" vertical="center" wrapText="1"/>
    </xf>
    <xf numFmtId="0" fontId="12" fillId="0" borderId="99" xfId="0" applyFont="1" applyBorder="1" applyAlignment="1">
      <alignment horizontal="center" vertical="center" wrapText="1"/>
    </xf>
    <xf numFmtId="0" fontId="0" fillId="7" borderId="0" xfId="0" applyFill="1"/>
    <xf numFmtId="0" fontId="0" fillId="21" borderId="0" xfId="0" applyFill="1" applyAlignment="1">
      <alignment horizontal="center" vertical="center"/>
    </xf>
    <xf numFmtId="0" fontId="12" fillId="0" borderId="30" xfId="0" applyFont="1" applyBorder="1" applyAlignment="1">
      <alignment horizontal="center" wrapText="1"/>
    </xf>
    <xf numFmtId="0" fontId="6" fillId="0" borderId="0" xfId="0" applyFont="1" applyFill="1" applyProtection="1">
      <protection locked="0"/>
    </xf>
    <xf numFmtId="0" fontId="41" fillId="0" borderId="17" xfId="0" applyFont="1" applyBorder="1"/>
    <xf numFmtId="0" fontId="39" fillId="0" borderId="107" xfId="0" applyFont="1" applyFill="1" applyBorder="1"/>
    <xf numFmtId="0" fontId="0" fillId="0" borderId="0" xfId="0" applyAlignment="1">
      <alignment vertical="top"/>
    </xf>
    <xf numFmtId="0" fontId="33" fillId="0" borderId="0" xfId="0" applyFont="1" applyAlignment="1">
      <alignment horizontal="center" vertical="top"/>
    </xf>
    <xf numFmtId="0" fontId="38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0" fillId="0" borderId="17" xfId="0" applyBorder="1"/>
    <xf numFmtId="0" fontId="33" fillId="0" borderId="17" xfId="0" applyFont="1" applyBorder="1" applyAlignment="1">
      <alignment horizontal="center"/>
    </xf>
    <xf numFmtId="0" fontId="38" fillId="0" borderId="17" xfId="0" applyFont="1" applyBorder="1" applyAlignment="1">
      <alignment horizontal="center"/>
    </xf>
    <xf numFmtId="0" fontId="6" fillId="0" borderId="0" xfId="0" applyFont="1" applyAlignment="1" applyProtection="1">
      <protection locked="0"/>
    </xf>
    <xf numFmtId="4" fontId="15" fillId="7" borderId="17" xfId="3" applyNumberFormat="1" applyFont="1" applyFill="1" applyBorder="1" applyAlignment="1">
      <alignment horizontal="center" vertical="center"/>
    </xf>
    <xf numFmtId="0" fontId="12" fillId="7" borderId="97" xfId="0" applyFont="1" applyFill="1" applyBorder="1" applyAlignment="1">
      <alignment horizontal="center" vertical="center" wrapText="1"/>
    </xf>
    <xf numFmtId="0" fontId="43" fillId="0" borderId="107" xfId="0" applyFont="1" applyBorder="1"/>
    <xf numFmtId="0" fontId="39" fillId="0" borderId="107" xfId="0" applyFont="1" applyBorder="1" applyAlignment="1">
      <alignment vertical="center"/>
    </xf>
    <xf numFmtId="0" fontId="34" fillId="0" borderId="0" xfId="0" applyFont="1" applyAlignment="1">
      <alignment horizontal="center" vertical="center"/>
    </xf>
    <xf numFmtId="1" fontId="13" fillId="3" borderId="16" xfId="3" applyNumberFormat="1" applyFont="1" applyFill="1" applyBorder="1" applyAlignment="1">
      <alignment horizontal="center" vertical="center"/>
    </xf>
    <xf numFmtId="3" fontId="13" fillId="3" borderId="105" xfId="3" applyNumberFormat="1" applyFont="1" applyFill="1" applyBorder="1" applyAlignment="1">
      <alignment horizontal="center" vertical="center"/>
    </xf>
    <xf numFmtId="4" fontId="15" fillId="7" borderId="16" xfId="3" applyNumberFormat="1" applyFont="1" applyFill="1" applyBorder="1" applyAlignment="1">
      <alignment horizontal="center" vertical="center"/>
    </xf>
    <xf numFmtId="3" fontId="13" fillId="3" borderId="44" xfId="3" applyNumberFormat="1" applyFont="1" applyFill="1" applyBorder="1" applyAlignment="1">
      <alignment horizontal="center" vertical="center"/>
    </xf>
    <xf numFmtId="4" fontId="13" fillId="0" borderId="92" xfId="3" applyNumberFormat="1" applyFont="1" applyFill="1" applyBorder="1" applyAlignment="1">
      <alignment horizontal="center" vertical="center"/>
    </xf>
    <xf numFmtId="4" fontId="15" fillId="0" borderId="115" xfId="3" applyNumberFormat="1" applyFont="1" applyFill="1" applyBorder="1" applyAlignment="1">
      <alignment horizontal="center" vertical="center"/>
    </xf>
    <xf numFmtId="4" fontId="15" fillId="0" borderId="17" xfId="3" applyNumberFormat="1" applyFont="1" applyFill="1" applyBorder="1" applyAlignment="1">
      <alignment horizontal="center" vertical="center"/>
    </xf>
    <xf numFmtId="4" fontId="13" fillId="0" borderId="22" xfId="3" applyNumberFormat="1" applyFont="1" applyFill="1" applyBorder="1" applyAlignment="1">
      <alignment horizontal="center" vertical="center"/>
    </xf>
    <xf numFmtId="0" fontId="13" fillId="15" borderId="20" xfId="3" applyFont="1" applyFill="1" applyBorder="1" applyAlignment="1">
      <alignment horizontal="center" vertical="center" wrapText="1"/>
    </xf>
    <xf numFmtId="0" fontId="34" fillId="0" borderId="0" xfId="0" applyFont="1" applyAlignment="1">
      <alignment vertical="center"/>
    </xf>
    <xf numFmtId="3" fontId="13" fillId="3" borderId="92" xfId="3" applyNumberFormat="1" applyFont="1" applyFill="1" applyBorder="1" applyAlignment="1">
      <alignment horizontal="center" vertical="center"/>
    </xf>
    <xf numFmtId="3" fontId="13" fillId="3" borderId="20" xfId="3" applyNumberFormat="1" applyFont="1" applyFill="1" applyBorder="1" applyAlignment="1">
      <alignment horizontal="center" vertical="center"/>
    </xf>
    <xf numFmtId="0" fontId="33" fillId="0" borderId="17" xfId="0" applyFont="1" applyBorder="1" applyAlignment="1">
      <alignment horizontal="center" wrapText="1"/>
    </xf>
    <xf numFmtId="0" fontId="12" fillId="0" borderId="99" xfId="0" applyFont="1" applyBorder="1" applyAlignment="1">
      <alignment horizontal="center" vertical="center" wrapText="1"/>
    </xf>
    <xf numFmtId="0" fontId="12" fillId="0" borderId="94" xfId="0" applyFont="1" applyBorder="1" applyAlignment="1">
      <alignment horizontal="center" vertical="center" wrapText="1"/>
    </xf>
    <xf numFmtId="0" fontId="12" fillId="0" borderId="94" xfId="0" applyFont="1" applyFill="1" applyBorder="1" applyAlignment="1">
      <alignment horizontal="center" vertical="center" wrapText="1"/>
    </xf>
    <xf numFmtId="0" fontId="12" fillId="0" borderId="93" xfId="0" applyFont="1" applyFill="1" applyBorder="1" applyAlignment="1">
      <alignment horizontal="center" vertical="center" wrapText="1"/>
    </xf>
    <xf numFmtId="0" fontId="16" fillId="0" borderId="94" xfId="3" applyFont="1" applyFill="1" applyBorder="1" applyAlignment="1">
      <alignment horizontal="center" vertical="center" wrapText="1"/>
    </xf>
    <xf numFmtId="0" fontId="16" fillId="0" borderId="93" xfId="3" applyFont="1" applyFill="1" applyBorder="1" applyAlignment="1">
      <alignment horizontal="center" vertical="center" wrapText="1"/>
    </xf>
    <xf numFmtId="0" fontId="16" fillId="0" borderId="94" xfId="3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16" fillId="0" borderId="58" xfId="3" applyFont="1" applyFill="1" applyBorder="1" applyAlignment="1">
      <alignment horizontal="center" vertical="center" wrapText="1"/>
    </xf>
    <xf numFmtId="0" fontId="12" fillId="0" borderId="94" xfId="0" applyFont="1" applyBorder="1" applyAlignment="1">
      <alignment horizontal="left" vertical="top" wrapText="1"/>
    </xf>
    <xf numFmtId="0" fontId="0" fillId="0" borderId="0" xfId="0" applyFill="1"/>
    <xf numFmtId="3" fontId="15" fillId="16" borderId="91" xfId="3" applyNumberFormat="1" applyFont="1" applyFill="1" applyBorder="1" applyAlignment="1">
      <alignment horizontal="center" vertical="center"/>
    </xf>
    <xf numFmtId="0" fontId="36" fillId="0" borderId="0" xfId="3" applyFont="1" applyFill="1" applyAlignment="1">
      <alignment vertical="center"/>
    </xf>
    <xf numFmtId="0" fontId="16" fillId="0" borderId="97" xfId="0" applyFont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 wrapText="1"/>
    </xf>
    <xf numFmtId="2" fontId="15" fillId="0" borderId="17" xfId="3" applyNumberFormat="1" applyFont="1" applyBorder="1" applyAlignment="1">
      <alignment horizontal="center" vertical="center"/>
    </xf>
    <xf numFmtId="0" fontId="12" fillId="0" borderId="94" xfId="0" applyFont="1" applyFill="1" applyBorder="1" applyAlignment="1">
      <alignment vertical="center" wrapText="1"/>
    </xf>
    <xf numFmtId="0" fontId="12" fillId="0" borderId="93" xfId="0" applyFont="1" applyFill="1" applyBorder="1" applyAlignment="1">
      <alignment vertical="center" wrapText="1"/>
    </xf>
    <xf numFmtId="0" fontId="16" fillId="0" borderId="94" xfId="3" applyFont="1" applyFill="1" applyBorder="1" applyAlignment="1">
      <alignment vertical="center" wrapText="1"/>
    </xf>
    <xf numFmtId="0" fontId="16" fillId="0" borderId="93" xfId="3" applyFont="1" applyFill="1" applyBorder="1" applyAlignment="1">
      <alignment vertical="center" wrapText="1"/>
    </xf>
    <xf numFmtId="0" fontId="12" fillId="0" borderId="30" xfId="0" applyFont="1" applyFill="1" applyBorder="1" applyAlignment="1">
      <alignment vertical="center" wrapText="1"/>
    </xf>
    <xf numFmtId="0" fontId="16" fillId="0" borderId="30" xfId="3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12" fillId="0" borderId="58" xfId="0" applyFont="1" applyFill="1" applyBorder="1" applyAlignment="1">
      <alignment vertical="center" wrapText="1"/>
    </xf>
    <xf numFmtId="0" fontId="12" fillId="0" borderId="99" xfId="0" applyFont="1" applyBorder="1" applyAlignment="1">
      <alignment vertical="center" wrapText="1"/>
    </xf>
    <xf numFmtId="0" fontId="12" fillId="0" borderId="94" xfId="0" applyFont="1" applyBorder="1" applyAlignment="1">
      <alignment vertical="center"/>
    </xf>
    <xf numFmtId="0" fontId="12" fillId="0" borderId="94" xfId="0" applyFont="1" applyBorder="1" applyAlignment="1">
      <alignment vertical="center" wrapText="1"/>
    </xf>
    <xf numFmtId="0" fontId="16" fillId="0" borderId="94" xfId="3" applyFont="1" applyBorder="1" applyAlignment="1">
      <alignment vertical="center" wrapText="1"/>
    </xf>
    <xf numFmtId="0" fontId="13" fillId="15" borderId="80" xfId="3" applyFont="1" applyFill="1" applyBorder="1" applyAlignment="1">
      <alignment vertical="center" wrapText="1"/>
    </xf>
    <xf numFmtId="0" fontId="12" fillId="0" borderId="30" xfId="0" applyFont="1" applyBorder="1" applyAlignment="1">
      <alignment vertical="center" wrapText="1"/>
    </xf>
    <xf numFmtId="0" fontId="16" fillId="0" borderId="30" xfId="3" applyFont="1" applyBorder="1" applyAlignment="1">
      <alignment vertical="center" wrapText="1"/>
    </xf>
    <xf numFmtId="0" fontId="12" fillId="0" borderId="30" xfId="0" applyFont="1" applyBorder="1" applyAlignment="1">
      <alignment wrapText="1"/>
    </xf>
    <xf numFmtId="4" fontId="13" fillId="3" borderId="44" xfId="3" applyNumberFormat="1" applyFont="1" applyFill="1" applyBorder="1" applyAlignment="1">
      <alignment horizontal="center" vertical="center"/>
    </xf>
    <xf numFmtId="0" fontId="13" fillId="0" borderId="80" xfId="3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vertical="center"/>
    </xf>
    <xf numFmtId="0" fontId="26" fillId="0" borderId="11" xfId="0" applyFont="1" applyFill="1" applyBorder="1" applyAlignment="1">
      <alignment horizontal="left" vertical="center"/>
    </xf>
    <xf numFmtId="0" fontId="12" fillId="0" borderId="48" xfId="0" applyFont="1" applyFill="1" applyBorder="1" applyAlignment="1">
      <alignment vertical="center"/>
    </xf>
    <xf numFmtId="0" fontId="16" fillId="0" borderId="11" xfId="0" applyFont="1" applyFill="1" applyBorder="1" applyAlignment="1">
      <alignment vertical="center"/>
    </xf>
    <xf numFmtId="0" fontId="18" fillId="0" borderId="0" xfId="3" applyFont="1" applyFill="1" applyAlignment="1">
      <alignment horizontal="center"/>
    </xf>
    <xf numFmtId="0" fontId="33" fillId="0" borderId="17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38" fillId="0" borderId="107" xfId="0" applyFont="1" applyBorder="1"/>
    <xf numFmtId="0" fontId="38" fillId="0" borderId="107" xfId="0" applyFont="1" applyBorder="1" applyAlignment="1">
      <alignment vertical="center" wrapText="1"/>
    </xf>
    <xf numFmtId="0" fontId="38" fillId="0" borderId="107" xfId="0" applyFont="1" applyBorder="1" applyAlignment="1">
      <alignment horizontal="center" vertical="center"/>
    </xf>
    <xf numFmtId="0" fontId="12" fillId="7" borderId="27" xfId="0" applyFont="1" applyFill="1" applyBorder="1" applyAlignment="1">
      <alignment horizontal="center" vertical="center" wrapText="1"/>
    </xf>
    <xf numFmtId="0" fontId="20" fillId="7" borderId="27" xfId="3" applyFont="1" applyFill="1" applyBorder="1" applyAlignment="1">
      <alignment horizontal="center" vertical="center"/>
    </xf>
    <xf numFmtId="4" fontId="15" fillId="7" borderId="92" xfId="3" applyNumberFormat="1" applyFont="1" applyFill="1" applyBorder="1" applyAlignment="1">
      <alignment horizontal="center" vertical="center"/>
    </xf>
    <xf numFmtId="2" fontId="13" fillId="7" borderId="22" xfId="3" applyNumberFormat="1" applyFont="1" applyFill="1" applyBorder="1" applyAlignment="1">
      <alignment horizontal="center" vertical="center"/>
    </xf>
    <xf numFmtId="2" fontId="13" fillId="7" borderId="17" xfId="3" applyNumberFormat="1" applyFont="1" applyFill="1" applyBorder="1" applyAlignment="1">
      <alignment horizontal="center" vertical="center"/>
    </xf>
    <xf numFmtId="0" fontId="18" fillId="7" borderId="0" xfId="3" applyFont="1" applyFill="1" applyAlignment="1">
      <alignment vertical="center"/>
    </xf>
    <xf numFmtId="0" fontId="12" fillId="0" borderId="58" xfId="0" applyFont="1" applyFill="1" applyBorder="1" applyAlignment="1">
      <alignment horizontal="center" vertical="center" wrapText="1"/>
    </xf>
    <xf numFmtId="0" fontId="12" fillId="0" borderId="94" xfId="0" applyFont="1" applyFill="1" applyBorder="1" applyAlignment="1">
      <alignment horizontal="center" vertical="center" wrapText="1"/>
    </xf>
    <xf numFmtId="0" fontId="12" fillId="0" borderId="95" xfId="0" applyFont="1" applyFill="1" applyBorder="1" applyAlignment="1">
      <alignment horizontal="center" vertical="center" wrapText="1"/>
    </xf>
    <xf numFmtId="0" fontId="16" fillId="0" borderId="94" xfId="3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3" fillId="0" borderId="80" xfId="3" applyFont="1" applyFill="1" applyBorder="1" applyAlignment="1">
      <alignment vertical="center" wrapText="1"/>
    </xf>
    <xf numFmtId="0" fontId="0" fillId="0" borderId="0" xfId="0" applyAlignment="1"/>
    <xf numFmtId="0" fontId="0" fillId="21" borderId="0" xfId="0" applyFill="1" applyAlignment="1">
      <alignment horizontal="left"/>
    </xf>
    <xf numFmtId="0" fontId="12" fillId="0" borderId="30" xfId="0" applyFont="1" applyFill="1" applyBorder="1" applyAlignment="1">
      <alignment horizontal="center" wrapText="1"/>
    </xf>
    <xf numFmtId="0" fontId="13" fillId="0" borderId="123" xfId="3" applyFont="1" applyFill="1" applyBorder="1" applyAlignment="1">
      <alignment horizontal="center" vertical="center" wrapText="1"/>
    </xf>
    <xf numFmtId="0" fontId="20" fillId="0" borderId="106" xfId="3" applyFont="1" applyBorder="1" applyAlignment="1">
      <alignment horizontal="center" vertical="center" wrapText="1"/>
    </xf>
    <xf numFmtId="0" fontId="39" fillId="0" borderId="106" xfId="0" applyFont="1" applyBorder="1" applyAlignment="1">
      <alignment horizontal="center" vertical="center"/>
    </xf>
    <xf numFmtId="0" fontId="39" fillId="0" borderId="109" xfId="0" applyFont="1" applyBorder="1" applyAlignment="1">
      <alignment horizontal="center" vertical="center" wrapText="1"/>
    </xf>
    <xf numFmtId="0" fontId="20" fillId="0" borderId="106" xfId="3" applyFont="1" applyBorder="1" applyAlignment="1">
      <alignment horizontal="center" wrapText="1"/>
    </xf>
    <xf numFmtId="0" fontId="16" fillId="0" borderId="46" xfId="0" applyFont="1" applyFill="1" applyBorder="1" applyAlignment="1">
      <alignment vertical="center"/>
    </xf>
    <xf numFmtId="4" fontId="13" fillId="3" borderId="20" xfId="3" applyNumberFormat="1" applyFont="1" applyFill="1" applyBorder="1" applyAlignment="1">
      <alignment horizontal="center" vertical="center"/>
    </xf>
    <xf numFmtId="4" fontId="15" fillId="7" borderId="43" xfId="3" applyNumberFormat="1" applyFont="1" applyFill="1" applyBorder="1" applyAlignment="1">
      <alignment horizontal="center" vertical="center"/>
    </xf>
    <xf numFmtId="4" fontId="13" fillId="0" borderId="16" xfId="3" applyNumberFormat="1" applyFont="1" applyBorder="1" applyAlignment="1">
      <alignment horizontal="center" vertical="center"/>
    </xf>
    <xf numFmtId="0" fontId="12" fillId="7" borderId="58" xfId="0" applyFont="1" applyFill="1" applyBorder="1" applyAlignment="1">
      <alignment horizontal="center" vertical="center" wrapText="1"/>
    </xf>
    <xf numFmtId="0" fontId="16" fillId="7" borderId="30" xfId="3" applyFont="1" applyFill="1" applyBorder="1" applyAlignment="1">
      <alignment horizontal="center" vertical="center" wrapText="1"/>
    </xf>
    <xf numFmtId="0" fontId="16" fillId="7" borderId="93" xfId="3" applyFont="1" applyFill="1" applyBorder="1" applyAlignment="1">
      <alignment horizontal="center" vertical="center" wrapText="1"/>
    </xf>
    <xf numFmtId="0" fontId="12" fillId="7" borderId="95" xfId="0" applyFont="1" applyFill="1" applyBorder="1" applyAlignment="1">
      <alignment horizontal="center" vertical="center" wrapText="1"/>
    </xf>
    <xf numFmtId="0" fontId="16" fillId="7" borderId="94" xfId="3" applyFont="1" applyFill="1" applyBorder="1" applyAlignment="1">
      <alignment horizontal="center" vertical="center" wrapText="1"/>
    </xf>
    <xf numFmtId="0" fontId="12" fillId="7" borderId="94" xfId="0" applyFont="1" applyFill="1" applyBorder="1" applyAlignment="1">
      <alignment horizontal="center" vertical="center" wrapText="1"/>
    </xf>
    <xf numFmtId="0" fontId="13" fillId="7" borderId="80" xfId="3" applyFont="1" applyFill="1" applyBorder="1" applyAlignment="1">
      <alignment horizontal="center" vertical="center" wrapText="1"/>
    </xf>
    <xf numFmtId="0" fontId="0" fillId="7" borderId="0" xfId="0" applyFill="1" applyAlignment="1">
      <alignment horizontal="center"/>
    </xf>
    <xf numFmtId="0" fontId="13" fillId="0" borderId="80" xfId="3" applyFont="1" applyBorder="1" applyAlignment="1">
      <alignment horizontal="center" vertical="center" wrapText="1"/>
    </xf>
    <xf numFmtId="0" fontId="12" fillId="7" borderId="94" xfId="0" applyFont="1" applyFill="1" applyBorder="1" applyAlignment="1">
      <alignment horizontal="center" vertical="center"/>
    </xf>
    <xf numFmtId="0" fontId="12" fillId="7" borderId="30" xfId="0" applyFont="1" applyFill="1" applyBorder="1" applyAlignment="1">
      <alignment horizontal="center" vertical="center"/>
    </xf>
    <xf numFmtId="17" fontId="24" fillId="0" borderId="99" xfId="0" applyNumberFormat="1" applyFont="1" applyBorder="1" applyAlignment="1">
      <alignment horizontal="center" vertical="center"/>
    </xf>
    <xf numFmtId="17" fontId="24" fillId="0" borderId="30" xfId="0" applyNumberFormat="1" applyFont="1" applyBorder="1" applyAlignment="1">
      <alignment horizontal="center" vertical="center"/>
    </xf>
    <xf numFmtId="17" fontId="33" fillId="0" borderId="30" xfId="0" applyNumberFormat="1" applyFont="1" applyBorder="1" applyAlignment="1">
      <alignment horizontal="center" vertical="center"/>
    </xf>
    <xf numFmtId="0" fontId="47" fillId="0" borderId="22" xfId="4" applyFont="1" applyBorder="1" applyAlignment="1">
      <alignment horizontal="center" vertical="center" wrapText="1"/>
    </xf>
    <xf numFmtId="3" fontId="13" fillId="3" borderId="124" xfId="3" applyNumberFormat="1" applyFont="1" applyFill="1" applyBorder="1" applyAlignment="1">
      <alignment horizontal="center" vertical="center"/>
    </xf>
    <xf numFmtId="4" fontId="15" fillId="16" borderId="125" xfId="3" applyNumberFormat="1" applyFont="1" applyFill="1" applyBorder="1" applyAlignment="1">
      <alignment horizontal="center" vertical="center"/>
    </xf>
    <xf numFmtId="0" fontId="12" fillId="0" borderId="58" xfId="0" applyFont="1" applyFill="1" applyBorder="1" applyAlignment="1">
      <alignment horizontal="left" vertical="center" wrapText="1"/>
    </xf>
    <xf numFmtId="0" fontId="12" fillId="0" borderId="30" xfId="0" applyFont="1" applyFill="1" applyBorder="1" applyAlignment="1">
      <alignment horizontal="left" vertical="center" wrapText="1"/>
    </xf>
    <xf numFmtId="0" fontId="16" fillId="0" borderId="30" xfId="3" applyFont="1" applyFill="1" applyBorder="1" applyAlignment="1">
      <alignment horizontal="left" vertical="center" wrapText="1"/>
    </xf>
    <xf numFmtId="0" fontId="16" fillId="0" borderId="94" xfId="3" applyFont="1" applyFill="1" applyBorder="1" applyAlignment="1">
      <alignment horizontal="left" vertical="center" wrapText="1"/>
    </xf>
    <xf numFmtId="0" fontId="12" fillId="0" borderId="17" xfId="0" applyFont="1" applyFill="1" applyBorder="1" applyAlignment="1">
      <alignment horizontal="left" vertical="center" wrapText="1"/>
    </xf>
    <xf numFmtId="0" fontId="16" fillId="0" borderId="17" xfId="3" applyFont="1" applyFill="1" applyBorder="1" applyAlignment="1">
      <alignment horizontal="left" vertical="center" wrapText="1"/>
    </xf>
    <xf numFmtId="0" fontId="12" fillId="0" borderId="17" xfId="0" applyFont="1" applyFill="1" applyBorder="1" applyAlignment="1">
      <alignment horizontal="left" vertical="top" wrapText="1"/>
    </xf>
    <xf numFmtId="2" fontId="13" fillId="4" borderId="23" xfId="3" applyNumberFormat="1" applyFont="1" applyFill="1" applyBorder="1" applyAlignment="1">
      <alignment horizontal="center" vertical="center"/>
    </xf>
    <xf numFmtId="0" fontId="16" fillId="0" borderId="97" xfId="0" applyFont="1" applyFill="1" applyBorder="1" applyAlignment="1">
      <alignment horizontal="center" vertical="center" wrapText="1"/>
    </xf>
    <xf numFmtId="3" fontId="13" fillId="3" borderId="73" xfId="3" applyNumberFormat="1" applyFont="1" applyFill="1" applyBorder="1" applyAlignment="1">
      <alignment horizontal="center" vertical="center"/>
    </xf>
    <xf numFmtId="3" fontId="15" fillId="16" borderId="31" xfId="3" applyNumberFormat="1" applyFont="1" applyFill="1" applyBorder="1" applyAlignment="1">
      <alignment horizontal="center" vertical="center"/>
    </xf>
    <xf numFmtId="0" fontId="12" fillId="7" borderId="58" xfId="0" applyFont="1" applyFill="1" applyBorder="1" applyAlignment="1">
      <alignment vertical="center" wrapText="1"/>
    </xf>
    <xf numFmtId="0" fontId="12" fillId="7" borderId="94" xfId="0" applyFont="1" applyFill="1" applyBorder="1" applyAlignment="1">
      <alignment vertical="center" wrapText="1"/>
    </xf>
    <xf numFmtId="0" fontId="16" fillId="7" borderId="30" xfId="3" applyFont="1" applyFill="1" applyBorder="1" applyAlignment="1">
      <alignment vertical="center" wrapText="1"/>
    </xf>
    <xf numFmtId="0" fontId="12" fillId="7" borderId="30" xfId="0" applyFont="1" applyFill="1" applyBorder="1" applyAlignment="1">
      <alignment vertical="center" wrapText="1"/>
    </xf>
    <xf numFmtId="0" fontId="16" fillId="7" borderId="94" xfId="3" applyFont="1" applyFill="1" applyBorder="1" applyAlignment="1">
      <alignment vertical="center" wrapText="1"/>
    </xf>
    <xf numFmtId="0" fontId="16" fillId="7" borderId="93" xfId="3" applyFont="1" applyFill="1" applyBorder="1" applyAlignment="1">
      <alignment vertical="center" wrapText="1"/>
    </xf>
    <xf numFmtId="0" fontId="12" fillId="7" borderId="58" xfId="0" applyFont="1" applyFill="1" applyBorder="1" applyAlignment="1">
      <alignment horizontal="left" vertical="center" wrapText="1"/>
    </xf>
    <xf numFmtId="0" fontId="12" fillId="7" borderId="30" xfId="0" applyFont="1" applyFill="1" applyBorder="1" applyAlignment="1">
      <alignment horizontal="left" vertical="center" wrapText="1"/>
    </xf>
    <xf numFmtId="0" fontId="12" fillId="7" borderId="30" xfId="0" applyFont="1" applyFill="1" applyBorder="1" applyAlignment="1">
      <alignment horizontal="left" vertical="center"/>
    </xf>
    <xf numFmtId="0" fontId="16" fillId="7" borderId="30" xfId="3" applyFont="1" applyFill="1" applyBorder="1" applyAlignment="1">
      <alignment horizontal="left" vertical="center" wrapText="1"/>
    </xf>
    <xf numFmtId="0" fontId="12" fillId="7" borderId="30" xfId="0" applyFont="1" applyFill="1" applyBorder="1" applyAlignment="1">
      <alignment horizontal="left" wrapText="1"/>
    </xf>
    <xf numFmtId="4" fontId="13" fillId="0" borderId="17" xfId="3" applyNumberFormat="1" applyFont="1" applyFill="1" applyBorder="1" applyAlignment="1">
      <alignment horizontal="center" vertical="center"/>
    </xf>
    <xf numFmtId="4" fontId="13" fillId="7" borderId="22" xfId="3" applyNumberFormat="1" applyFont="1" applyFill="1" applyBorder="1" applyAlignment="1">
      <alignment horizontal="center" vertical="center"/>
    </xf>
    <xf numFmtId="17" fontId="33" fillId="0" borderId="94" xfId="0" applyNumberFormat="1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8" fillId="0" borderId="13" xfId="0" applyFont="1" applyBorder="1" applyAlignment="1">
      <alignment horizontal="center" vertical="center"/>
    </xf>
    <xf numFmtId="0" fontId="38" fillId="0" borderId="126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12" fillId="7" borderId="17" xfId="0" applyFont="1" applyFill="1" applyBorder="1" applyAlignment="1">
      <alignment horizontal="left" vertical="center" wrapText="1"/>
    </xf>
    <xf numFmtId="0" fontId="12" fillId="7" borderId="17" xfId="0" applyFont="1" applyFill="1" applyBorder="1" applyAlignment="1">
      <alignment horizontal="left" vertical="center"/>
    </xf>
    <xf numFmtId="0" fontId="16" fillId="7" borderId="17" xfId="3" applyFont="1" applyFill="1" applyBorder="1" applyAlignment="1">
      <alignment horizontal="left" vertical="center" wrapText="1"/>
    </xf>
    <xf numFmtId="0" fontId="13" fillId="0" borderId="17" xfId="3" applyFont="1" applyFill="1" applyBorder="1" applyAlignment="1">
      <alignment horizontal="left" vertical="center" wrapText="1"/>
    </xf>
    <xf numFmtId="4" fontId="13" fillId="3" borderId="108" xfId="3" applyNumberFormat="1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 wrapText="1"/>
    </xf>
    <xf numFmtId="17" fontId="33" fillId="0" borderId="94" xfId="0" applyNumberFormat="1" applyFont="1" applyBorder="1" applyAlignment="1">
      <alignment horizontal="center" vertical="center"/>
    </xf>
    <xf numFmtId="0" fontId="20" fillId="0" borderId="26" xfId="3" applyFont="1" applyFill="1" applyBorder="1" applyAlignment="1">
      <alignment horizontal="center" vertical="center"/>
    </xf>
    <xf numFmtId="4" fontId="15" fillId="0" borderId="23" xfId="3" applyNumberFormat="1" applyFont="1" applyFill="1" applyBorder="1" applyAlignment="1">
      <alignment horizontal="center" vertical="center"/>
    </xf>
    <xf numFmtId="4" fontId="15" fillId="0" borderId="16" xfId="3" applyNumberFormat="1" applyFont="1" applyFill="1" applyBorder="1" applyAlignment="1">
      <alignment horizontal="center" vertical="center"/>
    </xf>
    <xf numFmtId="0" fontId="13" fillId="10" borderId="80" xfId="3" applyFont="1" applyFill="1" applyBorder="1" applyAlignment="1">
      <alignment horizontal="center" vertical="center" wrapText="1"/>
    </xf>
    <xf numFmtId="17" fontId="33" fillId="0" borderId="94" xfId="0" applyNumberFormat="1" applyFont="1" applyBorder="1" applyAlignment="1">
      <alignment horizontal="center"/>
    </xf>
    <xf numFmtId="0" fontId="33" fillId="0" borderId="13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38" fillId="0" borderId="13" xfId="0" applyFont="1" applyBorder="1" applyAlignment="1">
      <alignment horizontal="center"/>
    </xf>
    <xf numFmtId="0" fontId="38" fillId="0" borderId="126" xfId="0" applyFont="1" applyBorder="1" applyAlignment="1">
      <alignment horizontal="center"/>
    </xf>
    <xf numFmtId="4" fontId="13" fillId="4" borderId="97" xfId="3" applyNumberFormat="1" applyFont="1" applyFill="1" applyBorder="1" applyAlignment="1">
      <alignment horizontal="center" vertical="center"/>
    </xf>
    <xf numFmtId="17" fontId="33" fillId="0" borderId="58" xfId="0" applyNumberFormat="1" applyFont="1" applyBorder="1" applyAlignment="1">
      <alignment horizontal="center" vertical="center"/>
    </xf>
    <xf numFmtId="0" fontId="33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38" fillId="0" borderId="14" xfId="0" applyFont="1" applyBorder="1" applyAlignment="1">
      <alignment horizontal="center"/>
    </xf>
    <xf numFmtId="0" fontId="38" fillId="0" borderId="56" xfId="0" applyFont="1" applyBorder="1" applyAlignment="1">
      <alignment horizontal="center"/>
    </xf>
    <xf numFmtId="17" fontId="33" fillId="0" borderId="123" xfId="0" applyNumberFormat="1" applyFont="1" applyBorder="1" applyAlignment="1">
      <alignment horizontal="center" vertical="center"/>
    </xf>
    <xf numFmtId="0" fontId="33" fillId="0" borderId="20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38" fillId="0" borderId="20" xfId="0" applyFont="1" applyBorder="1" applyAlignment="1">
      <alignment horizontal="center"/>
    </xf>
    <xf numFmtId="0" fontId="38" fillId="0" borderId="127" xfId="0" applyFont="1" applyBorder="1" applyAlignment="1">
      <alignment horizontal="center"/>
    </xf>
    <xf numFmtId="0" fontId="17" fillId="9" borderId="44" xfId="3" applyFont="1" applyFill="1" applyBorder="1" applyAlignment="1">
      <alignment horizontal="center" vertical="center" wrapText="1"/>
    </xf>
    <xf numFmtId="0" fontId="50" fillId="9" borderId="44" xfId="3" applyFont="1" applyFill="1" applyBorder="1" applyAlignment="1">
      <alignment horizontal="center" vertical="center" wrapText="1"/>
    </xf>
    <xf numFmtId="0" fontId="16" fillId="0" borderId="94" xfId="3" applyFont="1" applyFill="1" applyBorder="1" applyAlignment="1">
      <alignment horizontal="center" vertical="center" wrapText="1"/>
    </xf>
    <xf numFmtId="0" fontId="16" fillId="0" borderId="93" xfId="3" applyFont="1" applyFill="1" applyBorder="1" applyAlignment="1">
      <alignment horizontal="center" vertical="center" wrapText="1"/>
    </xf>
    <xf numFmtId="3" fontId="13" fillId="3" borderId="14" xfId="3" applyNumberFormat="1" applyFont="1" applyFill="1" applyBorder="1" applyAlignment="1">
      <alignment horizontal="center" vertical="center"/>
    </xf>
    <xf numFmtId="4" fontId="13" fillId="0" borderId="17" xfId="3" applyNumberFormat="1" applyFont="1" applyBorder="1" applyAlignment="1">
      <alignment horizontal="center" vertical="center"/>
    </xf>
    <xf numFmtId="4" fontId="13" fillId="7" borderId="17" xfId="3" applyNumberFormat="1" applyFont="1" applyFill="1" applyBorder="1" applyAlignment="1">
      <alignment horizontal="center" vertical="center"/>
    </xf>
    <xf numFmtId="4" fontId="13" fillId="0" borderId="22" xfId="3" applyNumberFormat="1" applyFont="1" applyBorder="1" applyAlignment="1">
      <alignment horizontal="center" vertical="center"/>
    </xf>
    <xf numFmtId="4" fontId="13" fillId="4" borderId="23" xfId="3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center" vertical="center"/>
    </xf>
    <xf numFmtId="0" fontId="9" fillId="7" borderId="3" xfId="0" applyFont="1" applyFill="1" applyBorder="1" applyAlignment="1" applyProtection="1">
      <alignment horizontal="left" vertical="center" wrapText="1"/>
      <protection locked="0"/>
    </xf>
    <xf numFmtId="0" fontId="9" fillId="7" borderId="4" xfId="0" applyFont="1" applyFill="1" applyBorder="1" applyAlignment="1" applyProtection="1">
      <alignment horizontal="left" vertical="center" wrapText="1"/>
      <protection locked="0"/>
    </xf>
    <xf numFmtId="0" fontId="9" fillId="7" borderId="5" xfId="0" applyFont="1" applyFill="1" applyBorder="1" applyAlignment="1" applyProtection="1">
      <alignment horizontal="left" vertical="center" wrapText="1"/>
      <protection locked="0"/>
    </xf>
    <xf numFmtId="0" fontId="7" fillId="13" borderId="14" xfId="0" applyFont="1" applyFill="1" applyBorder="1" applyAlignment="1" applyProtection="1">
      <alignment horizontal="center" vertical="center" wrapText="1"/>
      <protection locked="0"/>
    </xf>
    <xf numFmtId="0" fontId="7" fillId="13" borderId="56" xfId="0" applyFont="1" applyFill="1" applyBorder="1" applyAlignment="1" applyProtection="1">
      <alignment horizontal="center" vertical="center" wrapText="1"/>
      <protection locked="0"/>
    </xf>
    <xf numFmtId="0" fontId="7" fillId="13" borderId="23" xfId="1" applyFont="1" applyFill="1" applyBorder="1" applyAlignment="1" applyProtection="1">
      <alignment horizontal="center" vertical="center" wrapText="1"/>
      <protection locked="0"/>
    </xf>
    <xf numFmtId="0" fontId="7" fillId="13" borderId="26" xfId="1" applyFont="1" applyFill="1" applyBorder="1" applyAlignment="1" applyProtection="1">
      <alignment horizontal="center" vertical="center" wrapText="1"/>
      <protection locked="0"/>
    </xf>
    <xf numFmtId="0" fontId="7" fillId="13" borderId="36" xfId="1" applyFont="1" applyFill="1" applyBorder="1" applyAlignment="1" applyProtection="1">
      <alignment horizontal="center" vertical="center" wrapText="1"/>
      <protection locked="0"/>
    </xf>
    <xf numFmtId="0" fontId="7" fillId="13" borderId="73" xfId="0" applyFont="1" applyFill="1" applyBorder="1" applyAlignment="1" applyProtection="1">
      <alignment horizontal="center" vertical="center" wrapText="1"/>
      <protection locked="0"/>
    </xf>
    <xf numFmtId="0" fontId="7" fillId="13" borderId="28" xfId="0" applyFont="1" applyFill="1" applyBorder="1" applyAlignment="1" applyProtection="1">
      <alignment horizontal="center" vertical="center" wrapText="1"/>
      <protection locked="0"/>
    </xf>
    <xf numFmtId="0" fontId="7" fillId="13" borderId="55" xfId="0" applyFont="1" applyFill="1" applyBorder="1" applyAlignment="1" applyProtection="1">
      <alignment horizontal="center" vertical="center" wrapText="1"/>
      <protection locked="0"/>
    </xf>
    <xf numFmtId="0" fontId="7" fillId="13" borderId="65" xfId="0" applyFont="1" applyFill="1" applyBorder="1" applyAlignment="1" applyProtection="1">
      <alignment horizontal="center" vertical="center" wrapText="1"/>
      <protection locked="0"/>
    </xf>
    <xf numFmtId="0" fontId="7" fillId="13" borderId="0" xfId="0" applyFont="1" applyFill="1" applyBorder="1" applyAlignment="1" applyProtection="1">
      <alignment horizontal="center" vertical="center" wrapText="1"/>
      <protection locked="0"/>
    </xf>
    <xf numFmtId="0" fontId="7" fillId="13" borderId="54" xfId="0" applyFont="1" applyFill="1" applyBorder="1" applyAlignment="1" applyProtection="1">
      <alignment horizontal="center" vertical="center" wrapText="1"/>
      <protection locked="0"/>
    </xf>
    <xf numFmtId="0" fontId="7" fillId="7" borderId="6" xfId="0" applyFont="1" applyFill="1" applyBorder="1" applyAlignment="1" applyProtection="1">
      <alignment horizontal="justify" vertical="center" wrapText="1"/>
      <protection locked="0"/>
    </xf>
    <xf numFmtId="0" fontId="7" fillId="7" borderId="7" xfId="0" applyFont="1" applyFill="1" applyBorder="1" applyAlignment="1" applyProtection="1">
      <alignment horizontal="justify" vertical="center" wrapText="1"/>
      <protection locked="0"/>
    </xf>
    <xf numFmtId="0" fontId="7" fillId="7" borderId="8" xfId="0" applyFont="1" applyFill="1" applyBorder="1" applyAlignment="1" applyProtection="1">
      <alignment horizontal="justify" vertical="center" wrapText="1"/>
      <protection locked="0"/>
    </xf>
    <xf numFmtId="0" fontId="7" fillId="7" borderId="11" xfId="0" applyFont="1" applyFill="1" applyBorder="1" applyAlignment="1" applyProtection="1">
      <alignment horizontal="justify" vertical="center" wrapText="1"/>
      <protection locked="0"/>
    </xf>
    <xf numFmtId="0" fontId="7" fillId="7" borderId="26" xfId="0" applyFont="1" applyFill="1" applyBorder="1" applyAlignment="1" applyProtection="1">
      <alignment horizontal="justify" vertical="center" wrapText="1"/>
      <protection locked="0"/>
    </xf>
    <xf numFmtId="0" fontId="7" fillId="7" borderId="36" xfId="0" applyFont="1" applyFill="1" applyBorder="1" applyAlignment="1" applyProtection="1">
      <alignment horizontal="justify" vertical="center" wrapText="1"/>
      <protection locked="0"/>
    </xf>
    <xf numFmtId="3" fontId="8" fillId="7" borderId="63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12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77" xfId="0" applyNumberFormat="1" applyFont="1" applyFill="1" applyBorder="1" applyAlignment="1" applyProtection="1">
      <alignment horizontal="center" vertical="center" wrapText="1"/>
      <protection locked="0"/>
    </xf>
    <xf numFmtId="3" fontId="7" fillId="0" borderId="23" xfId="0" applyNumberFormat="1" applyFont="1" applyFill="1" applyBorder="1" applyAlignment="1" applyProtection="1">
      <alignment horizontal="center" vertical="center"/>
      <protection locked="0"/>
    </xf>
    <xf numFmtId="3" fontId="7" fillId="0" borderId="26" xfId="0" applyNumberFormat="1" applyFont="1" applyFill="1" applyBorder="1" applyAlignment="1" applyProtection="1">
      <alignment horizontal="center" vertical="center"/>
      <protection locked="0"/>
    </xf>
    <xf numFmtId="3" fontId="7" fillId="0" borderId="36" xfId="0" applyNumberFormat="1" applyFont="1" applyFill="1" applyBorder="1" applyAlignment="1" applyProtection="1">
      <alignment horizontal="center" vertical="center"/>
      <protection locked="0"/>
    </xf>
    <xf numFmtId="0" fontId="7" fillId="7" borderId="17" xfId="0" applyFont="1" applyFill="1" applyBorder="1" applyAlignment="1" applyProtection="1">
      <alignment horizontal="center" vertical="center" wrapText="1"/>
      <protection locked="0"/>
    </xf>
    <xf numFmtId="0" fontId="7" fillId="7" borderId="1" xfId="0" applyFont="1" applyFill="1" applyBorder="1" applyAlignment="1" applyProtection="1">
      <alignment horizontal="center" vertical="center" wrapText="1"/>
      <protection locked="0"/>
    </xf>
    <xf numFmtId="0" fontId="7" fillId="7" borderId="0" xfId="0" applyFont="1" applyFill="1" applyBorder="1" applyAlignment="1" applyProtection="1">
      <alignment horizontal="center" vertical="center" wrapText="1"/>
      <protection locked="0"/>
    </xf>
    <xf numFmtId="0" fontId="7" fillId="7" borderId="54" xfId="0" applyFont="1" applyFill="1" applyBorder="1" applyAlignment="1" applyProtection="1">
      <alignment horizontal="center" vertical="center" wrapText="1"/>
      <protection locked="0"/>
    </xf>
    <xf numFmtId="0" fontId="7" fillId="13" borderId="45" xfId="0" applyFont="1" applyFill="1" applyBorder="1" applyAlignment="1" applyProtection="1">
      <alignment horizontal="center" vertical="center" wrapText="1"/>
      <protection locked="0"/>
    </xf>
    <xf numFmtId="0" fontId="7" fillId="13" borderId="46" xfId="0" applyFont="1" applyFill="1" applyBorder="1" applyAlignment="1" applyProtection="1">
      <alignment horizontal="center" vertical="center" wrapText="1"/>
      <protection locked="0"/>
    </xf>
    <xf numFmtId="0" fontId="7" fillId="13" borderId="32" xfId="0" applyFont="1" applyFill="1" applyBorder="1" applyAlignment="1" applyProtection="1">
      <alignment horizontal="center" vertical="center" wrapText="1"/>
      <protection locked="0"/>
    </xf>
    <xf numFmtId="0" fontId="7" fillId="13" borderId="21" xfId="0" applyFont="1" applyFill="1" applyBorder="1" applyAlignment="1" applyProtection="1">
      <alignment horizontal="center" vertical="center" wrapText="1"/>
      <protection locked="0"/>
    </xf>
    <xf numFmtId="0" fontId="7" fillId="0" borderId="17" xfId="0" applyFont="1" applyFill="1" applyBorder="1" applyAlignment="1" applyProtection="1">
      <alignment horizontal="center" vertical="center" wrapText="1"/>
      <protection locked="0"/>
    </xf>
    <xf numFmtId="0" fontId="7" fillId="0" borderId="24" xfId="0" applyFont="1" applyBorder="1" applyAlignment="1" applyProtection="1">
      <alignment horizontal="justify" vertical="center" wrapText="1"/>
      <protection locked="0"/>
    </xf>
    <xf numFmtId="0" fontId="7" fillId="0" borderId="12" xfId="0" applyFont="1" applyBorder="1" applyAlignment="1" applyProtection="1">
      <alignment horizontal="justify" vertical="center" wrapText="1"/>
      <protection locked="0"/>
    </xf>
    <xf numFmtId="0" fontId="7" fillId="0" borderId="77" xfId="0" applyFont="1" applyBorder="1" applyAlignment="1" applyProtection="1">
      <alignment horizontal="justify" vertical="center" wrapText="1"/>
      <protection locked="0"/>
    </xf>
    <xf numFmtId="0" fontId="9" fillId="7" borderId="61" xfId="0" applyFont="1" applyFill="1" applyBorder="1" applyAlignment="1" applyProtection="1">
      <alignment horizontal="left" vertical="center"/>
      <protection locked="0"/>
    </xf>
    <xf numFmtId="0" fontId="9" fillId="7" borderId="31" xfId="0" applyFont="1" applyFill="1" applyBorder="1" applyAlignment="1" applyProtection="1">
      <alignment horizontal="left" vertical="center"/>
      <protection locked="0"/>
    </xf>
    <xf numFmtId="0" fontId="9" fillId="7" borderId="82" xfId="0" applyFont="1" applyFill="1" applyBorder="1" applyAlignment="1" applyProtection="1">
      <alignment horizontal="left" vertical="center"/>
      <protection locked="0"/>
    </xf>
    <xf numFmtId="0" fontId="32" fillId="11" borderId="62" xfId="0" quotePrefix="1" applyFont="1" applyFill="1" applyBorder="1" applyAlignment="1" applyProtection="1">
      <alignment horizontal="center" vertical="center" wrapText="1"/>
      <protection locked="0"/>
    </xf>
    <xf numFmtId="0" fontId="32" fillId="11" borderId="10" xfId="0" quotePrefix="1" applyFont="1" applyFill="1" applyBorder="1" applyAlignment="1" applyProtection="1">
      <alignment horizontal="center" vertical="center" wrapText="1"/>
      <protection locked="0"/>
    </xf>
    <xf numFmtId="0" fontId="32" fillId="11" borderId="40" xfId="0" quotePrefix="1" applyFont="1" applyFill="1" applyBorder="1" applyAlignment="1" applyProtection="1">
      <alignment horizontal="center" vertical="center" wrapText="1"/>
      <protection locked="0"/>
    </xf>
    <xf numFmtId="0" fontId="9" fillId="7" borderId="24" xfId="0" applyFont="1" applyFill="1" applyBorder="1" applyAlignment="1" applyProtection="1">
      <alignment horizontal="justify" vertical="center" wrapText="1"/>
      <protection locked="0"/>
    </xf>
    <xf numFmtId="0" fontId="9" fillId="7" borderId="12" xfId="0" applyFont="1" applyFill="1" applyBorder="1" applyAlignment="1" applyProtection="1">
      <alignment horizontal="justify" vertical="center" wrapText="1"/>
      <protection locked="0"/>
    </xf>
    <xf numFmtId="0" fontId="9" fillId="7" borderId="77" xfId="0" applyFont="1" applyFill="1" applyBorder="1" applyAlignment="1" applyProtection="1">
      <alignment horizontal="justify" vertical="center" wrapText="1"/>
      <protection locked="0"/>
    </xf>
    <xf numFmtId="0" fontId="7" fillId="14" borderId="62" xfId="0" applyFont="1" applyFill="1" applyBorder="1" applyAlignment="1" applyProtection="1">
      <alignment horizontal="center" vertical="center" wrapText="1"/>
      <protection locked="0"/>
    </xf>
    <xf numFmtId="0" fontId="7" fillId="14" borderId="10" xfId="0" applyFont="1" applyFill="1" applyBorder="1" applyAlignment="1" applyProtection="1">
      <alignment horizontal="center" vertical="center" wrapText="1"/>
      <protection locked="0"/>
    </xf>
    <xf numFmtId="0" fontId="7" fillId="14" borderId="40" xfId="0" applyFont="1" applyFill="1" applyBorder="1" applyAlignment="1" applyProtection="1">
      <alignment horizontal="center" vertical="center" wrapText="1"/>
      <protection locked="0"/>
    </xf>
    <xf numFmtId="0" fontId="9" fillId="7" borderId="11" xfId="0" applyFont="1" applyFill="1" applyBorder="1" applyAlignment="1" applyProtection="1">
      <alignment horizontal="justify" vertical="center" wrapText="1"/>
      <protection locked="0"/>
    </xf>
    <xf numFmtId="0" fontId="9" fillId="7" borderId="26" xfId="0" applyFont="1" applyFill="1" applyBorder="1" applyAlignment="1" applyProtection="1">
      <alignment horizontal="justify" vertical="center" wrapText="1"/>
      <protection locked="0"/>
    </xf>
    <xf numFmtId="0" fontId="9" fillId="7" borderId="36" xfId="0" applyFont="1" applyFill="1" applyBorder="1" applyAlignment="1" applyProtection="1">
      <alignment horizontal="justify" vertical="center" wrapText="1"/>
      <protection locked="0"/>
    </xf>
    <xf numFmtId="0" fontId="5" fillId="7" borderId="33" xfId="1" applyFont="1" applyFill="1" applyBorder="1" applyAlignment="1" applyProtection="1">
      <alignment horizontal="center" vertical="center"/>
      <protection locked="0"/>
    </xf>
    <xf numFmtId="0" fontId="5" fillId="7" borderId="34" xfId="1" applyFont="1" applyFill="1" applyBorder="1" applyAlignment="1" applyProtection="1">
      <alignment horizontal="center" vertical="center"/>
      <protection locked="0"/>
    </xf>
    <xf numFmtId="0" fontId="5" fillId="7" borderId="35" xfId="1" applyFont="1" applyFill="1" applyBorder="1" applyAlignment="1" applyProtection="1">
      <alignment horizontal="center" vertical="center"/>
      <protection locked="0"/>
    </xf>
    <xf numFmtId="0" fontId="5" fillId="7" borderId="1" xfId="1" applyFont="1" applyFill="1" applyBorder="1" applyAlignment="1" applyProtection="1">
      <alignment horizontal="center" vertical="center"/>
      <protection locked="0"/>
    </xf>
    <xf numFmtId="0" fontId="5" fillId="7" borderId="0" xfId="1" applyFont="1" applyFill="1" applyBorder="1" applyAlignment="1" applyProtection="1">
      <alignment horizontal="center" vertical="center"/>
      <protection locked="0"/>
    </xf>
    <xf numFmtId="0" fontId="5" fillId="7" borderId="2" xfId="1" applyFont="1" applyFill="1" applyBorder="1" applyAlignment="1" applyProtection="1">
      <alignment horizontal="center" vertical="center"/>
      <protection locked="0"/>
    </xf>
    <xf numFmtId="0" fontId="31" fillId="7" borderId="62" xfId="1" applyFont="1" applyFill="1" applyBorder="1" applyAlignment="1" applyProtection="1">
      <alignment horizontal="left" vertical="center"/>
      <protection locked="0"/>
    </xf>
    <xf numFmtId="0" fontId="31" fillId="7" borderId="10" xfId="1" applyFont="1" applyFill="1" applyBorder="1" applyAlignment="1" applyProtection="1">
      <alignment horizontal="left" vertical="center"/>
      <protection locked="0"/>
    </xf>
    <xf numFmtId="0" fontId="31" fillId="7" borderId="40" xfId="1" applyFont="1" applyFill="1" applyBorder="1" applyAlignment="1" applyProtection="1">
      <alignment horizontal="left" vertical="center"/>
      <protection locked="0"/>
    </xf>
    <xf numFmtId="0" fontId="31" fillId="12" borderId="45" xfId="1" applyFont="1" applyFill="1" applyBorder="1" applyAlignment="1" applyProtection="1">
      <alignment horizontal="center" vertical="center"/>
      <protection locked="0"/>
    </xf>
    <xf numFmtId="0" fontId="31" fillId="12" borderId="28" xfId="1" applyFont="1" applyFill="1" applyBorder="1" applyAlignment="1" applyProtection="1">
      <alignment horizontal="center" vertical="center"/>
      <protection locked="0"/>
    </xf>
    <xf numFmtId="0" fontId="31" fillId="12" borderId="41" xfId="1" applyFont="1" applyFill="1" applyBorder="1" applyAlignment="1" applyProtection="1">
      <alignment horizontal="center" vertical="center"/>
      <protection locked="0"/>
    </xf>
    <xf numFmtId="0" fontId="30" fillId="7" borderId="1" xfId="1" applyFont="1" applyFill="1" applyBorder="1" applyAlignment="1" applyProtection="1">
      <alignment horizontal="center" vertical="center" wrapText="1"/>
      <protection locked="0"/>
    </xf>
    <xf numFmtId="0" fontId="30" fillId="7" borderId="0" xfId="1" applyFont="1" applyFill="1" applyBorder="1" applyAlignment="1" applyProtection="1">
      <alignment horizontal="center" vertical="center"/>
      <protection locked="0"/>
    </xf>
    <xf numFmtId="0" fontId="30" fillId="7" borderId="2" xfId="1" applyFont="1" applyFill="1" applyBorder="1" applyAlignment="1" applyProtection="1">
      <alignment horizontal="center" vertical="center"/>
      <protection locked="0"/>
    </xf>
    <xf numFmtId="0" fontId="31" fillId="7" borderId="48" xfId="1" applyFont="1" applyFill="1" applyBorder="1" applyAlignment="1" applyProtection="1">
      <alignment horizontal="left" vertical="center"/>
      <protection locked="0"/>
    </xf>
    <xf numFmtId="0" fontId="31" fillId="7" borderId="9" xfId="1" applyFont="1" applyFill="1" applyBorder="1" applyAlignment="1" applyProtection="1">
      <alignment horizontal="left" vertical="center"/>
      <protection locked="0"/>
    </xf>
    <xf numFmtId="0" fontId="31" fillId="7" borderId="49" xfId="1" applyFont="1" applyFill="1" applyBorder="1" applyAlignment="1" applyProtection="1">
      <alignment horizontal="left" vertical="center"/>
      <protection locked="0"/>
    </xf>
    <xf numFmtId="0" fontId="7" fillId="7" borderId="23" xfId="0" applyFont="1" applyFill="1" applyBorder="1" applyAlignment="1" applyProtection="1">
      <alignment horizontal="center" vertical="center" wrapText="1"/>
      <protection locked="0"/>
    </xf>
    <xf numFmtId="0" fontId="7" fillId="7" borderId="26" xfId="0" applyFont="1" applyFill="1" applyBorder="1" applyAlignment="1" applyProtection="1">
      <alignment horizontal="center" vertical="center" wrapText="1"/>
      <protection locked="0"/>
    </xf>
    <xf numFmtId="0" fontId="7" fillId="7" borderId="16" xfId="0" applyFont="1" applyFill="1" applyBorder="1" applyAlignment="1" applyProtection="1">
      <alignment horizontal="center" vertical="center" wrapText="1"/>
      <protection locked="0"/>
    </xf>
    <xf numFmtId="4" fontId="7" fillId="7" borderId="23" xfId="0" applyNumberFormat="1" applyFont="1" applyFill="1" applyBorder="1" applyAlignment="1" applyProtection="1">
      <alignment horizontal="center" vertical="center"/>
      <protection locked="0"/>
    </xf>
    <xf numFmtId="4" fontId="7" fillId="7" borderId="26" xfId="0" applyNumberFormat="1" applyFont="1" applyFill="1" applyBorder="1" applyAlignment="1" applyProtection="1">
      <alignment horizontal="center" vertical="center"/>
      <protection locked="0"/>
    </xf>
    <xf numFmtId="4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7" fillId="7" borderId="13" xfId="0" applyFont="1" applyFill="1" applyBorder="1" applyAlignment="1" applyProtection="1">
      <alignment horizontal="center" vertical="center" wrapText="1"/>
      <protection locked="0"/>
    </xf>
    <xf numFmtId="3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26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2" xfId="0" applyFont="1" applyBorder="1" applyAlignment="1">
      <alignment horizontal="center"/>
    </xf>
    <xf numFmtId="0" fontId="10" fillId="0" borderId="119" xfId="0" applyFont="1" applyBorder="1" applyAlignment="1">
      <alignment horizontal="center" vertical="top"/>
    </xf>
    <xf numFmtId="0" fontId="10" fillId="0" borderId="120" xfId="0" applyFont="1" applyBorder="1" applyAlignment="1">
      <alignment horizontal="center" vertical="top"/>
    </xf>
    <xf numFmtId="0" fontId="10" fillId="0" borderId="121" xfId="0" applyFont="1" applyBorder="1" applyAlignment="1">
      <alignment horizontal="center" vertical="top"/>
    </xf>
    <xf numFmtId="0" fontId="9" fillId="7" borderId="1" xfId="0" applyFont="1" applyFill="1" applyBorder="1" applyAlignment="1" applyProtection="1">
      <alignment horizontal="justify" vertical="center" wrapText="1"/>
      <protection locked="0"/>
    </xf>
    <xf numFmtId="0" fontId="45" fillId="7" borderId="0" xfId="0" applyFont="1" applyFill="1" applyBorder="1" applyAlignment="1" applyProtection="1">
      <alignment horizontal="justify" vertical="center" wrapText="1"/>
      <protection locked="0"/>
    </xf>
    <xf numFmtId="0" fontId="45" fillId="7" borderId="2" xfId="0" applyFont="1" applyFill="1" applyBorder="1" applyAlignment="1" applyProtection="1">
      <alignment horizontal="justify" vertical="center" wrapText="1"/>
      <protection locked="0"/>
    </xf>
    <xf numFmtId="0" fontId="9" fillId="7" borderId="62" xfId="0" applyFont="1" applyFill="1" applyBorder="1" applyAlignment="1" applyProtection="1">
      <alignment horizontal="left" vertical="center" wrapText="1"/>
      <protection locked="0"/>
    </xf>
    <xf numFmtId="0" fontId="9" fillId="7" borderId="10" xfId="0" applyFont="1" applyFill="1" applyBorder="1" applyAlignment="1" applyProtection="1">
      <alignment horizontal="left" vertical="center" wrapText="1"/>
      <protection locked="0"/>
    </xf>
    <xf numFmtId="0" fontId="9" fillId="7" borderId="40" xfId="0" applyFont="1" applyFill="1" applyBorder="1" applyAlignment="1" applyProtection="1">
      <alignment horizontal="left" vertical="center" wrapText="1"/>
      <protection locked="0"/>
    </xf>
    <xf numFmtId="0" fontId="11" fillId="0" borderId="116" xfId="0" applyFont="1" applyBorder="1" applyAlignment="1">
      <alignment horizontal="center"/>
    </xf>
    <xf numFmtId="0" fontId="11" fillId="0" borderId="117" xfId="0" applyFont="1" applyBorder="1" applyAlignment="1">
      <alignment horizontal="center"/>
    </xf>
    <xf numFmtId="0" fontId="11" fillId="0" borderId="118" xfId="0" applyFont="1" applyBorder="1" applyAlignment="1">
      <alignment horizontal="center"/>
    </xf>
    <xf numFmtId="0" fontId="10" fillId="0" borderId="1" xfId="0" applyFont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" fillId="7" borderId="0" xfId="0" applyFont="1" applyFill="1" applyAlignment="1">
      <alignment horizontal="center" vertical="top" wrapText="1"/>
    </xf>
    <xf numFmtId="0" fontId="10" fillId="7" borderId="0" xfId="0" applyFont="1" applyFill="1" applyAlignment="1">
      <alignment horizontal="center" vertical="top" wrapText="1"/>
    </xf>
    <xf numFmtId="0" fontId="10" fillId="7" borderId="2" xfId="0" applyFont="1" applyFill="1" applyBorder="1" applyAlignment="1">
      <alignment horizontal="center" vertical="top" wrapText="1"/>
    </xf>
    <xf numFmtId="0" fontId="11" fillId="6" borderId="1" xfId="0" applyFont="1" applyFill="1" applyBorder="1" applyAlignment="1">
      <alignment horizontal="center" wrapText="1"/>
    </xf>
    <xf numFmtId="0" fontId="11" fillId="6" borderId="0" xfId="0" applyFont="1" applyFill="1" applyAlignment="1">
      <alignment horizontal="center" wrapText="1"/>
    </xf>
    <xf numFmtId="0" fontId="11" fillId="0" borderId="0" xfId="0" applyFont="1" applyAlignment="1">
      <alignment horizontal="center" wrapText="1"/>
    </xf>
    <xf numFmtId="0" fontId="11" fillId="0" borderId="2" xfId="0" applyFont="1" applyBorder="1" applyAlignment="1">
      <alignment horizontal="center" wrapText="1"/>
    </xf>
    <xf numFmtId="0" fontId="10" fillId="6" borderId="1" xfId="0" applyFont="1" applyFill="1" applyBorder="1" applyAlignment="1">
      <alignment horizontal="center" vertical="top" wrapText="1"/>
    </xf>
    <xf numFmtId="0" fontId="10" fillId="6" borderId="0" xfId="0" applyFont="1" applyFill="1" applyAlignment="1">
      <alignment horizontal="center" vertical="top" wrapText="1"/>
    </xf>
    <xf numFmtId="0" fontId="10" fillId="6" borderId="2" xfId="0" applyFont="1" applyFill="1" applyBorder="1" applyAlignment="1">
      <alignment horizontal="center" vertical="top" wrapText="1"/>
    </xf>
    <xf numFmtId="0" fontId="9" fillId="7" borderId="24" xfId="0" applyFont="1" applyFill="1" applyBorder="1" applyAlignment="1" applyProtection="1">
      <alignment horizontal="left" vertical="center" wrapText="1"/>
      <protection locked="0"/>
    </xf>
    <xf numFmtId="0" fontId="9" fillId="7" borderId="12" xfId="0" applyFont="1" applyFill="1" applyBorder="1" applyAlignment="1" applyProtection="1">
      <alignment horizontal="left" vertical="center" wrapText="1"/>
      <protection locked="0"/>
    </xf>
    <xf numFmtId="0" fontId="9" fillId="7" borderId="77" xfId="0" applyFont="1" applyFill="1" applyBorder="1" applyAlignment="1" applyProtection="1">
      <alignment horizontal="left" vertical="center" wrapText="1"/>
      <protection locked="0"/>
    </xf>
    <xf numFmtId="0" fontId="9" fillId="7" borderId="48" xfId="0" applyFont="1" applyFill="1" applyBorder="1" applyAlignment="1" applyProtection="1">
      <alignment horizontal="justify" vertical="center" wrapText="1"/>
      <protection locked="0"/>
    </xf>
    <xf numFmtId="0" fontId="9" fillId="7" borderId="9" xfId="0" applyFont="1" applyFill="1" applyBorder="1" applyAlignment="1" applyProtection="1">
      <alignment horizontal="justify" vertical="center" wrapText="1"/>
      <protection locked="0"/>
    </xf>
    <xf numFmtId="0" fontId="9" fillId="7" borderId="49" xfId="0" applyFont="1" applyFill="1" applyBorder="1" applyAlignment="1" applyProtection="1">
      <alignment horizontal="justify" vertical="center" wrapText="1"/>
      <protection locked="0"/>
    </xf>
    <xf numFmtId="0" fontId="30" fillId="0" borderId="11" xfId="3" applyFont="1" applyFill="1" applyBorder="1" applyAlignment="1">
      <alignment horizontal="justify" vertical="center" wrapText="1"/>
    </xf>
    <xf numFmtId="0" fontId="30" fillId="0" borderId="26" xfId="3" applyFont="1" applyFill="1" applyBorder="1" applyAlignment="1">
      <alignment horizontal="justify" vertical="center" wrapText="1"/>
    </xf>
    <xf numFmtId="0" fontId="30" fillId="0" borderId="36" xfId="3" applyFont="1" applyFill="1" applyBorder="1" applyAlignment="1">
      <alignment horizontal="justify" vertical="center" wrapText="1"/>
    </xf>
    <xf numFmtId="0" fontId="29" fillId="9" borderId="62" xfId="3" applyFont="1" applyFill="1" applyBorder="1" applyAlignment="1">
      <alignment horizontal="center" vertical="center"/>
    </xf>
    <xf numFmtId="0" fontId="29" fillId="9" borderId="10" xfId="3" applyFont="1" applyFill="1" applyBorder="1" applyAlignment="1">
      <alignment horizontal="center" vertical="center"/>
    </xf>
    <xf numFmtId="0" fontId="29" fillId="9" borderId="40" xfId="3" applyFont="1" applyFill="1" applyBorder="1" applyAlignment="1">
      <alignment horizontal="center" vertical="center"/>
    </xf>
    <xf numFmtId="0" fontId="13" fillId="20" borderId="6" xfId="0" applyFont="1" applyFill="1" applyBorder="1" applyAlignment="1">
      <alignment horizontal="center" vertical="center" wrapText="1"/>
    </xf>
    <xf numFmtId="0" fontId="13" fillId="20" borderId="7" xfId="0" applyFont="1" applyFill="1" applyBorder="1" applyAlignment="1">
      <alignment horizontal="center" vertical="center" wrapText="1"/>
    </xf>
    <xf numFmtId="0" fontId="13" fillId="20" borderId="8" xfId="0" applyFont="1" applyFill="1" applyBorder="1" applyAlignment="1">
      <alignment horizontal="center" vertical="center" wrapText="1"/>
    </xf>
    <xf numFmtId="0" fontId="12" fillId="0" borderId="62" xfId="3" applyFont="1" applyFill="1" applyBorder="1" applyAlignment="1">
      <alignment horizontal="justify" vertical="center" wrapText="1"/>
    </xf>
    <xf numFmtId="0" fontId="12" fillId="0" borderId="10" xfId="3" applyFont="1" applyFill="1" applyBorder="1" applyAlignment="1">
      <alignment horizontal="justify" vertical="center" wrapText="1"/>
    </xf>
    <xf numFmtId="0" fontId="12" fillId="0" borderId="40" xfId="3" applyFont="1" applyFill="1" applyBorder="1" applyAlignment="1">
      <alignment horizontal="justify" vertical="center" wrapText="1"/>
    </xf>
    <xf numFmtId="0" fontId="12" fillId="0" borderId="94" xfId="0" applyFont="1" applyFill="1" applyBorder="1" applyAlignment="1">
      <alignment horizontal="center" vertical="center" wrapText="1"/>
    </xf>
    <xf numFmtId="0" fontId="12" fillId="0" borderId="95" xfId="0" applyFont="1" applyFill="1" applyBorder="1" applyAlignment="1">
      <alignment horizontal="center" vertical="center" wrapText="1"/>
    </xf>
    <xf numFmtId="0" fontId="12" fillId="0" borderId="93" xfId="0" applyFont="1" applyFill="1" applyBorder="1" applyAlignment="1">
      <alignment horizontal="center" vertical="center" wrapText="1"/>
    </xf>
    <xf numFmtId="0" fontId="13" fillId="19" borderId="62" xfId="0" applyFont="1" applyFill="1" applyBorder="1" applyAlignment="1">
      <alignment horizontal="left" vertical="center" wrapText="1"/>
    </xf>
    <xf numFmtId="0" fontId="13" fillId="19" borderId="10" xfId="0" applyFont="1" applyFill="1" applyBorder="1" applyAlignment="1">
      <alignment horizontal="left" vertical="center" wrapText="1"/>
    </xf>
    <xf numFmtId="0" fontId="13" fillId="19" borderId="40" xfId="0" applyFont="1" applyFill="1" applyBorder="1" applyAlignment="1">
      <alignment horizontal="left" vertical="center" wrapText="1"/>
    </xf>
    <xf numFmtId="0" fontId="16" fillId="16" borderId="84" xfId="3" applyFont="1" applyFill="1" applyBorder="1" applyAlignment="1">
      <alignment horizontal="center" vertical="center" wrapText="1"/>
    </xf>
    <xf numFmtId="0" fontId="16" fillId="16" borderId="85" xfId="3" applyFont="1" applyFill="1" applyBorder="1" applyAlignment="1">
      <alignment horizontal="center" vertical="center" wrapText="1"/>
    </xf>
    <xf numFmtId="0" fontId="13" fillId="10" borderId="48" xfId="3" applyFont="1" applyFill="1" applyBorder="1" applyAlignment="1">
      <alignment horizontal="center" vertical="center"/>
    </xf>
    <xf numFmtId="0" fontId="13" fillId="10" borderId="9" xfId="3" applyFont="1" applyFill="1" applyBorder="1" applyAlignment="1">
      <alignment horizontal="center" vertical="center"/>
    </xf>
    <xf numFmtId="0" fontId="13" fillId="10" borderId="83" xfId="3" applyFont="1" applyFill="1" applyBorder="1" applyAlignment="1">
      <alignment horizontal="center" vertical="center"/>
    </xf>
    <xf numFmtId="0" fontId="27" fillId="18" borderId="100" xfId="3" applyFont="1" applyFill="1" applyBorder="1" applyAlignment="1">
      <alignment horizontal="center" vertical="center"/>
    </xf>
    <xf numFmtId="0" fontId="27" fillId="18" borderId="101" xfId="3" applyFont="1" applyFill="1" applyBorder="1" applyAlignment="1">
      <alignment horizontal="center" vertical="center"/>
    </xf>
    <xf numFmtId="0" fontId="27" fillId="18" borderId="62" xfId="3" applyFont="1" applyFill="1" applyBorder="1" applyAlignment="1">
      <alignment horizontal="center" vertical="center"/>
    </xf>
    <xf numFmtId="0" fontId="27" fillId="18" borderId="74" xfId="3" applyFont="1" applyFill="1" applyBorder="1" applyAlignment="1">
      <alignment horizontal="center" vertical="center"/>
    </xf>
    <xf numFmtId="0" fontId="12" fillId="16" borderId="11" xfId="0" applyFont="1" applyFill="1" applyBorder="1" applyAlignment="1">
      <alignment horizontal="center" vertical="center" wrapText="1"/>
    </xf>
    <xf numFmtId="0" fontId="12" fillId="16" borderId="27" xfId="0" applyFont="1" applyFill="1" applyBorder="1" applyAlignment="1">
      <alignment horizontal="center" vertical="center" wrapText="1"/>
    </xf>
    <xf numFmtId="0" fontId="12" fillId="16" borderId="48" xfId="0" applyFont="1" applyFill="1" applyBorder="1" applyAlignment="1">
      <alignment horizontal="center" vertical="center" wrapText="1"/>
    </xf>
    <xf numFmtId="0" fontId="12" fillId="16" borderId="83" xfId="0" applyFont="1" applyFill="1" applyBorder="1" applyAlignment="1">
      <alignment horizontal="center" vertical="center" wrapText="1"/>
    </xf>
    <xf numFmtId="0" fontId="12" fillId="16" borderId="62" xfId="0" applyFont="1" applyFill="1" applyBorder="1" applyAlignment="1">
      <alignment horizontal="center" vertical="center" wrapText="1"/>
    </xf>
    <xf numFmtId="0" fontId="12" fillId="16" borderId="74" xfId="0" applyFont="1" applyFill="1" applyBorder="1" applyAlignment="1">
      <alignment horizontal="center" vertical="center" wrapText="1"/>
    </xf>
    <xf numFmtId="0" fontId="30" fillId="0" borderId="11" xfId="3" applyFont="1" applyBorder="1" applyAlignment="1">
      <alignment horizontal="justify" vertical="center" wrapText="1"/>
    </xf>
    <xf numFmtId="0" fontId="30" fillId="0" borderId="26" xfId="3" applyFont="1" applyBorder="1" applyAlignment="1">
      <alignment horizontal="justify" vertical="center" wrapText="1"/>
    </xf>
    <xf numFmtId="0" fontId="30" fillId="0" borderId="36" xfId="3" applyFont="1" applyBorder="1" applyAlignment="1">
      <alignment horizontal="justify" vertical="center" wrapText="1"/>
    </xf>
    <xf numFmtId="0" fontId="13" fillId="20" borderId="62" xfId="0" applyFont="1" applyFill="1" applyBorder="1" applyAlignment="1">
      <alignment horizontal="center" vertical="center" wrapText="1"/>
    </xf>
    <xf numFmtId="0" fontId="13" fillId="20" borderId="10" xfId="0" applyFont="1" applyFill="1" applyBorder="1" applyAlignment="1">
      <alignment horizontal="center" vertical="center" wrapText="1"/>
    </xf>
    <xf numFmtId="0" fontId="13" fillId="20" borderId="40" xfId="0" applyFont="1" applyFill="1" applyBorder="1" applyAlignment="1">
      <alignment horizontal="center" vertical="center" wrapText="1"/>
    </xf>
    <xf numFmtId="0" fontId="29" fillId="11" borderId="62" xfId="1" applyFont="1" applyFill="1" applyBorder="1" applyAlignment="1">
      <alignment horizontal="center" vertical="center"/>
    </xf>
    <xf numFmtId="0" fontId="29" fillId="11" borderId="10" xfId="1" applyFont="1" applyFill="1" applyBorder="1" applyAlignment="1">
      <alignment horizontal="center" vertical="center"/>
    </xf>
    <xf numFmtId="0" fontId="29" fillId="11" borderId="40" xfId="1" applyFont="1" applyFill="1" applyBorder="1" applyAlignment="1">
      <alignment horizontal="center" vertical="center"/>
    </xf>
    <xf numFmtId="0" fontId="16" fillId="0" borderId="94" xfId="3" applyFont="1" applyFill="1" applyBorder="1" applyAlignment="1">
      <alignment horizontal="center" vertical="center" wrapText="1"/>
    </xf>
    <xf numFmtId="0" fontId="16" fillId="0" borderId="95" xfId="3" applyFont="1" applyFill="1" applyBorder="1" applyAlignment="1">
      <alignment horizontal="center" vertical="center" wrapText="1"/>
    </xf>
    <xf numFmtId="0" fontId="16" fillId="0" borderId="93" xfId="3" applyFont="1" applyFill="1" applyBorder="1" applyAlignment="1">
      <alignment horizontal="center" vertical="center" wrapText="1"/>
    </xf>
    <xf numFmtId="0" fontId="13" fillId="19" borderId="88" xfId="0" applyFont="1" applyFill="1" applyBorder="1" applyAlignment="1">
      <alignment horizontal="left" vertical="center" wrapText="1"/>
    </xf>
    <xf numFmtId="0" fontId="13" fillId="19" borderId="86" xfId="0" applyFont="1" applyFill="1" applyBorder="1" applyAlignment="1">
      <alignment horizontal="left" vertical="center" wrapText="1"/>
    </xf>
    <xf numFmtId="0" fontId="13" fillId="19" borderId="87" xfId="0" applyFont="1" applyFill="1" applyBorder="1" applyAlignment="1">
      <alignment horizontal="left" vertical="center" wrapText="1"/>
    </xf>
    <xf numFmtId="0" fontId="12" fillId="16" borderId="78" xfId="0" applyFont="1" applyFill="1" applyBorder="1" applyAlignment="1">
      <alignment horizontal="center" vertical="center" wrapText="1"/>
    </xf>
    <xf numFmtId="0" fontId="12" fillId="16" borderId="89" xfId="0" applyFont="1" applyFill="1" applyBorder="1" applyAlignment="1">
      <alignment horizontal="center" vertical="center" wrapText="1"/>
    </xf>
    <xf numFmtId="0" fontId="5" fillId="0" borderId="37" xfId="3" applyFont="1" applyBorder="1" applyAlignment="1">
      <alignment horizontal="center" vertical="top"/>
    </xf>
    <xf numFmtId="0" fontId="5" fillId="0" borderId="38" xfId="3" applyFont="1" applyBorder="1" applyAlignment="1">
      <alignment horizontal="center" vertical="top"/>
    </xf>
    <xf numFmtId="0" fontId="5" fillId="0" borderId="39" xfId="3" applyFont="1" applyBorder="1" applyAlignment="1">
      <alignment horizontal="center" vertical="top"/>
    </xf>
    <xf numFmtId="0" fontId="5" fillId="0" borderId="1" xfId="3" applyFont="1" applyBorder="1" applyAlignment="1">
      <alignment horizontal="center"/>
    </xf>
    <xf numFmtId="0" fontId="5" fillId="0" borderId="0" xfId="3" applyFont="1" applyBorder="1" applyAlignment="1">
      <alignment horizontal="center"/>
    </xf>
    <xf numFmtId="0" fontId="5" fillId="0" borderId="2" xfId="3" applyFont="1" applyBorder="1" applyAlignment="1">
      <alignment horizontal="center"/>
    </xf>
    <xf numFmtId="0" fontId="30" fillId="0" borderId="62" xfId="3" applyFont="1" applyBorder="1" applyAlignment="1">
      <alignment horizontal="justify" vertical="center" wrapText="1"/>
    </xf>
    <xf numFmtId="0" fontId="30" fillId="0" borderId="10" xfId="3" applyFont="1" applyBorder="1" applyAlignment="1">
      <alignment horizontal="justify" vertical="center" wrapText="1"/>
    </xf>
    <xf numFmtId="0" fontId="30" fillId="0" borderId="40" xfId="3" applyFont="1" applyBorder="1" applyAlignment="1">
      <alignment horizontal="justify" vertical="center" wrapText="1"/>
    </xf>
    <xf numFmtId="0" fontId="22" fillId="0" borderId="62" xfId="3" applyFont="1" applyBorder="1" applyAlignment="1">
      <alignment horizontal="center" vertical="center" wrapText="1"/>
    </xf>
    <xf numFmtId="0" fontId="22" fillId="0" borderId="10" xfId="3" applyFont="1" applyBorder="1" applyAlignment="1">
      <alignment horizontal="center" vertical="center" wrapText="1"/>
    </xf>
    <xf numFmtId="0" fontId="22" fillId="0" borderId="40" xfId="3" applyFont="1" applyBorder="1" applyAlignment="1">
      <alignment horizontal="center" vertical="center" wrapText="1"/>
    </xf>
    <xf numFmtId="0" fontId="28" fillId="0" borderId="11" xfId="3" applyFont="1" applyFill="1" applyBorder="1" applyAlignment="1">
      <alignment horizontal="justify" vertical="center" wrapText="1"/>
    </xf>
    <xf numFmtId="0" fontId="46" fillId="0" borderId="26" xfId="3" applyFont="1" applyFill="1" applyBorder="1" applyAlignment="1">
      <alignment horizontal="justify" vertical="center" wrapText="1"/>
    </xf>
    <xf numFmtId="0" fontId="46" fillId="0" borderId="36" xfId="3" applyFont="1" applyFill="1" applyBorder="1" applyAlignment="1">
      <alignment horizontal="justify" vertical="center" wrapText="1"/>
    </xf>
    <xf numFmtId="0" fontId="28" fillId="0" borderId="26" xfId="3" applyFont="1" applyFill="1" applyBorder="1" applyAlignment="1">
      <alignment horizontal="justify" vertical="center" wrapText="1"/>
    </xf>
    <xf numFmtId="0" fontId="28" fillId="0" borderId="36" xfId="3" applyFont="1" applyFill="1" applyBorder="1" applyAlignment="1">
      <alignment horizontal="justify" vertical="center" wrapText="1"/>
    </xf>
    <xf numFmtId="0" fontId="28" fillId="0" borderId="11" xfId="3" applyFont="1" applyBorder="1" applyAlignment="1">
      <alignment horizontal="justify" vertical="center" wrapText="1"/>
    </xf>
    <xf numFmtId="0" fontId="28" fillId="0" borderId="26" xfId="3" applyFont="1" applyBorder="1" applyAlignment="1">
      <alignment horizontal="justify" vertical="center" wrapText="1"/>
    </xf>
    <xf numFmtId="0" fontId="28" fillId="0" borderId="36" xfId="3" applyFont="1" applyBorder="1" applyAlignment="1">
      <alignment horizontal="justify" vertical="center" wrapText="1"/>
    </xf>
    <xf numFmtId="0" fontId="23" fillId="0" borderId="11" xfId="3" applyFont="1" applyFill="1" applyBorder="1" applyAlignment="1">
      <alignment horizontal="left" vertical="center" wrapText="1"/>
    </xf>
    <xf numFmtId="0" fontId="23" fillId="0" borderId="26" xfId="3" applyFont="1" applyFill="1" applyBorder="1" applyAlignment="1">
      <alignment horizontal="left" vertical="center" wrapText="1"/>
    </xf>
    <xf numFmtId="0" fontId="23" fillId="0" borderId="36" xfId="3" applyFont="1" applyFill="1" applyBorder="1" applyAlignment="1">
      <alignment horizontal="left" vertical="center" wrapText="1"/>
    </xf>
    <xf numFmtId="0" fontId="23" fillId="0" borderId="3" xfId="3" applyFont="1" applyFill="1" applyBorder="1" applyAlignment="1">
      <alignment horizontal="left" vertical="center" wrapText="1"/>
    </xf>
    <xf numFmtId="0" fontId="23" fillId="0" borderId="4" xfId="3" applyFont="1" applyFill="1" applyBorder="1" applyAlignment="1">
      <alignment horizontal="left" vertical="center" wrapText="1"/>
    </xf>
    <xf numFmtId="0" fontId="23" fillId="0" borderId="5" xfId="3" applyFont="1" applyFill="1" applyBorder="1" applyAlignment="1">
      <alignment horizontal="left" vertical="center" wrapText="1"/>
    </xf>
    <xf numFmtId="0" fontId="30" fillId="0" borderId="48" xfId="3" applyFont="1" applyBorder="1" applyAlignment="1">
      <alignment horizontal="justify" vertical="center" wrapText="1"/>
    </xf>
    <xf numFmtId="0" fontId="30" fillId="0" borderId="9" xfId="3" applyFont="1" applyBorder="1" applyAlignment="1">
      <alignment horizontal="justify" vertical="center" wrapText="1"/>
    </xf>
    <xf numFmtId="0" fontId="30" fillId="0" borderId="49" xfId="3" applyFont="1" applyBorder="1" applyAlignment="1">
      <alignment horizontal="justify" vertical="center" wrapText="1"/>
    </xf>
    <xf numFmtId="0" fontId="15" fillId="7" borderId="11" xfId="3" applyFont="1" applyFill="1" applyBorder="1" applyAlignment="1">
      <alignment horizontal="center" vertical="center" wrapText="1"/>
    </xf>
    <xf numFmtId="0" fontId="15" fillId="7" borderId="27" xfId="3" applyFont="1" applyFill="1" applyBorder="1" applyAlignment="1">
      <alignment horizontal="center" vertical="center" wrapText="1"/>
    </xf>
    <xf numFmtId="0" fontId="15" fillId="0" borderId="48" xfId="3" applyFont="1" applyBorder="1" applyAlignment="1">
      <alignment horizontal="center" vertical="center" wrapText="1"/>
    </xf>
    <xf numFmtId="0" fontId="15" fillId="0" borderId="9" xfId="3" applyFont="1" applyBorder="1" applyAlignment="1">
      <alignment horizontal="center" vertical="center" wrapText="1"/>
    </xf>
    <xf numFmtId="0" fontId="15" fillId="0" borderId="11" xfId="3" applyFont="1" applyBorder="1" applyAlignment="1">
      <alignment horizontal="center" vertical="center" wrapText="1"/>
    </xf>
    <xf numFmtId="0" fontId="15" fillId="0" borderId="27" xfId="3" applyFont="1" applyBorder="1" applyAlignment="1">
      <alignment horizontal="center" vertical="center" wrapText="1"/>
    </xf>
    <xf numFmtId="0" fontId="13" fillId="19" borderId="6" xfId="0" applyFont="1" applyFill="1" applyBorder="1" applyAlignment="1">
      <alignment horizontal="left" vertical="center" wrapText="1"/>
    </xf>
    <xf numFmtId="0" fontId="13" fillId="19" borderId="7" xfId="0" applyFont="1" applyFill="1" applyBorder="1" applyAlignment="1">
      <alignment horizontal="left" vertical="center" wrapText="1"/>
    </xf>
    <xf numFmtId="0" fontId="13" fillId="19" borderId="8" xfId="0" applyFont="1" applyFill="1" applyBorder="1" applyAlignment="1">
      <alignment horizontal="left" vertical="center" wrapText="1"/>
    </xf>
    <xf numFmtId="0" fontId="29" fillId="9" borderId="48" xfId="3" applyFont="1" applyFill="1" applyBorder="1" applyAlignment="1">
      <alignment horizontal="center" vertical="center"/>
    </xf>
    <xf numFmtId="0" fontId="29" fillId="9" borderId="9" xfId="3" applyFont="1" applyFill="1" applyBorder="1" applyAlignment="1">
      <alignment horizontal="center" vertical="center"/>
    </xf>
    <xf numFmtId="0" fontId="29" fillId="9" borderId="19" xfId="3" applyFont="1" applyFill="1" applyBorder="1" applyAlignment="1">
      <alignment horizontal="center" vertical="center"/>
    </xf>
    <xf numFmtId="0" fontId="15" fillId="7" borderId="24" xfId="3" applyFont="1" applyFill="1" applyBorder="1" applyAlignment="1">
      <alignment horizontal="center" vertical="center" wrapText="1"/>
    </xf>
    <xf numFmtId="0" fontId="15" fillId="7" borderId="110" xfId="3" applyFont="1" applyFill="1" applyBorder="1" applyAlignment="1">
      <alignment horizontal="center" vertical="center" wrapText="1"/>
    </xf>
    <xf numFmtId="0" fontId="15" fillId="0" borderId="3" xfId="3" applyFont="1" applyBorder="1" applyAlignment="1">
      <alignment horizontal="center" vertical="center" wrapText="1"/>
    </xf>
    <xf numFmtId="0" fontId="15" fillId="0" borderId="4" xfId="3" applyFont="1" applyBorder="1" applyAlignment="1">
      <alignment horizontal="center" vertical="center" wrapText="1"/>
    </xf>
    <xf numFmtId="0" fontId="16" fillId="16" borderId="62" xfId="3" applyFont="1" applyFill="1" applyBorder="1" applyAlignment="1">
      <alignment horizontal="center" vertical="center" wrapText="1"/>
    </xf>
    <xf numFmtId="0" fontId="16" fillId="16" borderId="74" xfId="3" applyFont="1" applyFill="1" applyBorder="1" applyAlignment="1">
      <alignment horizontal="center" vertical="center" wrapText="1"/>
    </xf>
    <xf numFmtId="0" fontId="5" fillId="10" borderId="57" xfId="0" applyFont="1" applyFill="1" applyBorder="1" applyAlignment="1">
      <alignment horizontal="center" vertical="center" wrapText="1"/>
    </xf>
    <xf numFmtId="0" fontId="5" fillId="10" borderId="83" xfId="0" applyFont="1" applyFill="1" applyBorder="1" applyAlignment="1">
      <alignment horizontal="center" vertical="center" wrapText="1"/>
    </xf>
    <xf numFmtId="0" fontId="12" fillId="0" borderId="99" xfId="0" applyFont="1" applyFill="1" applyBorder="1" applyAlignment="1">
      <alignment horizontal="center" vertical="center" wrapText="1"/>
    </xf>
    <xf numFmtId="0" fontId="12" fillId="0" borderId="94" xfId="0" applyFont="1" applyFill="1" applyBorder="1" applyAlignment="1">
      <alignment horizontal="center" vertical="center"/>
    </xf>
    <xf numFmtId="0" fontId="12" fillId="0" borderId="95" xfId="0" applyFont="1" applyFill="1" applyBorder="1" applyAlignment="1">
      <alignment horizontal="center" vertical="center"/>
    </xf>
    <xf numFmtId="0" fontId="12" fillId="0" borderId="93" xfId="0" applyFont="1" applyFill="1" applyBorder="1" applyAlignment="1">
      <alignment horizontal="center" vertical="center"/>
    </xf>
    <xf numFmtId="0" fontId="15" fillId="10" borderId="57" xfId="0" applyFont="1" applyFill="1" applyBorder="1" applyAlignment="1">
      <alignment horizontal="center" vertical="center" wrapText="1"/>
    </xf>
    <xf numFmtId="0" fontId="15" fillId="10" borderId="83" xfId="0" applyFont="1" applyFill="1" applyBorder="1" applyAlignment="1">
      <alignment horizontal="center" vertical="center" wrapText="1"/>
    </xf>
    <xf numFmtId="0" fontId="15" fillId="10" borderId="45" xfId="0" applyFont="1" applyFill="1" applyBorder="1" applyAlignment="1">
      <alignment horizontal="center" vertical="center" wrapText="1"/>
    </xf>
    <xf numFmtId="0" fontId="15" fillId="10" borderId="75" xfId="0" applyFont="1" applyFill="1" applyBorder="1" applyAlignment="1">
      <alignment horizontal="center" vertical="center" wrapText="1"/>
    </xf>
    <xf numFmtId="0" fontId="15" fillId="10" borderId="3" xfId="0" applyFont="1" applyFill="1" applyBorder="1" applyAlignment="1">
      <alignment horizontal="center" vertical="center" wrapText="1"/>
    </xf>
    <xf numFmtId="0" fontId="15" fillId="10" borderId="76" xfId="0" applyFont="1" applyFill="1" applyBorder="1" applyAlignment="1">
      <alignment horizontal="center" vertical="center" wrapText="1"/>
    </xf>
    <xf numFmtId="0" fontId="23" fillId="2" borderId="33" xfId="0" applyFont="1" applyFill="1" applyBorder="1" applyAlignment="1">
      <alignment horizontal="center" vertical="center" wrapText="1"/>
    </xf>
    <xf numFmtId="0" fontId="23" fillId="2" borderId="34" xfId="0" applyFont="1" applyFill="1" applyBorder="1" applyAlignment="1">
      <alignment horizontal="center" vertical="center" wrapText="1"/>
    </xf>
    <xf numFmtId="0" fontId="23" fillId="2" borderId="35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8" fillId="8" borderId="62" xfId="0" applyFont="1" applyFill="1" applyBorder="1" applyAlignment="1">
      <alignment horizontal="center" vertical="center" wrapText="1"/>
    </xf>
    <xf numFmtId="0" fontId="28" fillId="8" borderId="10" xfId="0" applyFont="1" applyFill="1" applyBorder="1" applyAlignment="1">
      <alignment horizontal="center" vertical="center" wrapText="1"/>
    </xf>
    <xf numFmtId="0" fontId="28" fillId="8" borderId="40" xfId="0" applyFont="1" applyFill="1" applyBorder="1" applyAlignment="1">
      <alignment horizontal="center" vertical="center" wrapText="1"/>
    </xf>
    <xf numFmtId="0" fontId="23" fillId="8" borderId="62" xfId="0" applyFont="1" applyFill="1" applyBorder="1" applyAlignment="1">
      <alignment horizontal="center" vertical="center" wrapText="1"/>
    </xf>
    <xf numFmtId="0" fontId="23" fillId="8" borderId="10" xfId="0" applyFont="1" applyFill="1" applyBorder="1" applyAlignment="1">
      <alignment horizontal="center" vertical="center" wrapText="1"/>
    </xf>
    <xf numFmtId="0" fontId="23" fillId="8" borderId="40" xfId="0" applyFont="1" applyFill="1" applyBorder="1" applyAlignment="1">
      <alignment horizontal="center" vertical="center" wrapText="1"/>
    </xf>
    <xf numFmtId="0" fontId="13" fillId="0" borderId="62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40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5" xfId="0" applyFont="1" applyBorder="1" applyAlignment="1">
      <alignment horizontal="left" vertical="center" wrapText="1"/>
    </xf>
    <xf numFmtId="0" fontId="13" fillId="19" borderId="11" xfId="0" applyFont="1" applyFill="1" applyBorder="1" applyAlignment="1">
      <alignment horizontal="left" vertical="center" wrapText="1"/>
    </xf>
    <xf numFmtId="0" fontId="13" fillId="19" borderId="26" xfId="0" applyFont="1" applyFill="1" applyBorder="1" applyAlignment="1">
      <alignment horizontal="left" vertical="center" wrapText="1"/>
    </xf>
    <xf numFmtId="0" fontId="13" fillId="19" borderId="36" xfId="0" applyFont="1" applyFill="1" applyBorder="1" applyAlignment="1">
      <alignment horizontal="left" vertical="center" wrapText="1"/>
    </xf>
    <xf numFmtId="0" fontId="29" fillId="9" borderId="50" xfId="3" applyFont="1" applyFill="1" applyBorder="1" applyAlignment="1">
      <alignment horizontal="center" vertical="center"/>
    </xf>
    <xf numFmtId="0" fontId="15" fillId="7" borderId="6" xfId="3" applyFont="1" applyFill="1" applyBorder="1" applyAlignment="1">
      <alignment horizontal="center" vertical="center" wrapText="1"/>
    </xf>
    <xf numFmtId="0" fontId="15" fillId="7" borderId="25" xfId="3" applyFont="1" applyFill="1" applyBorder="1" applyAlignment="1">
      <alignment horizontal="center" vertical="center" wrapText="1"/>
    </xf>
    <xf numFmtId="0" fontId="15" fillId="0" borderId="3" xfId="3" applyFont="1" applyFill="1" applyBorder="1" applyAlignment="1">
      <alignment horizontal="center" vertical="center" wrapText="1"/>
    </xf>
    <xf numFmtId="0" fontId="15" fillId="0" borderId="76" xfId="3" applyFont="1" applyFill="1" applyBorder="1" applyAlignment="1">
      <alignment horizontal="center" vertical="center" wrapText="1"/>
    </xf>
    <xf numFmtId="17" fontId="33" fillId="0" borderId="94" xfId="0" applyNumberFormat="1" applyFont="1" applyBorder="1" applyAlignment="1">
      <alignment horizontal="center" vertical="center"/>
    </xf>
    <xf numFmtId="0" fontId="33" fillId="0" borderId="95" xfId="0" applyFont="1" applyBorder="1" applyAlignment="1">
      <alignment horizontal="center" vertical="center"/>
    </xf>
    <xf numFmtId="0" fontId="33" fillId="0" borderId="93" xfId="0" applyFont="1" applyBorder="1" applyAlignment="1">
      <alignment horizontal="center" vertical="center"/>
    </xf>
    <xf numFmtId="17" fontId="24" fillId="0" borderId="30" xfId="0" applyNumberFormat="1" applyFont="1" applyBorder="1" applyAlignment="1">
      <alignment horizontal="center" vertical="center"/>
    </xf>
    <xf numFmtId="0" fontId="24" fillId="0" borderId="30" xfId="0" applyFont="1" applyBorder="1" applyAlignment="1">
      <alignment horizontal="center" vertical="center"/>
    </xf>
    <xf numFmtId="0" fontId="13" fillId="2" borderId="33" xfId="0" applyFont="1" applyFill="1" applyBorder="1" applyAlignment="1">
      <alignment horizontal="center" wrapText="1"/>
    </xf>
    <xf numFmtId="0" fontId="13" fillId="2" borderId="34" xfId="0" applyFont="1" applyFill="1" applyBorder="1" applyAlignment="1">
      <alignment horizontal="center" wrapText="1"/>
    </xf>
    <xf numFmtId="0" fontId="13" fillId="2" borderId="35" xfId="0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0" fillId="19" borderId="62" xfId="0" applyFont="1" applyFill="1" applyBorder="1" applyAlignment="1">
      <alignment horizontal="left" vertical="center" wrapText="1"/>
    </xf>
    <xf numFmtId="0" fontId="20" fillId="19" borderId="10" xfId="0" applyFont="1" applyFill="1" applyBorder="1" applyAlignment="1">
      <alignment horizontal="left" vertical="center" wrapText="1"/>
    </xf>
    <xf numFmtId="0" fontId="20" fillId="19" borderId="40" xfId="0" applyFont="1" applyFill="1" applyBorder="1" applyAlignment="1">
      <alignment horizontal="left" vertical="center" wrapText="1"/>
    </xf>
    <xf numFmtId="17" fontId="24" fillId="0" borderId="94" xfId="0" applyNumberFormat="1" applyFont="1" applyBorder="1" applyAlignment="1">
      <alignment horizontal="center" vertical="center"/>
    </xf>
    <xf numFmtId="0" fontId="24" fillId="0" borderId="95" xfId="0" applyFont="1" applyBorder="1" applyAlignment="1">
      <alignment horizontal="center" vertical="center"/>
    </xf>
    <xf numFmtId="0" fontId="24" fillId="0" borderId="93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44" fillId="0" borderId="122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44" fillId="0" borderId="74" xfId="0" applyFont="1" applyBorder="1" applyAlignment="1">
      <alignment horizontal="center" vertical="center"/>
    </xf>
    <xf numFmtId="0" fontId="49" fillId="0" borderId="122" xfId="0" applyFont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0" fontId="49" fillId="0" borderId="74" xfId="0" applyFont="1" applyBorder="1" applyAlignment="1">
      <alignment horizontal="center" vertical="center"/>
    </xf>
  </cellXfs>
  <cellStyles count="5">
    <cellStyle name="Normal" xfId="0" builtinId="0"/>
    <cellStyle name="Normal 2" xfId="3" xr:uid="{00000000-0005-0000-0000-000001000000}"/>
    <cellStyle name="Normal 4" xfId="2" xr:uid="{00000000-0005-0000-0000-000002000000}"/>
    <cellStyle name="Normal 6" xfId="4" xr:uid="{00000000-0005-0000-0000-000003000000}"/>
    <cellStyle name="TableStyleLight1 2" xfId="1" xr:uid="{00000000-0005-0000-0000-000004000000}"/>
  </cellStyles>
  <dxfs count="0"/>
  <tableStyles count="0" defaultTableStyle="TableStyleMedium2" defaultPivotStyle="PivotStyleLight16"/>
  <colors>
    <mruColors>
      <color rgb="FFFFCCFF"/>
      <color rgb="FFC4D79B"/>
      <color rgb="FF4F62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jpeg"/><Relationship Id="rId3" Type="http://schemas.openxmlformats.org/officeDocument/2006/relationships/image" Target="../media/image6.jpeg"/><Relationship Id="rId7" Type="http://schemas.openxmlformats.org/officeDocument/2006/relationships/image" Target="../media/image10.png"/><Relationship Id="rId12" Type="http://schemas.openxmlformats.org/officeDocument/2006/relationships/image" Target="../media/image15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11" Type="http://schemas.openxmlformats.org/officeDocument/2006/relationships/image" Target="../media/image14.jpeg"/><Relationship Id="rId5" Type="http://schemas.openxmlformats.org/officeDocument/2006/relationships/image" Target="../media/image8.jpeg"/><Relationship Id="rId15" Type="http://schemas.openxmlformats.org/officeDocument/2006/relationships/image" Target="../media/image18.jpeg"/><Relationship Id="rId10" Type="http://schemas.openxmlformats.org/officeDocument/2006/relationships/image" Target="../media/image13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48598</xdr:colOff>
      <xdr:row>0</xdr:row>
      <xdr:rowOff>17647</xdr:rowOff>
    </xdr:from>
    <xdr:to>
      <xdr:col>13</xdr:col>
      <xdr:colOff>580574</xdr:colOff>
      <xdr:row>61</xdr:row>
      <xdr:rowOff>157300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DF07CEB-1047-4A18-A209-9F428B9F3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598" y="17647"/>
          <a:ext cx="8492155" cy="119973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274639</xdr:colOff>
      <xdr:row>0</xdr:row>
      <xdr:rowOff>247650</xdr:rowOff>
    </xdr:from>
    <xdr:to>
      <xdr:col>2</xdr:col>
      <xdr:colOff>306544</xdr:colOff>
      <xdr:row>2</xdr:row>
      <xdr:rowOff>209550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B1A834B-B529-4CBB-98E2-EAF3942CE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4639" y="247650"/>
          <a:ext cx="1003455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942974</xdr:colOff>
      <xdr:row>1</xdr:row>
      <xdr:rowOff>9527</xdr:rowOff>
    </xdr:from>
    <xdr:to>
      <xdr:col>11</xdr:col>
      <xdr:colOff>68224</xdr:colOff>
      <xdr:row>2</xdr:row>
      <xdr:rowOff>247651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6A84040-6E8C-4450-828C-CC84B2AFC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4" y="285752"/>
          <a:ext cx="963575" cy="7143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161245</xdr:colOff>
      <xdr:row>0</xdr:row>
      <xdr:rowOff>112939</xdr:rowOff>
    </xdr:from>
    <xdr:to>
      <xdr:col>0</xdr:col>
      <xdr:colOff>1356050</xdr:colOff>
      <xdr:row>3</xdr:row>
      <xdr:rowOff>55335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594736E-7255-4388-9C5C-3F57D5DEE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1245" y="112939"/>
          <a:ext cx="1194805" cy="7639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702469</xdr:colOff>
      <xdr:row>0</xdr:row>
      <xdr:rowOff>140494</xdr:rowOff>
    </xdr:from>
    <xdr:to>
      <xdr:col>11</xdr:col>
      <xdr:colOff>780484</xdr:colOff>
      <xdr:row>3</xdr:row>
      <xdr:rowOff>127794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04D17D4-4247-45EA-A5A7-D22991851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8407" y="140494"/>
          <a:ext cx="982890" cy="8088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150020</xdr:colOff>
      <xdr:row>0</xdr:row>
      <xdr:rowOff>239485</xdr:rowOff>
    </xdr:from>
    <xdr:to>
      <xdr:col>1</xdr:col>
      <xdr:colOff>151610</xdr:colOff>
      <xdr:row>2</xdr:row>
      <xdr:rowOff>257175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6B6C71A-91A4-4078-B8A9-C5369B152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0020" y="239485"/>
          <a:ext cx="963615" cy="6272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2771776</xdr:colOff>
      <xdr:row>0</xdr:row>
      <xdr:rowOff>257516</xdr:rowOff>
    </xdr:from>
    <xdr:to>
      <xdr:col>4</xdr:col>
      <xdr:colOff>3724275</xdr:colOff>
      <xdr:row>2</xdr:row>
      <xdr:rowOff>371475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98AA8A1-5361-4B15-8627-F32F2D744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6" y="257516"/>
          <a:ext cx="952499" cy="7235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6</xdr:col>
      <xdr:colOff>304800</xdr:colOff>
      <xdr:row>7</xdr:row>
      <xdr:rowOff>114299</xdr:rowOff>
    </xdr:to>
    <xdr:sp macro="" textlink="">
      <xdr:nvSpPr>
        <xdr:cNvPr id="5121" name="AutoShape 1">
          <a:extLst>
            <a:ext uri="{FF2B5EF4-FFF2-40B4-BE49-F238E27FC236}">
              <a16:creationId xmlns:a16="http://schemas.microsoft.com/office/drawing/2014/main" id="{AF859A58-6D2D-4CED-8708-FC9A7CD3A4F7}"/>
            </a:ext>
          </a:extLst>
        </xdr:cNvPr>
        <xdr:cNvSpPr>
          <a:spLocks noChangeAspect="1" noChangeArrowheads="1"/>
        </xdr:cNvSpPr>
      </xdr:nvSpPr>
      <xdr:spPr bwMode="auto">
        <a:xfrm>
          <a:off x="3533775" y="2314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3</xdr:row>
      <xdr:rowOff>304800</xdr:rowOff>
    </xdr:to>
    <xdr:sp macro="" textlink="">
      <xdr:nvSpPr>
        <xdr:cNvPr id="5122" name="AutoShape 2">
          <a:extLst>
            <a:ext uri="{FF2B5EF4-FFF2-40B4-BE49-F238E27FC236}">
              <a16:creationId xmlns:a16="http://schemas.microsoft.com/office/drawing/2014/main" id="{87A26D63-BC0B-43BB-9657-618E8511D403}"/>
            </a:ext>
          </a:extLst>
        </xdr:cNvPr>
        <xdr:cNvSpPr>
          <a:spLocks noChangeAspect="1" noChangeArrowheads="1"/>
        </xdr:cNvSpPr>
      </xdr:nvSpPr>
      <xdr:spPr bwMode="auto">
        <a:xfrm>
          <a:off x="2924175" y="13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68035</xdr:colOff>
      <xdr:row>2</xdr:row>
      <xdr:rowOff>116633</xdr:rowOff>
    </xdr:from>
    <xdr:to>
      <xdr:col>6</xdr:col>
      <xdr:colOff>395188</xdr:colOff>
      <xdr:row>20</xdr:row>
      <xdr:rowOff>18271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C9A30F0-8F4E-41F8-8E3D-E093098D2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479" y="709516"/>
          <a:ext cx="3301286" cy="4401715"/>
        </a:xfrm>
        <a:prstGeom prst="rect">
          <a:avLst/>
        </a:prstGeom>
      </xdr:spPr>
    </xdr:pic>
    <xdr:clientData/>
  </xdr:twoCellAnchor>
  <xdr:twoCellAnchor editAs="oneCell">
    <xdr:from>
      <xdr:col>7</xdr:col>
      <xdr:colOff>48597</xdr:colOff>
      <xdr:row>2</xdr:row>
      <xdr:rowOff>116632</xdr:rowOff>
    </xdr:from>
    <xdr:to>
      <xdr:col>11</xdr:col>
      <xdr:colOff>388775</xdr:colOff>
      <xdr:row>20</xdr:row>
      <xdr:rowOff>28080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3C375AF3-FD93-4813-A5F3-CAE7E00B6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208495" y="709515"/>
          <a:ext cx="2789464" cy="4411525"/>
        </a:xfrm>
        <a:prstGeom prst="rect">
          <a:avLst/>
        </a:prstGeom>
      </xdr:spPr>
    </xdr:pic>
    <xdr:clientData/>
  </xdr:twoCellAnchor>
  <xdr:twoCellAnchor editAs="oneCell">
    <xdr:from>
      <xdr:col>12</xdr:col>
      <xdr:colOff>77754</xdr:colOff>
      <xdr:row>2</xdr:row>
      <xdr:rowOff>136071</xdr:rowOff>
    </xdr:from>
    <xdr:to>
      <xdr:col>15</xdr:col>
      <xdr:colOff>709514</xdr:colOff>
      <xdr:row>20</xdr:row>
      <xdr:rowOff>59396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286D422-D556-46E7-A005-65BB5A247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9259" y="728954"/>
          <a:ext cx="2488163" cy="4423402"/>
        </a:xfrm>
        <a:prstGeom prst="rect">
          <a:avLst/>
        </a:prstGeom>
      </xdr:spPr>
    </xdr:pic>
    <xdr:clientData/>
  </xdr:twoCellAnchor>
  <xdr:twoCellAnchor editAs="oneCell">
    <xdr:from>
      <xdr:col>0</xdr:col>
      <xdr:colOff>184668</xdr:colOff>
      <xdr:row>49</xdr:row>
      <xdr:rowOff>9719</xdr:rowOff>
    </xdr:from>
    <xdr:to>
      <xdr:col>5</xdr:col>
      <xdr:colOff>602602</xdr:colOff>
      <xdr:row>63</xdr:row>
      <xdr:rowOff>41015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8AEBE6B8-45DB-49E2-B7AD-B00B719B4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68" y="12401938"/>
          <a:ext cx="3353189" cy="2752725"/>
        </a:xfrm>
        <a:prstGeom prst="rect">
          <a:avLst/>
        </a:prstGeom>
      </xdr:spPr>
    </xdr:pic>
    <xdr:clientData/>
  </xdr:twoCellAnchor>
  <xdr:twoCellAnchor editAs="oneCell">
    <xdr:from>
      <xdr:col>6</xdr:col>
      <xdr:colOff>174949</xdr:colOff>
      <xdr:row>49</xdr:row>
      <xdr:rowOff>48597</xdr:rowOff>
    </xdr:from>
    <xdr:to>
      <xdr:col>11</xdr:col>
      <xdr:colOff>437372</xdr:colOff>
      <xdr:row>63</xdr:row>
      <xdr:rowOff>29158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4D07F473-0496-493A-81C8-2DCD141EE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2526" y="12440816"/>
          <a:ext cx="3324030" cy="2701990"/>
        </a:xfrm>
        <a:prstGeom prst="rect">
          <a:avLst/>
        </a:prstGeom>
      </xdr:spPr>
    </xdr:pic>
    <xdr:clientData/>
  </xdr:twoCellAnchor>
  <xdr:twoCellAnchor editAs="oneCell">
    <xdr:from>
      <xdr:col>12</xdr:col>
      <xdr:colOff>38877</xdr:colOff>
      <xdr:row>49</xdr:row>
      <xdr:rowOff>9719</xdr:rowOff>
    </xdr:from>
    <xdr:to>
      <xdr:col>17</xdr:col>
      <xdr:colOff>496485</xdr:colOff>
      <xdr:row>63</xdr:row>
      <xdr:rowOff>58986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AF9DF975-C799-4631-8116-00D0C9B30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0382" y="12401938"/>
          <a:ext cx="3713603" cy="2770696"/>
        </a:xfrm>
        <a:prstGeom prst="rect">
          <a:avLst/>
        </a:prstGeom>
      </xdr:spPr>
    </xdr:pic>
    <xdr:clientData/>
  </xdr:twoCellAnchor>
  <xdr:twoCellAnchor editAs="oneCell">
    <xdr:from>
      <xdr:col>7</xdr:col>
      <xdr:colOff>29157</xdr:colOff>
      <xdr:row>66</xdr:row>
      <xdr:rowOff>48599</xdr:rowOff>
    </xdr:from>
    <xdr:to>
      <xdr:col>10</xdr:col>
      <xdr:colOff>427653</xdr:colOff>
      <xdr:row>83</xdr:row>
      <xdr:rowOff>36902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BDE4224F-1402-4DE1-9DFE-BE777E276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9055" y="16173063"/>
          <a:ext cx="2235460" cy="3302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88</xdr:row>
      <xdr:rowOff>0</xdr:rowOff>
    </xdr:from>
    <xdr:to>
      <xdr:col>8</xdr:col>
      <xdr:colOff>195943</xdr:colOff>
      <xdr:row>104</xdr:row>
      <xdr:rowOff>147346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AF9BE094-061B-45EB-BD82-89C32330B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612" y="20799490"/>
          <a:ext cx="3257550" cy="32575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88</xdr:row>
      <xdr:rowOff>0</xdr:rowOff>
    </xdr:from>
    <xdr:to>
      <xdr:col>14</xdr:col>
      <xdr:colOff>216159</xdr:colOff>
      <xdr:row>104</xdr:row>
      <xdr:rowOff>109246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3AD36291-AA74-4125-845C-EFF2130AB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4541" y="20799490"/>
          <a:ext cx="3219450" cy="3219450"/>
        </a:xfrm>
        <a:prstGeom prst="rect">
          <a:avLst/>
        </a:prstGeom>
      </xdr:spPr>
    </xdr:pic>
    <xdr:clientData/>
  </xdr:twoCellAnchor>
  <xdr:twoCellAnchor editAs="oneCell">
    <xdr:from>
      <xdr:col>0</xdr:col>
      <xdr:colOff>573443</xdr:colOff>
      <xdr:row>113</xdr:row>
      <xdr:rowOff>29159</xdr:rowOff>
    </xdr:from>
    <xdr:to>
      <xdr:col>6</xdr:col>
      <xdr:colOff>554004</xdr:colOff>
      <xdr:row>126</xdr:row>
      <xdr:rowOff>148222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92EC0CC9-EDB5-434C-B1EB-2EEC3626C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443" y="26222909"/>
          <a:ext cx="3528138" cy="2646104"/>
        </a:xfrm>
        <a:prstGeom prst="rect">
          <a:avLst/>
        </a:prstGeom>
      </xdr:spPr>
    </xdr:pic>
    <xdr:clientData/>
  </xdr:twoCellAnchor>
  <xdr:twoCellAnchor editAs="oneCell">
    <xdr:from>
      <xdr:col>7</xdr:col>
      <xdr:colOff>262423</xdr:colOff>
      <xdr:row>110</xdr:row>
      <xdr:rowOff>19438</xdr:rowOff>
    </xdr:from>
    <xdr:to>
      <xdr:col>12</xdr:col>
      <xdr:colOff>312575</xdr:colOff>
      <xdr:row>131</xdr:row>
      <xdr:rowOff>86308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AF4AE719-F122-465A-BADE-B14BA1D51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2321" y="25630025"/>
          <a:ext cx="3111759" cy="4149012"/>
        </a:xfrm>
        <a:prstGeom prst="rect">
          <a:avLst/>
        </a:prstGeom>
      </xdr:spPr>
    </xdr:pic>
    <xdr:clientData/>
  </xdr:twoCellAnchor>
  <xdr:twoCellAnchor editAs="oneCell">
    <xdr:from>
      <xdr:col>13</xdr:col>
      <xdr:colOff>48598</xdr:colOff>
      <xdr:row>110</xdr:row>
      <xdr:rowOff>0</xdr:rowOff>
    </xdr:from>
    <xdr:to>
      <xdr:col>17</xdr:col>
      <xdr:colOff>451078</xdr:colOff>
      <xdr:row>131</xdr:row>
      <xdr:rowOff>96028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1845FF51-6123-493E-BAC2-CE04CC161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4950" y="25610587"/>
          <a:ext cx="3133628" cy="4178170"/>
        </a:xfrm>
        <a:prstGeom prst="rect">
          <a:avLst/>
        </a:prstGeom>
      </xdr:spPr>
    </xdr:pic>
    <xdr:clientData/>
  </xdr:twoCellAnchor>
  <xdr:twoCellAnchor editAs="oneCell">
    <xdr:from>
      <xdr:col>1</xdr:col>
      <xdr:colOff>77757</xdr:colOff>
      <xdr:row>24</xdr:row>
      <xdr:rowOff>9720</xdr:rowOff>
    </xdr:from>
    <xdr:to>
      <xdr:col>6</xdr:col>
      <xdr:colOff>164356</xdr:colOff>
      <xdr:row>42</xdr:row>
      <xdr:rowOff>125185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CE01326-CA77-4606-9C9D-8766AD24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01" y="6657781"/>
          <a:ext cx="3060732" cy="4080975"/>
        </a:xfrm>
        <a:prstGeom prst="rect">
          <a:avLst/>
        </a:prstGeom>
      </xdr:spPr>
    </xdr:pic>
    <xdr:clientData/>
  </xdr:twoCellAnchor>
  <xdr:twoCellAnchor editAs="oneCell">
    <xdr:from>
      <xdr:col>7</xdr:col>
      <xdr:colOff>9721</xdr:colOff>
      <xdr:row>23</xdr:row>
      <xdr:rowOff>563723</xdr:rowOff>
    </xdr:from>
    <xdr:to>
      <xdr:col>11</xdr:col>
      <xdr:colOff>585595</xdr:colOff>
      <xdr:row>42</xdr:row>
      <xdr:rowOff>68035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118E64BC-3EBB-4059-AF6C-A84CCAA87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9619" y="6648060"/>
          <a:ext cx="3025160" cy="4033547"/>
        </a:xfrm>
        <a:prstGeom prst="rect">
          <a:avLst/>
        </a:prstGeom>
      </xdr:spPr>
    </xdr:pic>
    <xdr:clientData/>
  </xdr:twoCellAnchor>
  <xdr:twoCellAnchor editAs="oneCell">
    <xdr:from>
      <xdr:col>12</xdr:col>
      <xdr:colOff>505409</xdr:colOff>
      <xdr:row>23</xdr:row>
      <xdr:rowOff>554003</xdr:rowOff>
    </xdr:from>
    <xdr:to>
      <xdr:col>17</xdr:col>
      <xdr:colOff>340180</xdr:colOff>
      <xdr:row>42</xdr:row>
      <xdr:rowOff>145789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5BA89B5D-8CB5-4EC1-A190-B82C46A0E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6914" y="6638340"/>
          <a:ext cx="3090766" cy="41210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08:J519"/>
  <sheetViews>
    <sheetView tabSelected="1" view="pageBreakPreview" zoomScale="98" zoomScaleNormal="27" zoomScaleSheetLayoutView="98" zoomScalePageLayoutView="60" workbookViewId="0">
      <selection activeCell="S51" sqref="S51"/>
    </sheetView>
  </sheetViews>
  <sheetFormatPr defaultRowHeight="15" x14ac:dyDescent="0.25"/>
  <sheetData>
    <row r="508" spans="1:10" ht="354.75" customHeight="1" x14ac:dyDescent="0.25">
      <c r="A508" s="200"/>
      <c r="B508" s="200"/>
      <c r="C508" s="200"/>
      <c r="D508" s="200"/>
      <c r="E508" s="200"/>
      <c r="F508" s="200"/>
      <c r="G508" s="200"/>
      <c r="H508" s="200"/>
      <c r="I508" s="200"/>
      <c r="J508" s="200"/>
    </row>
    <row r="509" spans="1:10" ht="42.75" customHeight="1" x14ac:dyDescent="0.25"/>
    <row r="512" spans="1:10" ht="30" customHeight="1" x14ac:dyDescent="0.25"/>
    <row r="513" ht="29.25" customHeight="1" x14ac:dyDescent="0.25"/>
    <row r="515" ht="62.25" customHeight="1" x14ac:dyDescent="0.25"/>
    <row r="517" ht="61.5" customHeight="1" x14ac:dyDescent="0.25"/>
    <row r="518" ht="77.25" customHeight="1" x14ac:dyDescent="0.25"/>
    <row r="519" ht="237.75" customHeight="1" x14ac:dyDescent="0.25"/>
  </sheetData>
  <printOptions horizontalCentered="1" verticalCentered="1"/>
  <pageMargins left="0" right="0" top="0" bottom="0" header="0" footer="0"/>
  <pageSetup paperSize="9" scale="7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67"/>
  <sheetViews>
    <sheetView topLeftCell="A49" workbookViewId="0">
      <selection activeCell="G64" sqref="G64"/>
    </sheetView>
  </sheetViews>
  <sheetFormatPr defaultRowHeight="15" x14ac:dyDescent="0.25"/>
  <cols>
    <col min="1" max="1" width="28.85546875" style="283" customWidth="1"/>
    <col min="3" max="3" width="12.85546875" customWidth="1"/>
    <col min="7" max="7" width="27.42578125" style="281" customWidth="1"/>
  </cols>
  <sheetData>
    <row r="1" spans="1:1" ht="16.5" thickBot="1" x14ac:dyDescent="0.3">
      <c r="A1" s="282" t="s">
        <v>31</v>
      </c>
    </row>
    <row r="2" spans="1:1" ht="15.75" thickTop="1" x14ac:dyDescent="0.25">
      <c r="A2" s="250" t="s">
        <v>102</v>
      </c>
    </row>
    <row r="3" spans="1:1" x14ac:dyDescent="0.25">
      <c r="A3" s="243" t="s">
        <v>65</v>
      </c>
    </row>
    <row r="4" spans="1:1" x14ac:dyDescent="0.25">
      <c r="A4" s="245" t="s">
        <v>188</v>
      </c>
    </row>
    <row r="5" spans="1:1" x14ac:dyDescent="0.25">
      <c r="A5" s="243" t="s">
        <v>98</v>
      </c>
    </row>
    <row r="6" spans="1:1" x14ac:dyDescent="0.25">
      <c r="A6" s="244" t="s">
        <v>44</v>
      </c>
    </row>
    <row r="7" spans="1:1" x14ac:dyDescent="0.25">
      <c r="A7" s="248" t="s">
        <v>136</v>
      </c>
    </row>
    <row r="8" spans="1:1" x14ac:dyDescent="0.25">
      <c r="A8" s="243" t="s">
        <v>50</v>
      </c>
    </row>
    <row r="9" spans="1:1" x14ac:dyDescent="0.25">
      <c r="A9" s="243" t="s">
        <v>121</v>
      </c>
    </row>
    <row r="10" spans="1:1" x14ac:dyDescent="0.25">
      <c r="A10" s="243" t="s">
        <v>110</v>
      </c>
    </row>
    <row r="11" spans="1:1" x14ac:dyDescent="0.25">
      <c r="A11" s="243" t="s">
        <v>112</v>
      </c>
    </row>
    <row r="12" spans="1:1" x14ac:dyDescent="0.25">
      <c r="A12" s="247" t="s">
        <v>48</v>
      </c>
    </row>
    <row r="13" spans="1:1" x14ac:dyDescent="0.25">
      <c r="A13" s="243" t="s">
        <v>117</v>
      </c>
    </row>
    <row r="14" spans="1:1" x14ac:dyDescent="0.25">
      <c r="A14" s="247" t="s">
        <v>53</v>
      </c>
    </row>
    <row r="15" spans="1:1" x14ac:dyDescent="0.25">
      <c r="A15" s="247" t="s">
        <v>38</v>
      </c>
    </row>
    <row r="16" spans="1:1" x14ac:dyDescent="0.25">
      <c r="A16" s="247" t="s">
        <v>79</v>
      </c>
    </row>
    <row r="17" spans="1:1" x14ac:dyDescent="0.25">
      <c r="A17" s="247" t="s">
        <v>62</v>
      </c>
    </row>
    <row r="18" spans="1:1" x14ac:dyDescent="0.25">
      <c r="A18" s="248" t="s">
        <v>130</v>
      </c>
    </row>
    <row r="19" spans="1:1" x14ac:dyDescent="0.25">
      <c r="A19" s="247" t="s">
        <v>46</v>
      </c>
    </row>
    <row r="20" spans="1:1" x14ac:dyDescent="0.25">
      <c r="A20" s="245" t="s">
        <v>144</v>
      </c>
    </row>
    <row r="21" spans="1:1" x14ac:dyDescent="0.25">
      <c r="A21" s="245" t="s">
        <v>223</v>
      </c>
    </row>
    <row r="22" spans="1:1" x14ac:dyDescent="0.25">
      <c r="A22" s="243" t="s">
        <v>55</v>
      </c>
    </row>
    <row r="23" spans="1:1" x14ac:dyDescent="0.25">
      <c r="A23" s="247" t="s">
        <v>106</v>
      </c>
    </row>
    <row r="24" spans="1:1" x14ac:dyDescent="0.25">
      <c r="A24" s="247" t="s">
        <v>77</v>
      </c>
    </row>
    <row r="25" spans="1:1" ht="30" x14ac:dyDescent="0.25">
      <c r="A25" s="243" t="s">
        <v>119</v>
      </c>
    </row>
    <row r="26" spans="1:1" x14ac:dyDescent="0.25">
      <c r="A26" s="248" t="s">
        <v>181</v>
      </c>
    </row>
    <row r="27" spans="1:1" ht="17.25" customHeight="1" x14ac:dyDescent="0.25">
      <c r="A27" s="248" t="s">
        <v>134</v>
      </c>
    </row>
    <row r="28" spans="1:1" ht="18.75" customHeight="1" x14ac:dyDescent="0.25">
      <c r="A28" s="243" t="s">
        <v>69</v>
      </c>
    </row>
    <row r="29" spans="1:1" x14ac:dyDescent="0.25">
      <c r="A29" s="247" t="s">
        <v>738</v>
      </c>
    </row>
    <row r="30" spans="1:1" ht="30" x14ac:dyDescent="0.25">
      <c r="A30" s="247" t="s">
        <v>42</v>
      </c>
    </row>
    <row r="31" spans="1:1" x14ac:dyDescent="0.25">
      <c r="A31" s="248" t="s">
        <v>236</v>
      </c>
    </row>
    <row r="32" spans="1:1" x14ac:dyDescent="0.25">
      <c r="A32" s="247" t="s">
        <v>34</v>
      </c>
    </row>
    <row r="33" spans="1:1" x14ac:dyDescent="0.25">
      <c r="A33" s="248" t="s">
        <v>142</v>
      </c>
    </row>
    <row r="34" spans="1:1" x14ac:dyDescent="0.25">
      <c r="A34" s="248" t="s">
        <v>132</v>
      </c>
    </row>
    <row r="35" spans="1:1" x14ac:dyDescent="0.25">
      <c r="A35" s="247" t="s">
        <v>59</v>
      </c>
    </row>
    <row r="36" spans="1:1" x14ac:dyDescent="0.25">
      <c r="A36" s="245" t="s">
        <v>226</v>
      </c>
    </row>
    <row r="37" spans="1:1" x14ac:dyDescent="0.25">
      <c r="A37" s="248" t="s">
        <v>170</v>
      </c>
    </row>
    <row r="38" spans="1:1" x14ac:dyDescent="0.25">
      <c r="A38" s="247" t="s">
        <v>93</v>
      </c>
    </row>
    <row r="39" spans="1:1" x14ac:dyDescent="0.25">
      <c r="A39" s="247" t="s">
        <v>108</v>
      </c>
    </row>
    <row r="40" spans="1:1" x14ac:dyDescent="0.25">
      <c r="A40" s="248" t="s">
        <v>598</v>
      </c>
    </row>
    <row r="41" spans="1:1" x14ac:dyDescent="0.25">
      <c r="A41" s="248" t="s">
        <v>138</v>
      </c>
    </row>
    <row r="42" spans="1:1" x14ac:dyDescent="0.25">
      <c r="A42" s="247" t="s">
        <v>728</v>
      </c>
    </row>
    <row r="43" spans="1:1" x14ac:dyDescent="0.25">
      <c r="A43" s="243" t="s">
        <v>125</v>
      </c>
    </row>
    <row r="44" spans="1:1" x14ac:dyDescent="0.25">
      <c r="A44" s="248" t="s">
        <v>148</v>
      </c>
    </row>
    <row r="45" spans="1:1" x14ac:dyDescent="0.25">
      <c r="A45" s="248" t="s">
        <v>167</v>
      </c>
    </row>
    <row r="46" spans="1:1" x14ac:dyDescent="0.25">
      <c r="A46" s="245" t="s">
        <v>206</v>
      </c>
    </row>
    <row r="47" spans="1:1" x14ac:dyDescent="0.25">
      <c r="A47" s="247" t="s">
        <v>123</v>
      </c>
    </row>
    <row r="48" spans="1:1" x14ac:dyDescent="0.25">
      <c r="A48" s="243" t="s">
        <v>60</v>
      </c>
    </row>
    <row r="49" spans="1:3" x14ac:dyDescent="0.25">
      <c r="A49" s="245" t="s">
        <v>211</v>
      </c>
    </row>
    <row r="50" spans="1:3" x14ac:dyDescent="0.25">
      <c r="A50" s="247" t="s">
        <v>100</v>
      </c>
    </row>
    <row r="51" spans="1:3" x14ac:dyDescent="0.25">
      <c r="A51" s="248" t="s">
        <v>195</v>
      </c>
    </row>
    <row r="52" spans="1:3" x14ac:dyDescent="0.25">
      <c r="A52" s="248" t="s">
        <v>221</v>
      </c>
      <c r="C52" s="284" t="s">
        <v>746</v>
      </c>
    </row>
    <row r="56" spans="1:3" ht="16.5" thickBot="1" x14ac:dyDescent="0.3">
      <c r="A56" s="286" t="s">
        <v>258</v>
      </c>
    </row>
    <row r="57" spans="1:3" ht="15.75" thickTop="1" x14ac:dyDescent="0.25">
      <c r="A57" s="277" t="s">
        <v>259</v>
      </c>
    </row>
    <row r="58" spans="1:3" x14ac:dyDescent="0.25">
      <c r="A58" s="279" t="s">
        <v>741</v>
      </c>
    </row>
    <row r="59" spans="1:3" x14ac:dyDescent="0.25">
      <c r="A59" s="278" t="s">
        <v>265</v>
      </c>
    </row>
    <row r="60" spans="1:3" x14ac:dyDescent="0.25">
      <c r="A60" s="278" t="s">
        <v>270</v>
      </c>
    </row>
    <row r="61" spans="1:3" x14ac:dyDescent="0.25">
      <c r="A61" s="98" t="s">
        <v>302</v>
      </c>
    </row>
    <row r="62" spans="1:3" x14ac:dyDescent="0.25">
      <c r="A62" s="278" t="s">
        <v>306</v>
      </c>
    </row>
    <row r="63" spans="1:3" x14ac:dyDescent="0.25">
      <c r="A63" s="280" t="s">
        <v>315</v>
      </c>
    </row>
    <row r="64" spans="1:3" x14ac:dyDescent="0.25">
      <c r="A64" s="98" t="s">
        <v>322</v>
      </c>
    </row>
    <row r="65" spans="1:3" x14ac:dyDescent="0.25">
      <c r="A65" s="278" t="s">
        <v>324</v>
      </c>
    </row>
    <row r="66" spans="1:3" x14ac:dyDescent="0.25">
      <c r="A66" s="278" t="s">
        <v>332</v>
      </c>
    </row>
    <row r="67" spans="1:3" ht="15.75" customHeight="1" x14ac:dyDescent="0.25">
      <c r="A67" s="285" t="s">
        <v>618</v>
      </c>
      <c r="C67" s="133" t="s">
        <v>747</v>
      </c>
    </row>
  </sheetData>
  <sortState xmlns:xlrd2="http://schemas.microsoft.com/office/spreadsheetml/2017/richdata2" ref="A2:A52">
    <sortCondition ref="A2"/>
  </sortState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81"/>
  <sheetViews>
    <sheetView workbookViewId="0">
      <selection activeCell="J76" sqref="J76"/>
    </sheetView>
  </sheetViews>
  <sheetFormatPr defaultRowHeight="15" x14ac:dyDescent="0.25"/>
  <cols>
    <col min="1" max="1" width="29.5703125" style="249" customWidth="1"/>
    <col min="3" max="3" width="13.140625" customWidth="1"/>
    <col min="5" max="5" width="24.5703125" customWidth="1"/>
  </cols>
  <sheetData>
    <row r="1" spans="1:1" x14ac:dyDescent="0.25">
      <c r="A1" s="245" t="s">
        <v>186</v>
      </c>
    </row>
    <row r="2" spans="1:1" x14ac:dyDescent="0.25">
      <c r="A2" s="243" t="s">
        <v>102</v>
      </c>
    </row>
    <row r="3" spans="1:1" x14ac:dyDescent="0.25">
      <c r="A3" s="243" t="s">
        <v>65</v>
      </c>
    </row>
    <row r="4" spans="1:1" x14ac:dyDescent="0.25">
      <c r="A4" s="245" t="s">
        <v>188</v>
      </c>
    </row>
    <row r="5" spans="1:1" x14ac:dyDescent="0.25">
      <c r="A5" s="247" t="s">
        <v>98</v>
      </c>
    </row>
    <row r="6" spans="1:1" x14ac:dyDescent="0.25">
      <c r="A6" s="243" t="s">
        <v>44</v>
      </c>
    </row>
    <row r="7" spans="1:1" x14ac:dyDescent="0.25">
      <c r="A7" s="245" t="s">
        <v>136</v>
      </c>
    </row>
    <row r="8" spans="1:1" x14ac:dyDescent="0.25">
      <c r="A8" s="243" t="s">
        <v>50</v>
      </c>
    </row>
    <row r="9" spans="1:1" x14ac:dyDescent="0.25">
      <c r="A9" s="245" t="s">
        <v>204</v>
      </c>
    </row>
    <row r="10" spans="1:1" x14ac:dyDescent="0.25">
      <c r="A10" s="247" t="s">
        <v>121</v>
      </c>
    </row>
    <row r="11" spans="1:1" x14ac:dyDescent="0.25">
      <c r="A11" s="243" t="s">
        <v>112</v>
      </c>
    </row>
    <row r="12" spans="1:1" x14ac:dyDescent="0.25">
      <c r="A12" s="243" t="s">
        <v>48</v>
      </c>
    </row>
    <row r="13" spans="1:1" x14ac:dyDescent="0.25">
      <c r="A13" s="247" t="s">
        <v>117</v>
      </c>
    </row>
    <row r="14" spans="1:1" x14ac:dyDescent="0.25">
      <c r="A14" s="247" t="s">
        <v>53</v>
      </c>
    </row>
    <row r="15" spans="1:1" x14ac:dyDescent="0.25">
      <c r="A15" s="243" t="s">
        <v>38</v>
      </c>
    </row>
    <row r="16" spans="1:1" x14ac:dyDescent="0.25">
      <c r="A16" s="247" t="s">
        <v>82</v>
      </c>
    </row>
    <row r="17" spans="1:1" ht="18.75" customHeight="1" x14ac:dyDescent="0.25">
      <c r="A17" s="247" t="s">
        <v>79</v>
      </c>
    </row>
    <row r="18" spans="1:1" ht="18" customHeight="1" x14ac:dyDescent="0.25">
      <c r="A18" s="247" t="s">
        <v>62</v>
      </c>
    </row>
    <row r="19" spans="1:1" x14ac:dyDescent="0.25">
      <c r="A19" s="245" t="s">
        <v>130</v>
      </c>
    </row>
    <row r="20" spans="1:1" x14ac:dyDescent="0.25">
      <c r="A20" s="247" t="s">
        <v>46</v>
      </c>
    </row>
    <row r="21" spans="1:1" x14ac:dyDescent="0.25">
      <c r="A21" s="245" t="s">
        <v>144</v>
      </c>
    </row>
    <row r="22" spans="1:1" x14ac:dyDescent="0.25">
      <c r="A22" s="245" t="s">
        <v>223</v>
      </c>
    </row>
    <row r="23" spans="1:1" x14ac:dyDescent="0.25">
      <c r="A23" s="243" t="s">
        <v>55</v>
      </c>
    </row>
    <row r="24" spans="1:1" x14ac:dyDescent="0.25">
      <c r="A24" s="248" t="s">
        <v>156</v>
      </c>
    </row>
    <row r="25" spans="1:1" x14ac:dyDescent="0.25">
      <c r="A25" s="247" t="s">
        <v>106</v>
      </c>
    </row>
    <row r="26" spans="1:1" ht="18.75" customHeight="1" x14ac:dyDescent="0.25">
      <c r="A26" s="247" t="s">
        <v>77</v>
      </c>
    </row>
    <row r="27" spans="1:1" ht="19.5" customHeight="1" x14ac:dyDescent="0.25">
      <c r="A27" s="247" t="s">
        <v>119</v>
      </c>
    </row>
    <row r="28" spans="1:1" x14ac:dyDescent="0.25">
      <c r="A28" s="247" t="s">
        <v>127</v>
      </c>
    </row>
    <row r="29" spans="1:1" x14ac:dyDescent="0.25">
      <c r="A29" s="243" t="s">
        <v>84</v>
      </c>
    </row>
    <row r="30" spans="1:1" ht="18.75" customHeight="1" x14ac:dyDescent="0.25">
      <c r="A30" s="248" t="s">
        <v>247</v>
      </c>
    </row>
    <row r="31" spans="1:1" x14ac:dyDescent="0.25">
      <c r="A31" s="248" t="s">
        <v>181</v>
      </c>
    </row>
    <row r="32" spans="1:1" x14ac:dyDescent="0.25">
      <c r="A32" s="248" t="s">
        <v>228</v>
      </c>
    </row>
    <row r="33" spans="1:1" ht="27.75" customHeight="1" x14ac:dyDescent="0.25">
      <c r="A33" s="248" t="s">
        <v>201</v>
      </c>
    </row>
    <row r="34" spans="1:1" x14ac:dyDescent="0.25">
      <c r="A34" s="245" t="s">
        <v>134</v>
      </c>
    </row>
    <row r="35" spans="1:1" ht="16.5" customHeight="1" x14ac:dyDescent="0.25">
      <c r="A35" s="247" t="s">
        <v>69</v>
      </c>
    </row>
    <row r="36" spans="1:1" ht="30" x14ac:dyDescent="0.25">
      <c r="A36" s="248" t="s">
        <v>160</v>
      </c>
    </row>
    <row r="37" spans="1:1" ht="30" x14ac:dyDescent="0.25">
      <c r="A37" s="247" t="s">
        <v>42</v>
      </c>
    </row>
    <row r="38" spans="1:1" ht="15.75" thickBot="1" x14ac:dyDescent="0.3">
      <c r="A38" s="245" t="s">
        <v>236</v>
      </c>
    </row>
    <row r="39" spans="1:1" s="77" customFormat="1" ht="15.75" thickTop="1" x14ac:dyDescent="0.25">
      <c r="A39" s="250" t="s">
        <v>34</v>
      </c>
    </row>
    <row r="40" spans="1:1" x14ac:dyDescent="0.25">
      <c r="A40" s="248" t="s">
        <v>142</v>
      </c>
    </row>
    <row r="41" spans="1:1" x14ac:dyDescent="0.25">
      <c r="A41" s="248" t="s">
        <v>132</v>
      </c>
    </row>
    <row r="42" spans="1:1" x14ac:dyDescent="0.25">
      <c r="A42" s="247" t="s">
        <v>59</v>
      </c>
    </row>
    <row r="43" spans="1:1" x14ac:dyDescent="0.25">
      <c r="A43" s="248" t="s">
        <v>226</v>
      </c>
    </row>
    <row r="44" spans="1:1" x14ac:dyDescent="0.25">
      <c r="A44" s="244" t="s">
        <v>64</v>
      </c>
    </row>
    <row r="45" spans="1:1" x14ac:dyDescent="0.25">
      <c r="A45" s="248" t="s">
        <v>170</v>
      </c>
    </row>
    <row r="46" spans="1:1" x14ac:dyDescent="0.25">
      <c r="A46" s="247" t="s">
        <v>93</v>
      </c>
    </row>
    <row r="47" spans="1:1" x14ac:dyDescent="0.25">
      <c r="A47" s="248" t="s">
        <v>214</v>
      </c>
    </row>
    <row r="48" spans="1:1" ht="17.25" customHeight="1" x14ac:dyDescent="0.25">
      <c r="A48" s="243" t="s">
        <v>108</v>
      </c>
    </row>
    <row r="49" spans="1:3" x14ac:dyDescent="0.25">
      <c r="A49" s="248" t="s">
        <v>598</v>
      </c>
    </row>
    <row r="50" spans="1:3" x14ac:dyDescent="0.25">
      <c r="A50" s="247" t="s">
        <v>57</v>
      </c>
    </row>
    <row r="51" spans="1:3" x14ac:dyDescent="0.25">
      <c r="A51" s="248" t="s">
        <v>138</v>
      </c>
    </row>
    <row r="52" spans="1:3" x14ac:dyDescent="0.25">
      <c r="A52" s="243" t="s">
        <v>728</v>
      </c>
    </row>
    <row r="53" spans="1:3" ht="17.25" customHeight="1" x14ac:dyDescent="0.25">
      <c r="A53" s="247" t="s">
        <v>125</v>
      </c>
    </row>
    <row r="54" spans="1:3" x14ac:dyDescent="0.25">
      <c r="A54" s="248" t="s">
        <v>243</v>
      </c>
    </row>
    <row r="55" spans="1:3" x14ac:dyDescent="0.25">
      <c r="A55" s="248" t="s">
        <v>148</v>
      </c>
    </row>
    <row r="56" spans="1:3" x14ac:dyDescent="0.25">
      <c r="A56" s="245" t="s">
        <v>167</v>
      </c>
    </row>
    <row r="57" spans="1:3" x14ac:dyDescent="0.25">
      <c r="A57" s="248" t="s">
        <v>206</v>
      </c>
    </row>
    <row r="58" spans="1:3" x14ac:dyDescent="0.25">
      <c r="A58" s="247" t="s">
        <v>123</v>
      </c>
    </row>
    <row r="59" spans="1:3" x14ac:dyDescent="0.25">
      <c r="A59" s="243" t="s">
        <v>60</v>
      </c>
    </row>
    <row r="60" spans="1:3" ht="15.75" customHeight="1" x14ac:dyDescent="0.25">
      <c r="A60" s="246" t="s">
        <v>199</v>
      </c>
    </row>
    <row r="61" spans="1:3" x14ac:dyDescent="0.25">
      <c r="A61" s="248" t="s">
        <v>211</v>
      </c>
    </row>
    <row r="62" spans="1:3" x14ac:dyDescent="0.25">
      <c r="A62" s="247" t="s">
        <v>100</v>
      </c>
    </row>
    <row r="63" spans="1:3" ht="17.25" customHeight="1" x14ac:dyDescent="0.25">
      <c r="A63" s="248" t="s">
        <v>195</v>
      </c>
      <c r="C63" s="133" t="s">
        <v>736</v>
      </c>
    </row>
    <row r="67" spans="1:3" ht="16.5" thickBot="1" x14ac:dyDescent="0.3">
      <c r="A67" s="255" t="s">
        <v>258</v>
      </c>
    </row>
    <row r="68" spans="1:3" ht="15.75" thickTop="1" x14ac:dyDescent="0.25">
      <c r="A68" s="251" t="s">
        <v>259</v>
      </c>
    </row>
    <row r="69" spans="1:3" x14ac:dyDescent="0.25">
      <c r="A69" s="253" t="s">
        <v>265</v>
      </c>
    </row>
    <row r="70" spans="1:3" x14ac:dyDescent="0.25">
      <c r="A70" s="247" t="s">
        <v>611</v>
      </c>
    </row>
    <row r="71" spans="1:3" ht="21" customHeight="1" x14ac:dyDescent="0.25">
      <c r="A71" s="252" t="s">
        <v>270</v>
      </c>
    </row>
    <row r="72" spans="1:3" x14ac:dyDescent="0.25">
      <c r="A72" s="256" t="s">
        <v>302</v>
      </c>
    </row>
    <row r="73" spans="1:3" x14ac:dyDescent="0.25">
      <c r="A73" s="253" t="s">
        <v>306</v>
      </c>
    </row>
    <row r="74" spans="1:3" x14ac:dyDescent="0.25">
      <c r="A74" s="254" t="s">
        <v>315</v>
      </c>
    </row>
    <row r="75" spans="1:3" x14ac:dyDescent="0.25">
      <c r="A75" s="257" t="s">
        <v>321</v>
      </c>
    </row>
    <row r="76" spans="1:3" x14ac:dyDescent="0.25">
      <c r="A76" s="256" t="s">
        <v>322</v>
      </c>
    </row>
    <row r="77" spans="1:3" x14ac:dyDescent="0.25">
      <c r="A77" s="253" t="s">
        <v>324</v>
      </c>
    </row>
    <row r="78" spans="1:3" x14ac:dyDescent="0.25">
      <c r="A78" s="257" t="s">
        <v>326</v>
      </c>
    </row>
    <row r="79" spans="1:3" x14ac:dyDescent="0.25">
      <c r="A79" s="253" t="s">
        <v>332</v>
      </c>
    </row>
    <row r="80" spans="1:3" ht="18" customHeight="1" x14ac:dyDescent="0.25">
      <c r="A80" s="258" t="s">
        <v>618</v>
      </c>
      <c r="C80" s="133" t="s">
        <v>737</v>
      </c>
    </row>
    <row r="81" ht="15.75" customHeight="1" x14ac:dyDescent="0.25"/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82"/>
  <sheetViews>
    <sheetView workbookViewId="0">
      <selection activeCell="A65" sqref="A2:A65"/>
    </sheetView>
  </sheetViews>
  <sheetFormatPr defaultRowHeight="15" x14ac:dyDescent="0.25"/>
  <cols>
    <col min="1" max="1" width="40.7109375" customWidth="1"/>
    <col min="5" max="5" width="15.140625" customWidth="1"/>
    <col min="6" max="6" width="9.140625" customWidth="1"/>
  </cols>
  <sheetData>
    <row r="1" spans="1:1" ht="63.75" customHeight="1" thickBot="1" x14ac:dyDescent="0.3">
      <c r="A1" s="20" t="s">
        <v>31</v>
      </c>
    </row>
    <row r="2" spans="1:1" ht="15.75" thickTop="1" x14ac:dyDescent="0.25">
      <c r="A2" s="235" t="s">
        <v>186</v>
      </c>
    </row>
    <row r="3" spans="1:1" x14ac:dyDescent="0.25">
      <c r="A3" s="98" t="s">
        <v>102</v>
      </c>
    </row>
    <row r="4" spans="1:1" x14ac:dyDescent="0.25">
      <c r="A4" s="228" t="s">
        <v>65</v>
      </c>
    </row>
    <row r="5" spans="1:1" x14ac:dyDescent="0.25">
      <c r="A5" s="228" t="s">
        <v>36</v>
      </c>
    </row>
    <row r="6" spans="1:1" x14ac:dyDescent="0.25">
      <c r="A6" s="230" t="s">
        <v>188</v>
      </c>
    </row>
    <row r="7" spans="1:1" x14ac:dyDescent="0.25">
      <c r="A7" s="228" t="s">
        <v>98</v>
      </c>
    </row>
    <row r="8" spans="1:1" x14ac:dyDescent="0.25">
      <c r="A8" s="98" t="s">
        <v>44</v>
      </c>
    </row>
    <row r="9" spans="1:1" x14ac:dyDescent="0.25">
      <c r="A9" s="230" t="s">
        <v>136</v>
      </c>
    </row>
    <row r="10" spans="1:1" x14ac:dyDescent="0.25">
      <c r="A10" s="228" t="s">
        <v>50</v>
      </c>
    </row>
    <row r="11" spans="1:1" x14ac:dyDescent="0.25">
      <c r="A11" s="230" t="s">
        <v>204</v>
      </c>
    </row>
    <row r="12" spans="1:1" x14ac:dyDescent="0.25">
      <c r="A12" s="228" t="s">
        <v>121</v>
      </c>
    </row>
    <row r="13" spans="1:1" x14ac:dyDescent="0.25">
      <c r="A13" s="98" t="s">
        <v>110</v>
      </c>
    </row>
    <row r="14" spans="1:1" x14ac:dyDescent="0.25">
      <c r="A14" s="228" t="s">
        <v>112</v>
      </c>
    </row>
    <row r="15" spans="1:1" x14ac:dyDescent="0.25">
      <c r="A15" s="228" t="s">
        <v>48</v>
      </c>
    </row>
    <row r="16" spans="1:1" x14ac:dyDescent="0.25">
      <c r="A16" s="98" t="s">
        <v>117</v>
      </c>
    </row>
    <row r="17" spans="1:1" x14ac:dyDescent="0.25">
      <c r="A17" s="98" t="s">
        <v>53</v>
      </c>
    </row>
    <row r="18" spans="1:1" x14ac:dyDescent="0.25">
      <c r="A18" s="228" t="s">
        <v>38</v>
      </c>
    </row>
    <row r="19" spans="1:1" x14ac:dyDescent="0.25">
      <c r="A19" s="98" t="s">
        <v>82</v>
      </c>
    </row>
    <row r="20" spans="1:1" x14ac:dyDescent="0.25">
      <c r="A20" s="98" t="s">
        <v>79</v>
      </c>
    </row>
    <row r="21" spans="1:1" x14ac:dyDescent="0.25">
      <c r="A21" s="98" t="s">
        <v>62</v>
      </c>
    </row>
    <row r="22" spans="1:1" ht="15" customHeight="1" x14ac:dyDescent="0.25">
      <c r="A22" s="230" t="s">
        <v>130</v>
      </c>
    </row>
    <row r="23" spans="1:1" x14ac:dyDescent="0.25">
      <c r="A23" s="98" t="s">
        <v>46</v>
      </c>
    </row>
    <row r="24" spans="1:1" x14ac:dyDescent="0.25">
      <c r="A24" s="230" t="s">
        <v>223</v>
      </c>
    </row>
    <row r="25" spans="1:1" x14ac:dyDescent="0.25">
      <c r="A25" s="228" t="s">
        <v>55</v>
      </c>
    </row>
    <row r="26" spans="1:1" x14ac:dyDescent="0.25">
      <c r="A26" s="230" t="s">
        <v>156</v>
      </c>
    </row>
    <row r="27" spans="1:1" x14ac:dyDescent="0.25">
      <c r="A27" s="98" t="s">
        <v>106</v>
      </c>
    </row>
    <row r="28" spans="1:1" x14ac:dyDescent="0.25">
      <c r="A28" s="98" t="s">
        <v>77</v>
      </c>
    </row>
    <row r="29" spans="1:1" x14ac:dyDescent="0.25">
      <c r="A29" s="98" t="s">
        <v>119</v>
      </c>
    </row>
    <row r="30" spans="1:1" x14ac:dyDescent="0.25">
      <c r="A30" s="230" t="s">
        <v>127</v>
      </c>
    </row>
    <row r="31" spans="1:1" x14ac:dyDescent="0.25">
      <c r="A31" s="98" t="s">
        <v>84</v>
      </c>
    </row>
    <row r="32" spans="1:1" x14ac:dyDescent="0.25">
      <c r="A32" s="187" t="s">
        <v>247</v>
      </c>
    </row>
    <row r="33" spans="1:1" x14ac:dyDescent="0.25">
      <c r="A33" s="230" t="s">
        <v>181</v>
      </c>
    </row>
    <row r="34" spans="1:1" x14ac:dyDescent="0.25">
      <c r="A34" s="187" t="s">
        <v>228</v>
      </c>
    </row>
    <row r="35" spans="1:1" x14ac:dyDescent="0.25">
      <c r="A35" s="187" t="s">
        <v>201</v>
      </c>
    </row>
    <row r="36" spans="1:1" x14ac:dyDescent="0.25">
      <c r="A36" s="187" t="s">
        <v>134</v>
      </c>
    </row>
    <row r="37" spans="1:1" x14ac:dyDescent="0.25">
      <c r="A37" s="98" t="s">
        <v>69</v>
      </c>
    </row>
    <row r="38" spans="1:1" x14ac:dyDescent="0.25">
      <c r="A38" s="187" t="s">
        <v>160</v>
      </c>
    </row>
    <row r="39" spans="1:1" x14ac:dyDescent="0.25">
      <c r="A39" s="98" t="s">
        <v>42</v>
      </c>
    </row>
    <row r="40" spans="1:1" x14ac:dyDescent="0.25">
      <c r="A40" s="187" t="s">
        <v>236</v>
      </c>
    </row>
    <row r="41" spans="1:1" x14ac:dyDescent="0.25">
      <c r="A41" s="228" t="s">
        <v>34</v>
      </c>
    </row>
    <row r="42" spans="1:1" x14ac:dyDescent="0.25">
      <c r="A42" s="187" t="s">
        <v>142</v>
      </c>
    </row>
    <row r="43" spans="1:1" x14ac:dyDescent="0.25">
      <c r="A43" s="187" t="s">
        <v>132</v>
      </c>
    </row>
    <row r="44" spans="1:1" x14ac:dyDescent="0.25">
      <c r="A44" s="98" t="s">
        <v>59</v>
      </c>
    </row>
    <row r="45" spans="1:1" x14ac:dyDescent="0.25">
      <c r="A45" s="230" t="s">
        <v>226</v>
      </c>
    </row>
    <row r="46" spans="1:1" x14ac:dyDescent="0.25">
      <c r="A46" s="229" t="s">
        <v>64</v>
      </c>
    </row>
    <row r="47" spans="1:1" x14ac:dyDescent="0.25">
      <c r="A47" s="98" t="s">
        <v>93</v>
      </c>
    </row>
    <row r="48" spans="1:1" x14ac:dyDescent="0.25">
      <c r="A48" s="187" t="s">
        <v>214</v>
      </c>
    </row>
    <row r="49" spans="1:1" x14ac:dyDescent="0.25">
      <c r="A49" s="228" t="s">
        <v>108</v>
      </c>
    </row>
    <row r="50" spans="1:1" x14ac:dyDescent="0.25">
      <c r="A50" s="187" t="s">
        <v>598</v>
      </c>
    </row>
    <row r="51" spans="1:1" x14ac:dyDescent="0.25">
      <c r="A51" s="98" t="s">
        <v>57</v>
      </c>
    </row>
    <row r="52" spans="1:1" x14ac:dyDescent="0.25">
      <c r="A52" s="187" t="s">
        <v>138</v>
      </c>
    </row>
    <row r="53" spans="1:1" x14ac:dyDescent="0.25">
      <c r="A53" s="228" t="s">
        <v>115</v>
      </c>
    </row>
    <row r="54" spans="1:1" x14ac:dyDescent="0.25">
      <c r="A54" s="98" t="s">
        <v>125</v>
      </c>
    </row>
    <row r="55" spans="1:1" x14ac:dyDescent="0.25">
      <c r="A55" s="187" t="s">
        <v>148</v>
      </c>
    </row>
    <row r="56" spans="1:1" x14ac:dyDescent="0.25">
      <c r="A56" s="187" t="s">
        <v>167</v>
      </c>
    </row>
    <row r="57" spans="1:1" x14ac:dyDescent="0.25">
      <c r="A57" s="230" t="s">
        <v>206</v>
      </c>
    </row>
    <row r="58" spans="1:1" x14ac:dyDescent="0.25">
      <c r="A58" s="98" t="s">
        <v>123</v>
      </c>
    </row>
    <row r="59" spans="1:1" x14ac:dyDescent="0.25">
      <c r="A59" s="187" t="s">
        <v>152</v>
      </c>
    </row>
    <row r="60" spans="1:1" x14ac:dyDescent="0.25">
      <c r="A60" s="98" t="s">
        <v>60</v>
      </c>
    </row>
    <row r="61" spans="1:1" x14ac:dyDescent="0.25">
      <c r="A61" s="230" t="s">
        <v>199</v>
      </c>
    </row>
    <row r="62" spans="1:1" x14ac:dyDescent="0.25">
      <c r="A62" s="231" t="s">
        <v>211</v>
      </c>
    </row>
    <row r="63" spans="1:1" x14ac:dyDescent="0.25">
      <c r="A63" s="98" t="s">
        <v>100</v>
      </c>
    </row>
    <row r="64" spans="1:1" x14ac:dyDescent="0.25">
      <c r="A64" s="187" t="s">
        <v>216</v>
      </c>
    </row>
    <row r="65" spans="1:3" x14ac:dyDescent="0.25">
      <c r="A65" s="230" t="s">
        <v>195</v>
      </c>
    </row>
    <row r="66" spans="1:3" x14ac:dyDescent="0.25">
      <c r="B66" s="237"/>
      <c r="C66" s="133" t="s">
        <v>725</v>
      </c>
    </row>
    <row r="69" spans="1:3" ht="16.5" thickBot="1" x14ac:dyDescent="0.3">
      <c r="A69" s="20" t="s">
        <v>258</v>
      </c>
    </row>
    <row r="70" spans="1:3" ht="15.75" thickTop="1" x14ac:dyDescent="0.25">
      <c r="A70" s="226" t="s">
        <v>259</v>
      </c>
    </row>
    <row r="71" spans="1:3" x14ac:dyDescent="0.25">
      <c r="A71" s="227" t="s">
        <v>265</v>
      </c>
    </row>
    <row r="72" spans="1:3" x14ac:dyDescent="0.25">
      <c r="A72" s="98" t="s">
        <v>611</v>
      </c>
    </row>
    <row r="73" spans="1:3" x14ac:dyDescent="0.25">
      <c r="A73" s="227" t="s">
        <v>270</v>
      </c>
    </row>
    <row r="74" spans="1:3" x14ac:dyDescent="0.25">
      <c r="A74" s="94" t="s">
        <v>302</v>
      </c>
    </row>
    <row r="75" spans="1:3" x14ac:dyDescent="0.25">
      <c r="A75" s="227" t="s">
        <v>306</v>
      </c>
    </row>
    <row r="76" spans="1:3" x14ac:dyDescent="0.25">
      <c r="A76" s="232" t="s">
        <v>315</v>
      </c>
    </row>
    <row r="77" spans="1:3" x14ac:dyDescent="0.25">
      <c r="A77" s="95" t="s">
        <v>321</v>
      </c>
    </row>
    <row r="78" spans="1:3" x14ac:dyDescent="0.25">
      <c r="A78" s="94" t="s">
        <v>322</v>
      </c>
    </row>
    <row r="79" spans="1:3" x14ac:dyDescent="0.25">
      <c r="A79" s="227" t="s">
        <v>324</v>
      </c>
    </row>
    <row r="80" spans="1:3" x14ac:dyDescent="0.25">
      <c r="A80" s="95" t="s">
        <v>330</v>
      </c>
    </row>
    <row r="81" spans="1:3" x14ac:dyDescent="0.25">
      <c r="A81" s="227" t="s">
        <v>332</v>
      </c>
    </row>
    <row r="82" spans="1:3" ht="22.5" customHeight="1" x14ac:dyDescent="0.25">
      <c r="A82" s="236" t="s">
        <v>723</v>
      </c>
      <c r="C82" s="133" t="s">
        <v>724</v>
      </c>
    </row>
  </sheetData>
  <sortState xmlns:xlrd2="http://schemas.microsoft.com/office/spreadsheetml/2017/richdata2" ref="A2:A65">
    <sortCondition ref="A2"/>
  </sortState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80"/>
  <sheetViews>
    <sheetView workbookViewId="0">
      <selection activeCell="Q70" sqref="Q70"/>
    </sheetView>
  </sheetViews>
  <sheetFormatPr defaultRowHeight="15" x14ac:dyDescent="0.25"/>
  <cols>
    <col min="1" max="1" width="22.7109375" customWidth="1"/>
    <col min="2" max="5" width="11.85546875" customWidth="1"/>
  </cols>
  <sheetData>
    <row r="1" spans="1:1" s="77" customFormat="1" x14ac:dyDescent="0.25">
      <c r="A1" s="77" t="s">
        <v>674</v>
      </c>
    </row>
    <row r="2" spans="1:1" x14ac:dyDescent="0.25">
      <c r="A2" t="s">
        <v>102</v>
      </c>
    </row>
    <row r="3" spans="1:1" x14ac:dyDescent="0.25">
      <c r="A3" t="s">
        <v>65</v>
      </c>
    </row>
    <row r="4" spans="1:1" x14ac:dyDescent="0.25">
      <c r="A4" t="s">
        <v>188</v>
      </c>
    </row>
    <row r="5" spans="1:1" x14ac:dyDescent="0.25">
      <c r="A5" t="s">
        <v>98</v>
      </c>
    </row>
    <row r="6" spans="1:1" x14ac:dyDescent="0.25">
      <c r="A6" t="s">
        <v>44</v>
      </c>
    </row>
    <row r="7" spans="1:1" x14ac:dyDescent="0.25">
      <c r="A7" t="s">
        <v>50</v>
      </c>
    </row>
    <row r="8" spans="1:1" x14ac:dyDescent="0.25">
      <c r="A8" t="s">
        <v>121</v>
      </c>
    </row>
    <row r="9" spans="1:1" x14ac:dyDescent="0.25">
      <c r="A9" t="s">
        <v>110</v>
      </c>
    </row>
    <row r="10" spans="1:1" x14ac:dyDescent="0.25">
      <c r="A10" t="s">
        <v>112</v>
      </c>
    </row>
    <row r="11" spans="1:1" x14ac:dyDescent="0.25">
      <c r="A11" t="s">
        <v>86</v>
      </c>
    </row>
    <row r="12" spans="1:1" x14ac:dyDescent="0.25">
      <c r="A12" t="s">
        <v>48</v>
      </c>
    </row>
    <row r="13" spans="1:1" x14ac:dyDescent="0.25">
      <c r="A13" t="s">
        <v>117</v>
      </c>
    </row>
    <row r="14" spans="1:1" x14ac:dyDescent="0.25">
      <c r="A14" t="s">
        <v>53</v>
      </c>
    </row>
    <row r="15" spans="1:1" x14ac:dyDescent="0.25">
      <c r="A15" t="s">
        <v>71</v>
      </c>
    </row>
    <row r="16" spans="1:1" x14ac:dyDescent="0.25">
      <c r="A16" t="s">
        <v>82</v>
      </c>
    </row>
    <row r="17" spans="1:1" x14ac:dyDescent="0.25">
      <c r="A17" t="s">
        <v>79</v>
      </c>
    </row>
    <row r="18" spans="1:1" x14ac:dyDescent="0.25">
      <c r="A18" t="s">
        <v>62</v>
      </c>
    </row>
    <row r="19" spans="1:1" x14ac:dyDescent="0.25">
      <c r="A19" t="s">
        <v>130</v>
      </c>
    </row>
    <row r="20" spans="1:1" x14ac:dyDescent="0.25">
      <c r="A20" t="s">
        <v>46</v>
      </c>
    </row>
    <row r="21" spans="1:1" x14ac:dyDescent="0.25">
      <c r="A21" t="s">
        <v>232</v>
      </c>
    </row>
    <row r="22" spans="1:1" x14ac:dyDescent="0.25">
      <c r="A22" t="s">
        <v>144</v>
      </c>
    </row>
    <row r="23" spans="1:1" x14ac:dyDescent="0.25">
      <c r="A23" t="s">
        <v>223</v>
      </c>
    </row>
    <row r="24" spans="1:1" x14ac:dyDescent="0.25">
      <c r="A24" t="s">
        <v>55</v>
      </c>
    </row>
    <row r="25" spans="1:1" x14ac:dyDescent="0.25">
      <c r="A25" t="s">
        <v>156</v>
      </c>
    </row>
    <row r="26" spans="1:1" x14ac:dyDescent="0.25">
      <c r="A26" t="s">
        <v>106</v>
      </c>
    </row>
    <row r="27" spans="1:1" x14ac:dyDescent="0.25">
      <c r="A27" t="s">
        <v>77</v>
      </c>
    </row>
    <row r="28" spans="1:1" x14ac:dyDescent="0.25">
      <c r="A28" t="s">
        <v>119</v>
      </c>
    </row>
    <row r="29" spans="1:1" x14ac:dyDescent="0.25">
      <c r="A29" t="s">
        <v>84</v>
      </c>
    </row>
    <row r="30" spans="1:1" x14ac:dyDescent="0.25">
      <c r="A30" t="s">
        <v>247</v>
      </c>
    </row>
    <row r="31" spans="1:1" x14ac:dyDescent="0.25">
      <c r="A31" t="s">
        <v>181</v>
      </c>
    </row>
    <row r="32" spans="1:1" x14ac:dyDescent="0.25">
      <c r="A32" t="s">
        <v>228</v>
      </c>
    </row>
    <row r="33" spans="1:1" x14ac:dyDescent="0.25">
      <c r="A33" t="s">
        <v>201</v>
      </c>
    </row>
    <row r="34" spans="1:1" x14ac:dyDescent="0.25">
      <c r="A34" t="s">
        <v>134</v>
      </c>
    </row>
    <row r="35" spans="1:1" x14ac:dyDescent="0.25">
      <c r="A35" t="s">
        <v>69</v>
      </c>
    </row>
    <row r="36" spans="1:1" x14ac:dyDescent="0.25">
      <c r="A36" t="s">
        <v>160</v>
      </c>
    </row>
    <row r="37" spans="1:1" x14ac:dyDescent="0.25">
      <c r="A37" t="s">
        <v>42</v>
      </c>
    </row>
    <row r="38" spans="1:1" x14ac:dyDescent="0.25">
      <c r="A38" t="s">
        <v>34</v>
      </c>
    </row>
    <row r="39" spans="1:1" x14ac:dyDescent="0.25">
      <c r="A39" t="s">
        <v>142</v>
      </c>
    </row>
    <row r="40" spans="1:1" x14ac:dyDescent="0.25">
      <c r="A40" t="s">
        <v>132</v>
      </c>
    </row>
    <row r="41" spans="1:1" x14ac:dyDescent="0.25">
      <c r="A41" t="s">
        <v>59</v>
      </c>
    </row>
    <row r="42" spans="1:1" x14ac:dyDescent="0.25">
      <c r="A42" t="s">
        <v>226</v>
      </c>
    </row>
    <row r="43" spans="1:1" x14ac:dyDescent="0.25">
      <c r="A43" t="s">
        <v>93</v>
      </c>
    </row>
    <row r="44" spans="1:1" x14ac:dyDescent="0.25">
      <c r="A44" t="s">
        <v>214</v>
      </c>
    </row>
    <row r="45" spans="1:1" x14ac:dyDescent="0.25">
      <c r="A45" t="s">
        <v>108</v>
      </c>
    </row>
    <row r="46" spans="1:1" x14ac:dyDescent="0.25">
      <c r="A46" t="s">
        <v>598</v>
      </c>
    </row>
    <row r="47" spans="1:1" x14ac:dyDescent="0.25">
      <c r="A47" t="s">
        <v>57</v>
      </c>
    </row>
    <row r="48" spans="1:1" x14ac:dyDescent="0.25">
      <c r="A48" t="s">
        <v>138</v>
      </c>
    </row>
    <row r="49" spans="1:1" x14ac:dyDescent="0.25">
      <c r="A49" t="s">
        <v>115</v>
      </c>
    </row>
    <row r="50" spans="1:1" x14ac:dyDescent="0.25">
      <c r="A50" s="194" t="s">
        <v>125</v>
      </c>
    </row>
    <row r="51" spans="1:1" x14ac:dyDescent="0.25">
      <c r="A51" t="s">
        <v>148</v>
      </c>
    </row>
    <row r="52" spans="1:1" x14ac:dyDescent="0.25">
      <c r="A52" t="s">
        <v>179</v>
      </c>
    </row>
    <row r="53" spans="1:1" x14ac:dyDescent="0.25">
      <c r="A53" t="s">
        <v>167</v>
      </c>
    </row>
    <row r="54" spans="1:1" x14ac:dyDescent="0.25">
      <c r="A54" t="s">
        <v>206</v>
      </c>
    </row>
    <row r="55" spans="1:1" x14ac:dyDescent="0.25">
      <c r="A55" t="s">
        <v>123</v>
      </c>
    </row>
    <row r="56" spans="1:1" x14ac:dyDescent="0.25">
      <c r="A56" t="s">
        <v>152</v>
      </c>
    </row>
    <row r="57" spans="1:1" x14ac:dyDescent="0.25">
      <c r="A57" t="s">
        <v>60</v>
      </c>
    </row>
    <row r="58" spans="1:1" x14ac:dyDescent="0.25">
      <c r="A58" t="s">
        <v>211</v>
      </c>
    </row>
    <row r="59" spans="1:1" x14ac:dyDescent="0.25">
      <c r="A59" t="s">
        <v>100</v>
      </c>
    </row>
    <row r="60" spans="1:1" x14ac:dyDescent="0.25">
      <c r="A60" t="s">
        <v>195</v>
      </c>
    </row>
    <row r="62" spans="1:1" x14ac:dyDescent="0.25">
      <c r="A62" s="133" t="s">
        <v>675</v>
      </c>
    </row>
    <row r="65" spans="1:1" ht="15.75" thickBot="1" x14ac:dyDescent="0.3"/>
    <row r="66" spans="1:1" ht="15.75" thickTop="1" x14ac:dyDescent="0.25">
      <c r="A66" s="193" t="s">
        <v>259</v>
      </c>
    </row>
    <row r="67" spans="1:1" x14ac:dyDescent="0.25">
      <c r="A67" s="190" t="s">
        <v>265</v>
      </c>
    </row>
    <row r="68" spans="1:1" ht="30" x14ac:dyDescent="0.25">
      <c r="A68" s="98" t="s">
        <v>611</v>
      </c>
    </row>
    <row r="69" spans="1:1" ht="35.25" customHeight="1" x14ac:dyDescent="0.25">
      <c r="A69" s="190" t="s">
        <v>270</v>
      </c>
    </row>
    <row r="70" spans="1:1" x14ac:dyDescent="0.25">
      <c r="A70" s="94" t="s">
        <v>302</v>
      </c>
    </row>
    <row r="71" spans="1:1" x14ac:dyDescent="0.25">
      <c r="A71" s="191" t="s">
        <v>306</v>
      </c>
    </row>
    <row r="72" spans="1:1" x14ac:dyDescent="0.25">
      <c r="A72" s="192" t="s">
        <v>315</v>
      </c>
    </row>
    <row r="73" spans="1:1" x14ac:dyDescent="0.25">
      <c r="A73" s="95" t="s">
        <v>321</v>
      </c>
    </row>
    <row r="74" spans="1:1" x14ac:dyDescent="0.25">
      <c r="A74" s="94" t="s">
        <v>322</v>
      </c>
    </row>
    <row r="75" spans="1:1" x14ac:dyDescent="0.25">
      <c r="A75" s="190" t="s">
        <v>324</v>
      </c>
    </row>
    <row r="76" spans="1:1" x14ac:dyDescent="0.25">
      <c r="A76" s="190" t="s">
        <v>332</v>
      </c>
    </row>
    <row r="77" spans="1:1" ht="18.75" customHeight="1" x14ac:dyDescent="0.25">
      <c r="A77" s="196" t="s">
        <v>618</v>
      </c>
    </row>
    <row r="80" spans="1:1" x14ac:dyDescent="0.25">
      <c r="A80" s="195" t="s">
        <v>676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84"/>
  <sheetViews>
    <sheetView topLeftCell="A19" workbookViewId="0">
      <selection activeCell="H76" sqref="H76"/>
    </sheetView>
  </sheetViews>
  <sheetFormatPr defaultRowHeight="15" x14ac:dyDescent="0.25"/>
  <cols>
    <col min="1" max="1" width="33.28515625" customWidth="1"/>
  </cols>
  <sheetData>
    <row r="1" spans="1:1" ht="16.5" customHeight="1" thickTop="1" x14ac:dyDescent="0.25">
      <c r="A1" s="140" t="s">
        <v>259</v>
      </c>
    </row>
    <row r="2" spans="1:1" ht="15.75" customHeight="1" x14ac:dyDescent="0.25">
      <c r="A2" s="139" t="s">
        <v>265</v>
      </c>
    </row>
    <row r="3" spans="1:1" ht="15.75" customHeight="1" x14ac:dyDescent="0.25">
      <c r="A3" s="134" t="s">
        <v>611</v>
      </c>
    </row>
    <row r="4" spans="1:1" x14ac:dyDescent="0.25">
      <c r="A4" s="136" t="s">
        <v>270</v>
      </c>
    </row>
    <row r="5" spans="1:1" ht="16.5" customHeight="1" x14ac:dyDescent="0.25">
      <c r="A5" s="136" t="s">
        <v>302</v>
      </c>
    </row>
    <row r="6" spans="1:1" x14ac:dyDescent="0.25">
      <c r="A6" s="135" t="s">
        <v>306</v>
      </c>
    </row>
    <row r="7" spans="1:1" ht="15.75" customHeight="1" x14ac:dyDescent="0.25">
      <c r="A7" s="131" t="s">
        <v>315</v>
      </c>
    </row>
    <row r="8" spans="1:1" ht="15.75" customHeight="1" x14ac:dyDescent="0.25">
      <c r="A8" s="132" t="s">
        <v>321</v>
      </c>
    </row>
    <row r="9" spans="1:1" ht="15.75" customHeight="1" x14ac:dyDescent="0.25">
      <c r="A9" s="130" t="s">
        <v>322</v>
      </c>
    </row>
    <row r="10" spans="1:1" ht="15.75" customHeight="1" x14ac:dyDescent="0.25">
      <c r="A10" s="139" t="s">
        <v>324</v>
      </c>
    </row>
    <row r="11" spans="1:1" ht="16.5" customHeight="1" x14ac:dyDescent="0.25">
      <c r="A11" s="136" t="s">
        <v>332</v>
      </c>
    </row>
    <row r="12" spans="1:1" x14ac:dyDescent="0.25">
      <c r="A12" s="130" t="s">
        <v>340</v>
      </c>
    </row>
    <row r="14" spans="1:1" x14ac:dyDescent="0.25">
      <c r="A14" s="133">
        <v>12</v>
      </c>
    </row>
    <row r="18" spans="1:1" ht="16.5" thickBot="1" x14ac:dyDescent="0.3">
      <c r="A18" s="20" t="s">
        <v>31</v>
      </c>
    </row>
    <row r="19" spans="1:1" ht="15.75" thickTop="1" x14ac:dyDescent="0.25">
      <c r="A19" s="121" t="s">
        <v>186</v>
      </c>
    </row>
    <row r="20" spans="1:1" x14ac:dyDescent="0.25">
      <c r="A20" s="94" t="s">
        <v>102</v>
      </c>
    </row>
    <row r="21" spans="1:1" x14ac:dyDescent="0.25">
      <c r="A21" s="94" t="s">
        <v>65</v>
      </c>
    </row>
    <row r="22" spans="1:1" x14ac:dyDescent="0.25">
      <c r="A22" s="95" t="s">
        <v>188</v>
      </c>
    </row>
    <row r="23" spans="1:1" x14ac:dyDescent="0.25">
      <c r="A23" s="94" t="s">
        <v>44</v>
      </c>
    </row>
    <row r="24" spans="1:1" x14ac:dyDescent="0.25">
      <c r="A24" s="95" t="s">
        <v>136</v>
      </c>
    </row>
    <row r="25" spans="1:1" x14ac:dyDescent="0.25">
      <c r="A25" s="94" t="s">
        <v>50</v>
      </c>
    </row>
    <row r="26" spans="1:1" x14ac:dyDescent="0.25">
      <c r="A26" s="138" t="s">
        <v>204</v>
      </c>
    </row>
    <row r="27" spans="1:1" x14ac:dyDescent="0.25">
      <c r="A27" s="94" t="s">
        <v>121</v>
      </c>
    </row>
    <row r="28" spans="1:1" x14ac:dyDescent="0.25">
      <c r="A28" s="95" t="s">
        <v>110</v>
      </c>
    </row>
    <row r="29" spans="1:1" x14ac:dyDescent="0.25">
      <c r="A29" s="94" t="s">
        <v>112</v>
      </c>
    </row>
    <row r="30" spans="1:1" x14ac:dyDescent="0.25">
      <c r="A30" s="94" t="s">
        <v>48</v>
      </c>
    </row>
    <row r="31" spans="1:1" x14ac:dyDescent="0.25">
      <c r="A31" s="95" t="s">
        <v>117</v>
      </c>
    </row>
    <row r="32" spans="1:1" x14ac:dyDescent="0.25">
      <c r="A32" s="95" t="s">
        <v>53</v>
      </c>
    </row>
    <row r="33" spans="1:1" x14ac:dyDescent="0.25">
      <c r="A33" s="94" t="s">
        <v>38</v>
      </c>
    </row>
    <row r="34" spans="1:1" x14ac:dyDescent="0.25">
      <c r="A34" s="95" t="s">
        <v>82</v>
      </c>
    </row>
    <row r="35" spans="1:1" x14ac:dyDescent="0.25">
      <c r="A35" s="95" t="s">
        <v>165</v>
      </c>
    </row>
    <row r="36" spans="1:1" x14ac:dyDescent="0.25">
      <c r="A36" s="94" t="s">
        <v>79</v>
      </c>
    </row>
    <row r="37" spans="1:1" x14ac:dyDescent="0.25">
      <c r="A37" s="94" t="s">
        <v>62</v>
      </c>
    </row>
    <row r="38" spans="1:1" x14ac:dyDescent="0.25">
      <c r="A38" s="95" t="s">
        <v>176</v>
      </c>
    </row>
    <row r="39" spans="1:1" x14ac:dyDescent="0.25">
      <c r="A39" s="95" t="s">
        <v>130</v>
      </c>
    </row>
    <row r="40" spans="1:1" x14ac:dyDescent="0.25">
      <c r="A40" s="95" t="s">
        <v>46</v>
      </c>
    </row>
    <row r="41" spans="1:1" x14ac:dyDescent="0.25">
      <c r="A41" s="95" t="s">
        <v>232</v>
      </c>
    </row>
    <row r="42" spans="1:1" x14ac:dyDescent="0.25">
      <c r="A42" s="95" t="s">
        <v>144</v>
      </c>
    </row>
    <row r="43" spans="1:1" x14ac:dyDescent="0.25">
      <c r="A43" s="95" t="s">
        <v>223</v>
      </c>
    </row>
    <row r="44" spans="1:1" x14ac:dyDescent="0.25">
      <c r="A44" s="94" t="s">
        <v>55</v>
      </c>
    </row>
    <row r="45" spans="1:1" x14ac:dyDescent="0.25">
      <c r="A45" s="95" t="s">
        <v>156</v>
      </c>
    </row>
    <row r="46" spans="1:1" x14ac:dyDescent="0.25">
      <c r="A46" s="94" t="s">
        <v>106</v>
      </c>
    </row>
    <row r="47" spans="1:1" x14ac:dyDescent="0.25">
      <c r="A47" s="94" t="s">
        <v>77</v>
      </c>
    </row>
    <row r="48" spans="1:1" x14ac:dyDescent="0.25">
      <c r="A48" s="94" t="s">
        <v>119</v>
      </c>
    </row>
    <row r="49" spans="1:1" x14ac:dyDescent="0.25">
      <c r="A49" s="95" t="s">
        <v>84</v>
      </c>
    </row>
    <row r="50" spans="1:1" x14ac:dyDescent="0.25">
      <c r="A50" s="95" t="s">
        <v>247</v>
      </c>
    </row>
    <row r="51" spans="1:1" x14ac:dyDescent="0.25">
      <c r="A51" s="95" t="s">
        <v>181</v>
      </c>
    </row>
    <row r="52" spans="1:1" x14ac:dyDescent="0.25">
      <c r="A52" s="95" t="s">
        <v>228</v>
      </c>
    </row>
    <row r="53" spans="1:1" ht="30" x14ac:dyDescent="0.25">
      <c r="A53" s="95" t="s">
        <v>201</v>
      </c>
    </row>
    <row r="54" spans="1:1" x14ac:dyDescent="0.25">
      <c r="A54" s="94" t="s">
        <v>95</v>
      </c>
    </row>
    <row r="55" spans="1:1" x14ac:dyDescent="0.25">
      <c r="A55" s="95" t="s">
        <v>134</v>
      </c>
    </row>
    <row r="56" spans="1:1" x14ac:dyDescent="0.25">
      <c r="A56" s="94" t="s">
        <v>69</v>
      </c>
    </row>
    <row r="57" spans="1:1" ht="30" x14ac:dyDescent="0.25">
      <c r="A57" s="138" t="s">
        <v>160</v>
      </c>
    </row>
    <row r="58" spans="1:1" x14ac:dyDescent="0.25">
      <c r="A58" s="141" t="s">
        <v>620</v>
      </c>
    </row>
    <row r="59" spans="1:1" x14ac:dyDescent="0.25">
      <c r="A59" s="94" t="s">
        <v>42</v>
      </c>
    </row>
    <row r="60" spans="1:1" x14ac:dyDescent="0.25">
      <c r="A60" s="94" t="s">
        <v>34</v>
      </c>
    </row>
    <row r="61" spans="1:1" x14ac:dyDescent="0.25">
      <c r="A61" s="95" t="s">
        <v>142</v>
      </c>
    </row>
    <row r="62" spans="1:1" x14ac:dyDescent="0.25">
      <c r="A62" s="129" t="s">
        <v>132</v>
      </c>
    </row>
    <row r="63" spans="1:1" x14ac:dyDescent="0.25">
      <c r="A63" s="94" t="s">
        <v>59</v>
      </c>
    </row>
    <row r="64" spans="1:1" x14ac:dyDescent="0.25">
      <c r="A64" s="95" t="s">
        <v>226</v>
      </c>
    </row>
    <row r="65" spans="1:1" x14ac:dyDescent="0.25">
      <c r="A65" s="94" t="s">
        <v>93</v>
      </c>
    </row>
    <row r="66" spans="1:1" x14ac:dyDescent="0.25">
      <c r="A66" s="95" t="s">
        <v>214</v>
      </c>
    </row>
    <row r="67" spans="1:1" x14ac:dyDescent="0.25">
      <c r="A67" s="94" t="s">
        <v>108</v>
      </c>
    </row>
    <row r="68" spans="1:1" x14ac:dyDescent="0.25">
      <c r="A68" s="95" t="s">
        <v>598</v>
      </c>
    </row>
    <row r="69" spans="1:1" x14ac:dyDescent="0.25">
      <c r="A69" s="95" t="s">
        <v>57</v>
      </c>
    </row>
    <row r="70" spans="1:1" x14ac:dyDescent="0.25">
      <c r="A70" s="95" t="s">
        <v>138</v>
      </c>
    </row>
    <row r="71" spans="1:1" x14ac:dyDescent="0.25">
      <c r="A71" s="94" t="s">
        <v>115</v>
      </c>
    </row>
    <row r="72" spans="1:1" x14ac:dyDescent="0.25">
      <c r="A72" s="94" t="s">
        <v>125</v>
      </c>
    </row>
    <row r="73" spans="1:1" x14ac:dyDescent="0.25">
      <c r="A73" s="129" t="s">
        <v>148</v>
      </c>
    </row>
    <row r="74" spans="1:1" x14ac:dyDescent="0.25">
      <c r="A74" s="95" t="s">
        <v>167</v>
      </c>
    </row>
    <row r="75" spans="1:1" x14ac:dyDescent="0.25">
      <c r="A75" s="129" t="s">
        <v>206</v>
      </c>
    </row>
    <row r="76" spans="1:1" x14ac:dyDescent="0.25">
      <c r="A76" s="128" t="s">
        <v>123</v>
      </c>
    </row>
    <row r="77" spans="1:1" x14ac:dyDescent="0.25">
      <c r="A77" s="95" t="s">
        <v>152</v>
      </c>
    </row>
    <row r="78" spans="1:1" x14ac:dyDescent="0.25">
      <c r="A78" s="94" t="s">
        <v>60</v>
      </c>
    </row>
    <row r="79" spans="1:1" x14ac:dyDescent="0.25">
      <c r="A79" s="95" t="s">
        <v>199</v>
      </c>
    </row>
    <row r="80" spans="1:1" x14ac:dyDescent="0.25">
      <c r="A80" s="95" t="s">
        <v>211</v>
      </c>
    </row>
    <row r="81" spans="1:1" x14ac:dyDescent="0.25">
      <c r="A81" s="95" t="s">
        <v>100</v>
      </c>
    </row>
    <row r="82" spans="1:1" x14ac:dyDescent="0.25">
      <c r="A82" s="95" t="s">
        <v>195</v>
      </c>
    </row>
    <row r="84" spans="1:1" x14ac:dyDescent="0.25">
      <c r="A84" s="133">
        <v>64</v>
      </c>
    </row>
  </sheetData>
  <sortState xmlns:xlrd2="http://schemas.microsoft.com/office/spreadsheetml/2017/richdata2" ref="A19:A82">
    <sortCondition ref="A19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521"/>
  <sheetViews>
    <sheetView zoomScaleNormal="100" zoomScaleSheetLayoutView="100" zoomScalePageLayoutView="80" workbookViewId="0">
      <selection activeCell="A5" sqref="A5:L5"/>
    </sheetView>
  </sheetViews>
  <sheetFormatPr defaultColWidth="9.140625" defaultRowHeight="15" x14ac:dyDescent="0.25"/>
  <cols>
    <col min="1" max="1" width="7.5703125" style="1" customWidth="1"/>
    <col min="2" max="2" width="7" style="1" customWidth="1"/>
    <col min="3" max="3" width="6.28515625" style="1" customWidth="1"/>
    <col min="4" max="4" width="4" style="1" customWidth="1"/>
    <col min="5" max="5" width="4.140625" style="1" customWidth="1"/>
    <col min="6" max="6" width="8.7109375" style="1" customWidth="1"/>
    <col min="7" max="7" width="8.85546875" style="1" customWidth="1"/>
    <col min="8" max="8" width="11.7109375" style="1" customWidth="1"/>
    <col min="9" max="9" width="28.28515625" style="1" customWidth="1"/>
    <col min="10" max="10" width="16.42578125" style="1" customWidth="1"/>
    <col min="11" max="11" width="11.140625" style="1" customWidth="1"/>
    <col min="12" max="12" width="6" style="1" customWidth="1"/>
    <col min="13" max="16384" width="9.140625" style="1"/>
  </cols>
  <sheetData>
    <row r="1" spans="1:24" ht="21.95" customHeight="1" x14ac:dyDescent="0.25">
      <c r="A1" s="432" t="s">
        <v>0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4"/>
    </row>
    <row r="2" spans="1:24" ht="37.5" customHeight="1" x14ac:dyDescent="0.25">
      <c r="A2" s="444" t="s">
        <v>773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6"/>
    </row>
    <row r="3" spans="1:24" ht="21.95" customHeight="1" x14ac:dyDescent="0.25">
      <c r="A3" s="435" t="s">
        <v>1</v>
      </c>
      <c r="B3" s="436"/>
      <c r="C3" s="436"/>
      <c r="D3" s="436"/>
      <c r="E3" s="436"/>
      <c r="F3" s="436"/>
      <c r="G3" s="436"/>
      <c r="H3" s="436"/>
      <c r="I3" s="436"/>
      <c r="J3" s="436"/>
      <c r="K3" s="436"/>
      <c r="L3" s="437"/>
    </row>
    <row r="4" spans="1:24" ht="21.95" customHeight="1" thickBot="1" x14ac:dyDescent="0.3">
      <c r="A4" s="435" t="s">
        <v>2</v>
      </c>
      <c r="B4" s="436"/>
      <c r="C4" s="436"/>
      <c r="D4" s="436"/>
      <c r="E4" s="436"/>
      <c r="F4" s="436"/>
      <c r="G4" s="436"/>
      <c r="H4" s="436"/>
      <c r="I4" s="436"/>
      <c r="J4" s="436"/>
      <c r="K4" s="436"/>
      <c r="L4" s="437"/>
    </row>
    <row r="5" spans="1:24" ht="21.75" customHeight="1" thickTop="1" thickBot="1" x14ac:dyDescent="0.3">
      <c r="A5" s="438" t="s">
        <v>701</v>
      </c>
      <c r="B5" s="439"/>
      <c r="C5" s="439"/>
      <c r="D5" s="439"/>
      <c r="E5" s="439"/>
      <c r="F5" s="439"/>
      <c r="G5" s="439"/>
      <c r="H5" s="439"/>
      <c r="I5" s="439"/>
      <c r="J5" s="439"/>
      <c r="K5" s="439"/>
      <c r="L5" s="440"/>
    </row>
    <row r="6" spans="1:24" ht="21.75" customHeight="1" thickTop="1" thickBot="1" x14ac:dyDescent="0.3">
      <c r="A6" s="447" t="s">
        <v>797</v>
      </c>
      <c r="B6" s="448"/>
      <c r="C6" s="448"/>
      <c r="D6" s="448"/>
      <c r="E6" s="448"/>
      <c r="F6" s="448"/>
      <c r="G6" s="448"/>
      <c r="H6" s="448"/>
      <c r="I6" s="448"/>
      <c r="J6" s="448"/>
      <c r="K6" s="448"/>
      <c r="L6" s="449"/>
    </row>
    <row r="7" spans="1:24" ht="20.100000000000001" customHeight="1" thickTop="1" thickBot="1" x14ac:dyDescent="0.3">
      <c r="A7" s="441" t="s">
        <v>3</v>
      </c>
      <c r="B7" s="442"/>
      <c r="C7" s="442"/>
      <c r="D7" s="442"/>
      <c r="E7" s="442"/>
      <c r="F7" s="442"/>
      <c r="G7" s="442"/>
      <c r="H7" s="442"/>
      <c r="I7" s="442"/>
      <c r="J7" s="442"/>
      <c r="K7" s="442"/>
      <c r="L7" s="443"/>
    </row>
    <row r="8" spans="1:24" ht="18" customHeight="1" thickTop="1" x14ac:dyDescent="0.25">
      <c r="A8" s="409" t="s">
        <v>4</v>
      </c>
      <c r="B8" s="388"/>
      <c r="C8" s="388"/>
      <c r="D8" s="388"/>
      <c r="E8" s="389"/>
      <c r="F8" s="387" t="s">
        <v>5</v>
      </c>
      <c r="G8" s="388"/>
      <c r="H8" s="388"/>
      <c r="I8" s="389"/>
      <c r="J8" s="382" t="s">
        <v>6</v>
      </c>
      <c r="K8" s="382"/>
      <c r="L8" s="383"/>
    </row>
    <row r="9" spans="1:24" ht="17.25" customHeight="1" x14ac:dyDescent="0.25">
      <c r="A9" s="410"/>
      <c r="B9" s="411"/>
      <c r="C9" s="411"/>
      <c r="D9" s="411"/>
      <c r="E9" s="412"/>
      <c r="F9" s="390"/>
      <c r="G9" s="391"/>
      <c r="H9" s="391"/>
      <c r="I9" s="392"/>
      <c r="J9" s="384" t="s">
        <v>7</v>
      </c>
      <c r="K9" s="385"/>
      <c r="L9" s="386"/>
    </row>
    <row r="10" spans="1:24" ht="24.95" customHeight="1" x14ac:dyDescent="0.25">
      <c r="A10" s="406" t="s">
        <v>2</v>
      </c>
      <c r="B10" s="407"/>
      <c r="C10" s="407"/>
      <c r="D10" s="407"/>
      <c r="E10" s="408"/>
      <c r="F10" s="405" t="s">
        <v>8</v>
      </c>
      <c r="G10" s="405"/>
      <c r="H10" s="405"/>
      <c r="I10" s="405"/>
      <c r="J10" s="402">
        <v>0</v>
      </c>
      <c r="K10" s="403"/>
      <c r="L10" s="404"/>
    </row>
    <row r="11" spans="1:24" ht="24.95" customHeight="1" x14ac:dyDescent="0.25">
      <c r="A11" s="406"/>
      <c r="B11" s="407"/>
      <c r="C11" s="407"/>
      <c r="D11" s="407"/>
      <c r="E11" s="408"/>
      <c r="F11" s="405" t="s">
        <v>9</v>
      </c>
      <c r="G11" s="405"/>
      <c r="H11" s="405"/>
      <c r="I11" s="405"/>
      <c r="J11" s="402">
        <v>63</v>
      </c>
      <c r="K11" s="403"/>
      <c r="L11" s="404"/>
    </row>
    <row r="12" spans="1:24" ht="24.95" customHeight="1" x14ac:dyDescent="0.25">
      <c r="A12" s="406"/>
      <c r="B12" s="407"/>
      <c r="C12" s="407"/>
      <c r="D12" s="407"/>
      <c r="E12" s="408"/>
      <c r="F12" s="405" t="s">
        <v>10</v>
      </c>
      <c r="G12" s="405"/>
      <c r="H12" s="405"/>
      <c r="I12" s="405"/>
      <c r="J12" s="402">
        <v>87</v>
      </c>
      <c r="K12" s="403"/>
      <c r="L12" s="404"/>
      <c r="M12" s="197"/>
      <c r="N12" s="197"/>
      <c r="O12" s="197"/>
      <c r="P12" s="197"/>
      <c r="Q12" s="197"/>
      <c r="R12" s="197"/>
      <c r="S12" s="197"/>
      <c r="T12" s="197"/>
    </row>
    <row r="13" spans="1:24" ht="24.95" customHeight="1" x14ac:dyDescent="0.25">
      <c r="A13" s="406"/>
      <c r="B13" s="407"/>
      <c r="C13" s="407"/>
      <c r="D13" s="407"/>
      <c r="E13" s="408"/>
      <c r="F13" s="405" t="s">
        <v>11</v>
      </c>
      <c r="G13" s="405"/>
      <c r="H13" s="405"/>
      <c r="I13" s="405"/>
      <c r="J13" s="402">
        <v>1454</v>
      </c>
      <c r="K13" s="403"/>
      <c r="L13" s="404"/>
    </row>
    <row r="14" spans="1:24" ht="24.95" customHeight="1" x14ac:dyDescent="0.25">
      <c r="A14" s="406"/>
      <c r="B14" s="407"/>
      <c r="C14" s="407"/>
      <c r="D14" s="407"/>
      <c r="E14" s="408"/>
      <c r="F14" s="405" t="s">
        <v>12</v>
      </c>
      <c r="G14" s="405"/>
      <c r="H14" s="405"/>
      <c r="I14" s="405"/>
      <c r="J14" s="453">
        <v>114874.16</v>
      </c>
      <c r="K14" s="454"/>
      <c r="L14" s="455"/>
      <c r="S14" s="207"/>
      <c r="T14" s="207"/>
      <c r="U14" s="207"/>
      <c r="V14" s="207"/>
      <c r="W14" s="207"/>
      <c r="X14" s="207"/>
    </row>
    <row r="15" spans="1:24" ht="24.95" customHeight="1" x14ac:dyDescent="0.25">
      <c r="A15" s="406"/>
      <c r="B15" s="407"/>
      <c r="C15" s="407"/>
      <c r="D15" s="407"/>
      <c r="E15" s="408"/>
      <c r="F15" s="450" t="s">
        <v>13</v>
      </c>
      <c r="G15" s="451"/>
      <c r="H15" s="451"/>
      <c r="I15" s="452"/>
      <c r="J15" s="402">
        <v>1</v>
      </c>
      <c r="K15" s="403"/>
      <c r="L15" s="404"/>
    </row>
    <row r="16" spans="1:24" ht="24.95" customHeight="1" x14ac:dyDescent="0.25">
      <c r="A16" s="406"/>
      <c r="B16" s="407"/>
      <c r="C16" s="407"/>
      <c r="D16" s="407"/>
      <c r="E16" s="408"/>
      <c r="F16" s="405" t="s">
        <v>14</v>
      </c>
      <c r="G16" s="405"/>
      <c r="H16" s="405"/>
      <c r="I16" s="405"/>
      <c r="J16" s="453">
        <v>122628.77</v>
      </c>
      <c r="K16" s="454"/>
      <c r="L16" s="455"/>
    </row>
    <row r="17" spans="1:19" ht="24.95" customHeight="1" x14ac:dyDescent="0.25">
      <c r="A17" s="406"/>
      <c r="B17" s="407"/>
      <c r="C17" s="407"/>
      <c r="D17" s="407"/>
      <c r="E17" s="408"/>
      <c r="F17" s="413" t="s">
        <v>15</v>
      </c>
      <c r="G17" s="413"/>
      <c r="H17" s="413"/>
      <c r="I17" s="413"/>
      <c r="J17" s="457">
        <v>46</v>
      </c>
      <c r="K17" s="458"/>
      <c r="L17" s="459"/>
      <c r="M17" s="197"/>
      <c r="N17" s="197"/>
      <c r="O17" s="197"/>
      <c r="P17" s="197"/>
      <c r="Q17" s="197"/>
      <c r="R17" s="197"/>
      <c r="S17" s="197"/>
    </row>
    <row r="18" spans="1:19" ht="24.95" customHeight="1" x14ac:dyDescent="0.25">
      <c r="A18" s="406"/>
      <c r="B18" s="407"/>
      <c r="C18" s="407"/>
      <c r="D18" s="407"/>
      <c r="E18" s="408"/>
      <c r="F18" s="405" t="s">
        <v>16</v>
      </c>
      <c r="G18" s="405"/>
      <c r="H18" s="405"/>
      <c r="I18" s="405"/>
      <c r="J18" s="457">
        <v>11</v>
      </c>
      <c r="K18" s="458"/>
      <c r="L18" s="459"/>
    </row>
    <row r="19" spans="1:19" ht="33.75" customHeight="1" thickBot="1" x14ac:dyDescent="0.3">
      <c r="A19" s="406"/>
      <c r="B19" s="407"/>
      <c r="C19" s="407"/>
      <c r="D19" s="407"/>
      <c r="E19" s="408"/>
      <c r="F19" s="456" t="s">
        <v>17</v>
      </c>
      <c r="G19" s="456"/>
      <c r="H19" s="456"/>
      <c r="I19" s="456"/>
      <c r="J19" s="399" t="s">
        <v>18</v>
      </c>
      <c r="K19" s="400"/>
      <c r="L19" s="401"/>
    </row>
    <row r="20" spans="1:19" ht="10.5" customHeight="1" thickTop="1" thickBot="1" x14ac:dyDescent="0.3">
      <c r="A20" s="417"/>
      <c r="B20" s="418"/>
      <c r="C20" s="418"/>
      <c r="D20" s="418"/>
      <c r="E20" s="418"/>
      <c r="F20" s="418"/>
      <c r="G20" s="418"/>
      <c r="H20" s="418"/>
      <c r="I20" s="418"/>
      <c r="J20" s="418"/>
      <c r="K20" s="418"/>
      <c r="L20" s="419"/>
    </row>
    <row r="21" spans="1:19" ht="20.100000000000001" customHeight="1" thickTop="1" thickBot="1" x14ac:dyDescent="0.3">
      <c r="A21" s="420" t="s">
        <v>19</v>
      </c>
      <c r="B21" s="421"/>
      <c r="C21" s="421"/>
      <c r="D21" s="421"/>
      <c r="E21" s="421"/>
      <c r="F21" s="421"/>
      <c r="G21" s="421"/>
      <c r="H21" s="421"/>
      <c r="I21" s="421"/>
      <c r="J21" s="421"/>
      <c r="K21" s="421"/>
      <c r="L21" s="422"/>
    </row>
    <row r="22" spans="1:19" ht="23.25" customHeight="1" thickTop="1" x14ac:dyDescent="0.25">
      <c r="A22" s="393" t="s">
        <v>709</v>
      </c>
      <c r="B22" s="394"/>
      <c r="C22" s="394"/>
      <c r="D22" s="394"/>
      <c r="E22" s="394"/>
      <c r="F22" s="394"/>
      <c r="G22" s="394"/>
      <c r="H22" s="394"/>
      <c r="I22" s="394"/>
      <c r="J22" s="394"/>
      <c r="K22" s="394"/>
      <c r="L22" s="395"/>
    </row>
    <row r="23" spans="1:19" ht="101.25" customHeight="1" x14ac:dyDescent="0.25">
      <c r="A23" s="396" t="s">
        <v>798</v>
      </c>
      <c r="B23" s="397"/>
      <c r="C23" s="397"/>
      <c r="D23" s="397"/>
      <c r="E23" s="397"/>
      <c r="F23" s="397"/>
      <c r="G23" s="397"/>
      <c r="H23" s="397"/>
      <c r="I23" s="397"/>
      <c r="J23" s="397"/>
      <c r="K23" s="397"/>
      <c r="L23" s="398"/>
    </row>
    <row r="24" spans="1:19" ht="23.25" customHeight="1" thickBot="1" x14ac:dyDescent="0.3">
      <c r="A24" s="414" t="s">
        <v>710</v>
      </c>
      <c r="B24" s="415"/>
      <c r="C24" s="415"/>
      <c r="D24" s="415"/>
      <c r="E24" s="415"/>
      <c r="F24" s="415"/>
      <c r="G24" s="415"/>
      <c r="H24" s="415"/>
      <c r="I24" s="415"/>
      <c r="J24" s="415"/>
      <c r="K24" s="415"/>
      <c r="L24" s="416"/>
    </row>
    <row r="25" spans="1:19" ht="19.5" customHeight="1" thickTop="1" thickBot="1" x14ac:dyDescent="0.3">
      <c r="A25" s="426" t="s">
        <v>20</v>
      </c>
      <c r="B25" s="427"/>
      <c r="C25" s="427"/>
      <c r="D25" s="427"/>
      <c r="E25" s="427"/>
      <c r="F25" s="427"/>
      <c r="G25" s="427"/>
      <c r="H25" s="427"/>
      <c r="I25" s="427"/>
      <c r="J25" s="427"/>
      <c r="K25" s="427"/>
      <c r="L25" s="428"/>
    </row>
    <row r="26" spans="1:19" ht="39" customHeight="1" thickTop="1" x14ac:dyDescent="0.25">
      <c r="A26" s="429" t="s">
        <v>782</v>
      </c>
      <c r="B26" s="430"/>
      <c r="C26" s="430"/>
      <c r="D26" s="430"/>
      <c r="E26" s="430"/>
      <c r="F26" s="430"/>
      <c r="G26" s="430"/>
      <c r="H26" s="430"/>
      <c r="I26" s="430"/>
      <c r="J26" s="430"/>
      <c r="K26" s="430"/>
      <c r="L26" s="431"/>
    </row>
    <row r="27" spans="1:19" ht="53.25" customHeight="1" x14ac:dyDescent="0.25">
      <c r="A27" s="466" t="s">
        <v>799</v>
      </c>
      <c r="B27" s="467"/>
      <c r="C27" s="467"/>
      <c r="D27" s="467"/>
      <c r="E27" s="467"/>
      <c r="F27" s="467"/>
      <c r="G27" s="467"/>
      <c r="H27" s="467"/>
      <c r="I27" s="467"/>
      <c r="J27" s="467"/>
      <c r="K27" s="467"/>
      <c r="L27" s="468"/>
    </row>
    <row r="28" spans="1:19" ht="87" customHeight="1" x14ac:dyDescent="0.25">
      <c r="A28" s="429" t="s">
        <v>784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1"/>
    </row>
    <row r="29" spans="1:19" ht="88.5" customHeight="1" x14ac:dyDescent="0.25">
      <c r="A29" s="423" t="s">
        <v>800</v>
      </c>
      <c r="B29" s="424"/>
      <c r="C29" s="424"/>
      <c r="D29" s="424"/>
      <c r="E29" s="424"/>
      <c r="F29" s="424"/>
      <c r="G29" s="424"/>
      <c r="H29" s="424"/>
      <c r="I29" s="424"/>
      <c r="J29" s="424"/>
      <c r="K29" s="424"/>
      <c r="L29" s="425"/>
    </row>
    <row r="30" spans="1:19" ht="36.75" customHeight="1" x14ac:dyDescent="0.25">
      <c r="A30" s="429" t="s">
        <v>801</v>
      </c>
      <c r="B30" s="430"/>
      <c r="C30" s="430"/>
      <c r="D30" s="430"/>
      <c r="E30" s="430"/>
      <c r="F30" s="430"/>
      <c r="G30" s="430"/>
      <c r="H30" s="430"/>
      <c r="I30" s="430"/>
      <c r="J30" s="430"/>
      <c r="K30" s="430"/>
      <c r="L30" s="431"/>
    </row>
    <row r="31" spans="1:19" ht="71.25" customHeight="1" x14ac:dyDescent="0.25">
      <c r="A31" s="487" t="s">
        <v>802</v>
      </c>
      <c r="B31" s="488"/>
      <c r="C31" s="488"/>
      <c r="D31" s="488"/>
      <c r="E31" s="488"/>
      <c r="F31" s="488"/>
      <c r="G31" s="488"/>
      <c r="H31" s="488"/>
      <c r="I31" s="488"/>
      <c r="J31" s="488"/>
      <c r="K31" s="488"/>
      <c r="L31" s="489"/>
    </row>
    <row r="32" spans="1:19" ht="99.75" customHeight="1" thickBot="1" x14ac:dyDescent="0.3">
      <c r="A32" s="490" t="s">
        <v>818</v>
      </c>
      <c r="B32" s="491"/>
      <c r="C32" s="491"/>
      <c r="D32" s="491"/>
      <c r="E32" s="491"/>
      <c r="F32" s="491"/>
      <c r="G32" s="491"/>
      <c r="H32" s="491"/>
      <c r="I32" s="491"/>
      <c r="J32" s="491"/>
      <c r="K32" s="491"/>
      <c r="L32" s="492"/>
    </row>
    <row r="33" spans="1:12" ht="11.25" customHeight="1" thickTop="1" thickBot="1" x14ac:dyDescent="0.3">
      <c r="A33" s="379"/>
      <c r="B33" s="380"/>
      <c r="C33" s="380"/>
      <c r="D33" s="380"/>
      <c r="E33" s="380"/>
      <c r="F33" s="380"/>
      <c r="G33" s="380"/>
      <c r="H33" s="380"/>
      <c r="I33" s="380"/>
      <c r="J33" s="380"/>
      <c r="K33" s="380"/>
      <c r="L33" s="381"/>
    </row>
    <row r="34" spans="1:12" ht="17.25" customHeight="1" thickTop="1" thickBot="1" x14ac:dyDescent="0.3">
      <c r="A34" s="469" t="s">
        <v>785</v>
      </c>
      <c r="B34" s="470"/>
      <c r="C34" s="470"/>
      <c r="D34" s="470"/>
      <c r="E34" s="470"/>
      <c r="F34" s="470"/>
      <c r="G34" s="470"/>
      <c r="H34" s="470"/>
      <c r="I34" s="470"/>
      <c r="J34" s="470"/>
      <c r="K34" s="470"/>
      <c r="L34" s="471"/>
    </row>
    <row r="35" spans="1:12" s="77" customFormat="1" ht="72.75" customHeight="1" thickTop="1" x14ac:dyDescent="0.25">
      <c r="A35" s="472" t="s">
        <v>614</v>
      </c>
      <c r="B35" s="473"/>
      <c r="C35" s="473"/>
      <c r="D35" s="473"/>
      <c r="E35" s="473"/>
      <c r="F35" s="473"/>
      <c r="G35" s="474"/>
      <c r="H35" s="461" t="s">
        <v>702</v>
      </c>
      <c r="I35" s="461"/>
      <c r="J35" s="461"/>
      <c r="K35" s="461"/>
      <c r="L35" s="462"/>
    </row>
    <row r="36" spans="1:12" s="77" customFormat="1" ht="42" customHeight="1" x14ac:dyDescent="0.25">
      <c r="A36" s="475" t="s">
        <v>21</v>
      </c>
      <c r="B36" s="476"/>
      <c r="C36" s="476"/>
      <c r="D36" s="476"/>
      <c r="E36" s="476"/>
      <c r="F36" s="476"/>
      <c r="G36" s="476"/>
      <c r="H36" s="477" t="s">
        <v>703</v>
      </c>
      <c r="I36" s="478"/>
      <c r="J36" s="478"/>
      <c r="K36" s="478"/>
      <c r="L36" s="479"/>
    </row>
    <row r="37" spans="1:12" s="77" customFormat="1" ht="50.25" customHeight="1" x14ac:dyDescent="0.25">
      <c r="A37" s="480" t="s">
        <v>748</v>
      </c>
      <c r="B37" s="481"/>
      <c r="C37" s="481"/>
      <c r="D37" s="481"/>
      <c r="E37" s="481"/>
      <c r="F37" s="481"/>
      <c r="G37" s="481"/>
      <c r="H37" s="482" t="s">
        <v>22</v>
      </c>
      <c r="I37" s="482"/>
      <c r="J37" s="482"/>
      <c r="K37" s="482"/>
      <c r="L37" s="483"/>
    </row>
    <row r="38" spans="1:12" s="77" customFormat="1" ht="16.5" customHeight="1" x14ac:dyDescent="0.25">
      <c r="A38" s="484" t="s">
        <v>677</v>
      </c>
      <c r="B38" s="485"/>
      <c r="C38" s="485"/>
      <c r="D38" s="485"/>
      <c r="E38" s="485"/>
      <c r="F38" s="485"/>
      <c r="G38" s="485"/>
      <c r="H38" s="485" t="s">
        <v>23</v>
      </c>
      <c r="I38" s="485"/>
      <c r="J38" s="485"/>
      <c r="K38" s="485"/>
      <c r="L38" s="486"/>
    </row>
    <row r="39" spans="1:12" s="77" customFormat="1" ht="76.5" customHeight="1" x14ac:dyDescent="0.25">
      <c r="A39" s="460" t="s">
        <v>678</v>
      </c>
      <c r="B39" s="461"/>
      <c r="C39" s="461"/>
      <c r="D39" s="461"/>
      <c r="E39" s="461"/>
      <c r="F39" s="461"/>
      <c r="G39" s="461"/>
      <c r="H39" s="461"/>
      <c r="I39" s="461"/>
      <c r="J39" s="461"/>
      <c r="K39" s="461"/>
      <c r="L39" s="462"/>
    </row>
    <row r="40" spans="1:12" s="77" customFormat="1" ht="18" customHeight="1" thickBot="1" x14ac:dyDescent="0.3">
      <c r="A40" s="463" t="s">
        <v>679</v>
      </c>
      <c r="B40" s="464"/>
      <c r="C40" s="464"/>
      <c r="D40" s="464"/>
      <c r="E40" s="464"/>
      <c r="F40" s="464"/>
      <c r="G40" s="464"/>
      <c r="H40" s="464"/>
      <c r="I40" s="464"/>
      <c r="J40" s="464"/>
      <c r="K40" s="464"/>
      <c r="L40" s="465"/>
    </row>
    <row r="73" ht="4.5" customHeight="1" x14ac:dyDescent="0.25"/>
    <row r="510" spans="1:10" ht="354.75" customHeight="1" x14ac:dyDescent="0.25">
      <c r="A510" s="203"/>
      <c r="B510" s="203"/>
      <c r="C510" s="203"/>
      <c r="D510" s="203"/>
      <c r="E510" s="203"/>
      <c r="F510" s="203"/>
      <c r="G510" s="203"/>
      <c r="H510" s="203"/>
      <c r="I510" s="203"/>
      <c r="J510" s="203"/>
    </row>
    <row r="511" spans="1:10" ht="42.75" customHeight="1" x14ac:dyDescent="0.25"/>
    <row r="514" ht="30" customHeight="1" x14ac:dyDescent="0.25"/>
    <row r="515" ht="29.25" customHeight="1" x14ac:dyDescent="0.25"/>
    <row r="517" ht="62.25" customHeight="1" x14ac:dyDescent="0.25"/>
    <row r="519" ht="61.5" customHeight="1" x14ac:dyDescent="0.25"/>
    <row r="520" ht="77.25" customHeight="1" x14ac:dyDescent="0.25"/>
    <row r="521" ht="237.75" customHeight="1" x14ac:dyDescent="0.25"/>
  </sheetData>
  <mergeCells count="56">
    <mergeCell ref="A39:L39"/>
    <mergeCell ref="A40:L40"/>
    <mergeCell ref="A27:L27"/>
    <mergeCell ref="A28:L28"/>
    <mergeCell ref="A34:L34"/>
    <mergeCell ref="A35:G35"/>
    <mergeCell ref="H35:L35"/>
    <mergeCell ref="A36:G36"/>
    <mergeCell ref="H36:L36"/>
    <mergeCell ref="A37:G37"/>
    <mergeCell ref="H37:L37"/>
    <mergeCell ref="A38:G38"/>
    <mergeCell ref="H38:L38"/>
    <mergeCell ref="A30:L30"/>
    <mergeCell ref="A31:L31"/>
    <mergeCell ref="A32:L32"/>
    <mergeCell ref="F15:I15"/>
    <mergeCell ref="J14:L14"/>
    <mergeCell ref="F14:I14"/>
    <mergeCell ref="F12:I12"/>
    <mergeCell ref="F19:I19"/>
    <mergeCell ref="J16:L16"/>
    <mergeCell ref="J18:L18"/>
    <mergeCell ref="F13:I13"/>
    <mergeCell ref="F16:I16"/>
    <mergeCell ref="F18:I18"/>
    <mergeCell ref="J17:L17"/>
    <mergeCell ref="A1:L1"/>
    <mergeCell ref="A3:L3"/>
    <mergeCell ref="A4:L4"/>
    <mergeCell ref="A5:L5"/>
    <mergeCell ref="A7:L7"/>
    <mergeCell ref="A2:L2"/>
    <mergeCell ref="A6:L6"/>
    <mergeCell ref="A24:L24"/>
    <mergeCell ref="A20:L20"/>
    <mergeCell ref="A21:L21"/>
    <mergeCell ref="A29:L29"/>
    <mergeCell ref="A25:L25"/>
    <mergeCell ref="A26:L26"/>
    <mergeCell ref="J8:L8"/>
    <mergeCell ref="J9:L9"/>
    <mergeCell ref="F8:I9"/>
    <mergeCell ref="A22:L22"/>
    <mergeCell ref="A23:L23"/>
    <mergeCell ref="J19:L19"/>
    <mergeCell ref="J13:L13"/>
    <mergeCell ref="F10:I10"/>
    <mergeCell ref="F11:I11"/>
    <mergeCell ref="J10:L10"/>
    <mergeCell ref="J11:L11"/>
    <mergeCell ref="A10:E19"/>
    <mergeCell ref="A8:E9"/>
    <mergeCell ref="J12:L12"/>
    <mergeCell ref="J15:L15"/>
    <mergeCell ref="F17:I17"/>
  </mergeCells>
  <printOptions horizontalCentered="1"/>
  <pageMargins left="0.35433070866141736" right="0.27559055118110237" top="0.35433070866141736" bottom="0.41666666666666669" header="0.23622047244094491" footer="0.19685039370078741"/>
  <pageSetup paperSize="9" scale="80" orientation="portrait" r:id="rId1"/>
  <headerFooter>
    <oddFooter>&amp;R&amp;8&amp;P 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-0.499984740745262"/>
  </sheetPr>
  <dimension ref="A1:R552"/>
  <sheetViews>
    <sheetView zoomScale="80" zoomScaleNormal="80" zoomScaleSheetLayoutView="80" zoomScalePageLayoutView="60" workbookViewId="0">
      <selection activeCell="A5" sqref="A5:L5"/>
    </sheetView>
  </sheetViews>
  <sheetFormatPr defaultColWidth="9.140625" defaultRowHeight="14.25" x14ac:dyDescent="0.2"/>
  <cols>
    <col min="1" max="1" width="25.7109375" style="265" customWidth="1"/>
    <col min="2" max="2" width="41.28515625" style="35" customWidth="1"/>
    <col min="3" max="3" width="5.5703125" style="6" customWidth="1"/>
    <col min="4" max="4" width="14.7109375" style="6" bestFit="1" customWidth="1"/>
    <col min="5" max="5" width="12.85546875" style="6" customWidth="1"/>
    <col min="6" max="7" width="12.7109375" style="6" bestFit="1" customWidth="1"/>
    <col min="8" max="9" width="12.7109375" style="6" customWidth="1"/>
    <col min="10" max="10" width="13.28515625" style="6" customWidth="1"/>
    <col min="11" max="11" width="13.5703125" style="6" customWidth="1"/>
    <col min="12" max="12" width="16.85546875" style="6" customWidth="1"/>
    <col min="13" max="13" width="23" style="3" customWidth="1"/>
    <col min="14" max="14" width="13.28515625" style="3" customWidth="1"/>
    <col min="15" max="15" width="13.7109375" style="3" customWidth="1"/>
    <col min="16" max="16" width="12.7109375" style="3" customWidth="1"/>
    <col min="17" max="17" width="13.5703125" style="3" customWidth="1"/>
    <col min="18" max="18" width="11.5703125" style="3" bestFit="1" customWidth="1"/>
    <col min="19" max="16384" width="9.140625" style="3"/>
  </cols>
  <sheetData>
    <row r="1" spans="1:14" s="2" customFormat="1" ht="21.95" customHeight="1" x14ac:dyDescent="0.2">
      <c r="A1" s="602" t="s">
        <v>0</v>
      </c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4"/>
    </row>
    <row r="2" spans="1:14" s="2" customFormat="1" ht="21.95" customHeight="1" x14ac:dyDescent="0.2">
      <c r="A2" s="605" t="s">
        <v>774</v>
      </c>
      <c r="B2" s="606"/>
      <c r="C2" s="606"/>
      <c r="D2" s="606"/>
      <c r="E2" s="606"/>
      <c r="F2" s="606"/>
      <c r="G2" s="606"/>
      <c r="H2" s="606"/>
      <c r="I2" s="606"/>
      <c r="J2" s="606"/>
      <c r="K2" s="606"/>
      <c r="L2" s="607"/>
    </row>
    <row r="3" spans="1:14" s="2" customFormat="1" ht="21.95" customHeight="1" x14ac:dyDescent="0.2">
      <c r="A3" s="605" t="s">
        <v>615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4" s="2" customFormat="1" ht="21.95" customHeight="1" thickBot="1" x14ac:dyDescent="0.25">
      <c r="A4" s="608" t="s">
        <v>2</v>
      </c>
      <c r="B4" s="609"/>
      <c r="C4" s="609"/>
      <c r="D4" s="609"/>
      <c r="E4" s="609"/>
      <c r="F4" s="609"/>
      <c r="G4" s="609"/>
      <c r="H4" s="609"/>
      <c r="I4" s="609"/>
      <c r="J4" s="609"/>
      <c r="K4" s="609"/>
      <c r="L4" s="610"/>
    </row>
    <row r="5" spans="1:14" s="2" customFormat="1" ht="24.95" customHeight="1" thickTop="1" thickBot="1" x14ac:dyDescent="0.25">
      <c r="A5" s="617" t="s">
        <v>701</v>
      </c>
      <c r="B5" s="618"/>
      <c r="C5" s="618"/>
      <c r="D5" s="618"/>
      <c r="E5" s="618"/>
      <c r="F5" s="618"/>
      <c r="G5" s="618"/>
      <c r="H5" s="618"/>
      <c r="I5" s="618"/>
      <c r="J5" s="618"/>
      <c r="K5" s="618"/>
      <c r="L5" s="619"/>
    </row>
    <row r="6" spans="1:14" s="2" customFormat="1" ht="24.95" customHeight="1" thickTop="1" thickBot="1" x14ac:dyDescent="0.25">
      <c r="A6" s="620" t="s">
        <v>787</v>
      </c>
      <c r="B6" s="621"/>
      <c r="C6" s="621"/>
      <c r="D6" s="621"/>
      <c r="E6" s="621"/>
      <c r="F6" s="621"/>
      <c r="G6" s="621"/>
      <c r="H6" s="621"/>
      <c r="I6" s="621"/>
      <c r="J6" s="621"/>
      <c r="K6" s="621"/>
      <c r="L6" s="622"/>
    </row>
    <row r="7" spans="1:14" s="2" customFormat="1" ht="24.75" customHeight="1" thickTop="1" thickBot="1" x14ac:dyDescent="0.25">
      <c r="A7" s="611" t="s">
        <v>24</v>
      </c>
      <c r="B7" s="612"/>
      <c r="C7" s="612"/>
      <c r="D7" s="612"/>
      <c r="E7" s="612"/>
      <c r="F7" s="612"/>
      <c r="G7" s="612"/>
      <c r="H7" s="612"/>
      <c r="I7" s="612"/>
      <c r="J7" s="612"/>
      <c r="K7" s="612"/>
      <c r="L7" s="613"/>
    </row>
    <row r="8" spans="1:14" s="2" customFormat="1" ht="24.75" customHeight="1" thickTop="1" thickBot="1" x14ac:dyDescent="0.25">
      <c r="A8" s="614" t="s">
        <v>25</v>
      </c>
      <c r="B8" s="615"/>
      <c r="C8" s="615"/>
      <c r="D8" s="615"/>
      <c r="E8" s="615"/>
      <c r="F8" s="615"/>
      <c r="G8" s="615"/>
      <c r="H8" s="615"/>
      <c r="I8" s="615"/>
      <c r="J8" s="615"/>
      <c r="K8" s="615"/>
      <c r="L8" s="616"/>
    </row>
    <row r="9" spans="1:14" ht="24.95" customHeight="1" thickTop="1" x14ac:dyDescent="0.2">
      <c r="A9" s="578" t="s">
        <v>585</v>
      </c>
      <c r="B9" s="579"/>
      <c r="C9" s="579"/>
      <c r="D9" s="579"/>
      <c r="E9" s="579"/>
      <c r="F9" s="579"/>
      <c r="G9" s="579"/>
      <c r="H9" s="579"/>
      <c r="I9" s="579"/>
      <c r="J9" s="579"/>
      <c r="K9" s="579"/>
      <c r="L9" s="580"/>
    </row>
    <row r="10" spans="1:14" ht="33" customHeight="1" thickBot="1" x14ac:dyDescent="0.25">
      <c r="A10" s="581" t="s">
        <v>700</v>
      </c>
      <c r="B10" s="582"/>
      <c r="C10" s="583"/>
      <c r="D10" s="84" t="s">
        <v>795</v>
      </c>
      <c r="E10" s="84" t="s">
        <v>788</v>
      </c>
      <c r="F10" s="42" t="s">
        <v>789</v>
      </c>
      <c r="G10" s="42" t="s">
        <v>790</v>
      </c>
      <c r="H10" s="42" t="s">
        <v>791</v>
      </c>
      <c r="I10" s="42" t="s">
        <v>792</v>
      </c>
      <c r="J10" s="42" t="s">
        <v>793</v>
      </c>
      <c r="K10" s="42" t="s">
        <v>794</v>
      </c>
      <c r="L10" s="370" t="s">
        <v>26</v>
      </c>
    </row>
    <row r="11" spans="1:14" ht="42" customHeight="1" thickTop="1" x14ac:dyDescent="0.2">
      <c r="A11" s="572" t="s">
        <v>762</v>
      </c>
      <c r="B11" s="573"/>
      <c r="C11" s="55" t="s">
        <v>27</v>
      </c>
      <c r="D11" s="223">
        <v>251</v>
      </c>
      <c r="E11" s="223">
        <f>E180+E287</f>
        <v>87</v>
      </c>
      <c r="F11" s="321">
        <f>F180+F287</f>
        <v>0</v>
      </c>
      <c r="G11" s="321">
        <f t="shared" ref="G11:K11" si="0">G180+G287</f>
        <v>0</v>
      </c>
      <c r="H11" s="321">
        <f t="shared" si="0"/>
        <v>0</v>
      </c>
      <c r="I11" s="321">
        <f t="shared" si="0"/>
        <v>0</v>
      </c>
      <c r="J11" s="321">
        <f t="shared" si="0"/>
        <v>0</v>
      </c>
      <c r="K11" s="321">
        <f t="shared" si="0"/>
        <v>0</v>
      </c>
      <c r="L11" s="92">
        <f>D11+E15+F15+G15+H15+I15+J15+K15</f>
        <v>251</v>
      </c>
    </row>
    <row r="12" spans="1:14" ht="42" customHeight="1" thickBot="1" x14ac:dyDescent="0.25">
      <c r="A12" s="574" t="s">
        <v>11</v>
      </c>
      <c r="B12" s="575"/>
      <c r="C12" s="7" t="s">
        <v>27</v>
      </c>
      <c r="D12" s="310">
        <v>2168</v>
      </c>
      <c r="E12" s="224">
        <f>E291</f>
        <v>1454</v>
      </c>
      <c r="F12" s="224">
        <f t="shared" ref="F12:K12" si="1">F291</f>
        <v>0</v>
      </c>
      <c r="G12" s="224">
        <f t="shared" si="1"/>
        <v>0</v>
      </c>
      <c r="H12" s="224">
        <f t="shared" si="1"/>
        <v>0</v>
      </c>
      <c r="I12" s="224">
        <f t="shared" si="1"/>
        <v>0</v>
      </c>
      <c r="J12" s="224">
        <f t="shared" si="1"/>
        <v>0</v>
      </c>
      <c r="K12" s="224">
        <f t="shared" si="1"/>
        <v>0</v>
      </c>
      <c r="L12" s="216">
        <f>D12+E17+F17+G17+H17+I17+J17+K17</f>
        <v>2231</v>
      </c>
      <c r="N12" s="80"/>
    </row>
    <row r="13" spans="1:14" ht="24.95" customHeight="1" thickTop="1" x14ac:dyDescent="0.2">
      <c r="A13" s="578" t="s">
        <v>607</v>
      </c>
      <c r="B13" s="579"/>
      <c r="C13" s="579"/>
      <c r="D13" s="579"/>
      <c r="E13" s="579"/>
      <c r="F13" s="579"/>
      <c r="G13" s="579"/>
      <c r="H13" s="579"/>
      <c r="I13" s="579"/>
      <c r="J13" s="579"/>
      <c r="K13" s="579"/>
      <c r="L13" s="580"/>
      <c r="N13" s="80"/>
    </row>
    <row r="14" spans="1:14" ht="33" customHeight="1" thickBot="1" x14ac:dyDescent="0.25">
      <c r="A14" s="581" t="s">
        <v>699</v>
      </c>
      <c r="B14" s="582"/>
      <c r="C14" s="583"/>
      <c r="D14" s="84" t="s">
        <v>795</v>
      </c>
      <c r="E14" s="84" t="s">
        <v>788</v>
      </c>
      <c r="F14" s="42" t="s">
        <v>789</v>
      </c>
      <c r="G14" s="42" t="s">
        <v>790</v>
      </c>
      <c r="H14" s="42" t="s">
        <v>791</v>
      </c>
      <c r="I14" s="42" t="s">
        <v>792</v>
      </c>
      <c r="J14" s="42" t="s">
        <v>793</v>
      </c>
      <c r="K14" s="42" t="s">
        <v>794</v>
      </c>
      <c r="L14" s="369" t="s">
        <v>28</v>
      </c>
    </row>
    <row r="15" spans="1:14" ht="42" customHeight="1" thickTop="1" x14ac:dyDescent="0.2">
      <c r="A15" s="584" t="s">
        <v>668</v>
      </c>
      <c r="B15" s="585"/>
      <c r="C15" s="55" t="s">
        <v>27</v>
      </c>
      <c r="D15" s="163">
        <v>181</v>
      </c>
      <c r="E15" s="163">
        <v>0</v>
      </c>
      <c r="F15" s="163"/>
      <c r="G15" s="163"/>
      <c r="H15" s="163"/>
      <c r="I15" s="163"/>
      <c r="J15" s="163"/>
      <c r="K15" s="163"/>
      <c r="L15" s="164">
        <f>SUM(D15:K15)</f>
        <v>181</v>
      </c>
    </row>
    <row r="16" spans="1:14" ht="42" customHeight="1" x14ac:dyDescent="0.2">
      <c r="A16" s="572" t="s">
        <v>667</v>
      </c>
      <c r="B16" s="573"/>
      <c r="C16" s="55" t="s">
        <v>27</v>
      </c>
      <c r="D16" s="165">
        <v>41</v>
      </c>
      <c r="E16" s="213">
        <v>0</v>
      </c>
      <c r="F16" s="166"/>
      <c r="G16" s="166"/>
      <c r="H16" s="166"/>
      <c r="I16" s="166"/>
      <c r="J16" s="166"/>
      <c r="K16" s="166"/>
      <c r="L16" s="92">
        <f>SUM(D16:K16)</f>
        <v>41</v>
      </c>
    </row>
    <row r="17" spans="1:14" ht="42" customHeight="1" thickBot="1" x14ac:dyDescent="0.25">
      <c r="A17" s="586" t="s">
        <v>608</v>
      </c>
      <c r="B17" s="587"/>
      <c r="C17" s="7" t="s">
        <v>27</v>
      </c>
      <c r="D17" s="90">
        <v>1420</v>
      </c>
      <c r="E17" s="214">
        <v>63</v>
      </c>
      <c r="F17" s="89"/>
      <c r="G17" s="89"/>
      <c r="H17" s="89"/>
      <c r="I17" s="89"/>
      <c r="J17" s="89"/>
      <c r="K17" s="89"/>
      <c r="L17" s="216">
        <f>SUM(D17:K17)</f>
        <v>1483</v>
      </c>
      <c r="N17" s="80"/>
    </row>
    <row r="18" spans="1:14" ht="24.95" customHeight="1" thickTop="1" x14ac:dyDescent="0.2">
      <c r="A18" s="578" t="s">
        <v>586</v>
      </c>
      <c r="B18" s="579"/>
      <c r="C18" s="579"/>
      <c r="D18" s="579"/>
      <c r="E18" s="579"/>
      <c r="F18" s="579"/>
      <c r="G18" s="579"/>
      <c r="H18" s="579"/>
      <c r="I18" s="579"/>
      <c r="J18" s="579"/>
      <c r="K18" s="579"/>
      <c r="L18" s="580"/>
    </row>
    <row r="19" spans="1:14" ht="33.75" customHeight="1" thickBot="1" x14ac:dyDescent="0.25">
      <c r="A19" s="581" t="s">
        <v>698</v>
      </c>
      <c r="B19" s="582"/>
      <c r="C19" s="583"/>
      <c r="D19" s="84" t="s">
        <v>795</v>
      </c>
      <c r="E19" s="84" t="s">
        <v>788</v>
      </c>
      <c r="F19" s="42" t="s">
        <v>789</v>
      </c>
      <c r="G19" s="42" t="s">
        <v>790</v>
      </c>
      <c r="H19" s="42" t="s">
        <v>791</v>
      </c>
      <c r="I19" s="42" t="s">
        <v>792</v>
      </c>
      <c r="J19" s="42" t="s">
        <v>793</v>
      </c>
      <c r="K19" s="42" t="s">
        <v>794</v>
      </c>
      <c r="L19" s="43" t="s">
        <v>28</v>
      </c>
      <c r="N19" s="83"/>
    </row>
    <row r="20" spans="1:14" ht="43.5" customHeight="1" thickTop="1" x14ac:dyDescent="0.2">
      <c r="A20" s="584" t="s">
        <v>592</v>
      </c>
      <c r="B20" s="585"/>
      <c r="C20" s="41" t="s">
        <v>27</v>
      </c>
      <c r="D20" s="67">
        <v>3685545.58</v>
      </c>
      <c r="E20" s="66">
        <f>E531</f>
        <v>122628.77</v>
      </c>
      <c r="F20" s="66">
        <f>F531</f>
        <v>0</v>
      </c>
      <c r="G20" s="66">
        <f>G531</f>
        <v>0</v>
      </c>
      <c r="H20" s="66">
        <f t="shared" ref="H20:I20" si="2">H531</f>
        <v>0</v>
      </c>
      <c r="I20" s="66">
        <f t="shared" si="2"/>
        <v>0</v>
      </c>
      <c r="J20" s="66">
        <f>J531</f>
        <v>0</v>
      </c>
      <c r="K20" s="66">
        <f>K531</f>
        <v>0</v>
      </c>
      <c r="L20" s="21">
        <f>SUM(D20:K20)</f>
        <v>3808174.35</v>
      </c>
      <c r="M20" s="83"/>
      <c r="N20" s="83"/>
    </row>
    <row r="21" spans="1:14" ht="39" customHeight="1" x14ac:dyDescent="0.2">
      <c r="A21" s="576" t="s">
        <v>705</v>
      </c>
      <c r="B21" s="577"/>
      <c r="C21" s="8" t="s">
        <v>27</v>
      </c>
      <c r="D21" s="67">
        <v>3619794.81</v>
      </c>
      <c r="E21" s="67">
        <f>E292</f>
        <v>114874.16</v>
      </c>
      <c r="F21" s="67">
        <f>F292</f>
        <v>0</v>
      </c>
      <c r="G21" s="67">
        <f>G292</f>
        <v>0</v>
      </c>
      <c r="H21" s="67">
        <f t="shared" ref="H21:I21" si="3">H292</f>
        <v>0</v>
      </c>
      <c r="I21" s="67">
        <f t="shared" si="3"/>
        <v>0</v>
      </c>
      <c r="J21" s="67">
        <f>J292</f>
        <v>0</v>
      </c>
      <c r="K21" s="67">
        <f>K292</f>
        <v>0</v>
      </c>
      <c r="L21" s="21">
        <f>SUM(D21:K21)</f>
        <v>3734668.97</v>
      </c>
      <c r="M21" s="83"/>
      <c r="N21" s="83"/>
    </row>
    <row r="22" spans="1:14" ht="39" customHeight="1" x14ac:dyDescent="0.2">
      <c r="A22" s="576" t="s">
        <v>781</v>
      </c>
      <c r="B22" s="577"/>
      <c r="C22" s="8" t="s">
        <v>27</v>
      </c>
      <c r="D22" s="346">
        <v>4712</v>
      </c>
      <c r="E22" s="346">
        <v>4340.2</v>
      </c>
      <c r="F22" s="346">
        <v>0</v>
      </c>
      <c r="G22" s="346">
        <v>0</v>
      </c>
      <c r="H22" s="346">
        <v>0</v>
      </c>
      <c r="I22" s="346">
        <v>0</v>
      </c>
      <c r="J22" s="346">
        <v>0</v>
      </c>
      <c r="K22" s="346">
        <v>0</v>
      </c>
      <c r="L22" s="21">
        <f>SUM(D22:K22)</f>
        <v>9052.2000000000007</v>
      </c>
      <c r="M22" s="83"/>
      <c r="N22" s="83"/>
    </row>
    <row r="23" spans="1:14" ht="42" customHeight="1" thickBot="1" x14ac:dyDescent="0.25">
      <c r="A23" s="574" t="s">
        <v>796</v>
      </c>
      <c r="B23" s="575"/>
      <c r="C23" s="81" t="s">
        <v>27</v>
      </c>
      <c r="D23" s="82">
        <v>85440.14999999998</v>
      </c>
      <c r="E23" s="292">
        <f>(E20-E21)-E22</f>
        <v>3414.4100000000008</v>
      </c>
      <c r="F23" s="292">
        <f>(F20-F21)-F22</f>
        <v>0</v>
      </c>
      <c r="G23" s="292">
        <f>(G20-G21)-G22</f>
        <v>0</v>
      </c>
      <c r="H23" s="292">
        <f t="shared" ref="H23:I23" si="4">(H20-H21)-H22</f>
        <v>0</v>
      </c>
      <c r="I23" s="292">
        <f t="shared" si="4"/>
        <v>0</v>
      </c>
      <c r="J23" s="292">
        <f>(J20-J21)-J22</f>
        <v>0</v>
      </c>
      <c r="K23" s="292">
        <f>(K20-K21)-K22</f>
        <v>0</v>
      </c>
      <c r="L23" s="259">
        <f>SUM(D23:K23)</f>
        <v>88854.559999999983</v>
      </c>
    </row>
    <row r="24" spans="1:14" ht="24.95" customHeight="1" thickTop="1" thickBot="1" x14ac:dyDescent="0.25">
      <c r="A24" s="508" t="s">
        <v>593</v>
      </c>
      <c r="B24" s="509"/>
      <c r="C24" s="509"/>
      <c r="D24" s="509"/>
      <c r="E24" s="509"/>
      <c r="F24" s="509"/>
      <c r="G24" s="509"/>
      <c r="H24" s="509"/>
      <c r="I24" s="509"/>
      <c r="J24" s="509"/>
      <c r="K24" s="509"/>
      <c r="L24" s="510"/>
    </row>
    <row r="25" spans="1:14" ht="34.5" customHeight="1" thickTop="1" thickBot="1" x14ac:dyDescent="0.25">
      <c r="A25" s="496" t="s">
        <v>697</v>
      </c>
      <c r="B25" s="497"/>
      <c r="C25" s="626"/>
      <c r="D25" s="84" t="s">
        <v>795</v>
      </c>
      <c r="E25" s="84" t="s">
        <v>788</v>
      </c>
      <c r="F25" s="42" t="s">
        <v>789</v>
      </c>
      <c r="G25" s="42" t="s">
        <v>790</v>
      </c>
      <c r="H25" s="42" t="s">
        <v>791</v>
      </c>
      <c r="I25" s="42" t="s">
        <v>792</v>
      </c>
      <c r="J25" s="42" t="s">
        <v>793</v>
      </c>
      <c r="K25" s="42" t="s">
        <v>794</v>
      </c>
      <c r="L25" s="16" t="s">
        <v>28</v>
      </c>
    </row>
    <row r="26" spans="1:14" ht="39.75" customHeight="1" thickTop="1" x14ac:dyDescent="0.2">
      <c r="A26" s="627" t="s">
        <v>29</v>
      </c>
      <c r="B26" s="628"/>
      <c r="C26" s="117" t="s">
        <v>27</v>
      </c>
      <c r="D26" s="373">
        <v>1116</v>
      </c>
      <c r="E26" s="118">
        <v>41</v>
      </c>
      <c r="F26" s="118"/>
      <c r="G26" s="118"/>
      <c r="H26" s="118"/>
      <c r="I26" s="118"/>
      <c r="J26" s="118"/>
      <c r="K26" s="118"/>
      <c r="L26" s="119">
        <f>SUM(D26:K26)</f>
        <v>1157</v>
      </c>
    </row>
    <row r="27" spans="1:14" ht="39" customHeight="1" thickBot="1" x14ac:dyDescent="0.25">
      <c r="A27" s="629" t="s">
        <v>30</v>
      </c>
      <c r="B27" s="630"/>
      <c r="C27" s="113" t="s">
        <v>27</v>
      </c>
      <c r="D27" s="214">
        <v>996</v>
      </c>
      <c r="E27" s="114">
        <v>96</v>
      </c>
      <c r="F27" s="115"/>
      <c r="G27" s="115"/>
      <c r="H27" s="115"/>
      <c r="I27" s="115"/>
      <c r="J27" s="115"/>
      <c r="K27" s="115"/>
      <c r="L27" s="116">
        <f>SUM(D27:K27)</f>
        <v>1092</v>
      </c>
    </row>
    <row r="28" spans="1:14" s="4" customFormat="1" ht="30.95" customHeight="1" thickTop="1" thickBot="1" x14ac:dyDescent="0.3">
      <c r="A28" s="496" t="s">
        <v>706</v>
      </c>
      <c r="B28" s="497"/>
      <c r="C28" s="497"/>
      <c r="D28" s="497"/>
      <c r="E28" s="497"/>
      <c r="F28" s="497"/>
      <c r="G28" s="497"/>
      <c r="H28" s="497"/>
      <c r="I28" s="497"/>
      <c r="J28" s="497"/>
      <c r="K28" s="497"/>
      <c r="L28" s="498"/>
    </row>
    <row r="29" spans="1:14" s="5" customFormat="1" ht="24.95" customHeight="1" thickTop="1" x14ac:dyDescent="0.25">
      <c r="A29" s="623" t="s">
        <v>586</v>
      </c>
      <c r="B29" s="624"/>
      <c r="C29" s="624"/>
      <c r="D29" s="624"/>
      <c r="E29" s="624"/>
      <c r="F29" s="624"/>
      <c r="G29" s="624"/>
      <c r="H29" s="624"/>
      <c r="I29" s="624"/>
      <c r="J29" s="624"/>
      <c r="K29" s="624"/>
      <c r="L29" s="625"/>
    </row>
    <row r="30" spans="1:14" s="5" customFormat="1" ht="41.25" customHeight="1" thickBot="1" x14ac:dyDescent="0.3">
      <c r="A30" s="352" t="s">
        <v>31</v>
      </c>
      <c r="B30" s="590" t="s">
        <v>32</v>
      </c>
      <c r="C30" s="591"/>
      <c r="D30" s="97" t="s">
        <v>795</v>
      </c>
      <c r="E30" s="221" t="s">
        <v>788</v>
      </c>
      <c r="F30" s="38" t="s">
        <v>789</v>
      </c>
      <c r="G30" s="38" t="s">
        <v>790</v>
      </c>
      <c r="H30" s="11" t="s">
        <v>791</v>
      </c>
      <c r="I30" s="11" t="s">
        <v>792</v>
      </c>
      <c r="J30" s="11" t="s">
        <v>793</v>
      </c>
      <c r="K30" s="11" t="s">
        <v>794</v>
      </c>
      <c r="L30" s="12" t="s">
        <v>28</v>
      </c>
    </row>
    <row r="31" spans="1:14" s="184" customFormat="1" ht="36.75" customHeight="1" thickTop="1" x14ac:dyDescent="0.25">
      <c r="A31" s="277" t="s">
        <v>34</v>
      </c>
      <c r="B31" s="180" t="s">
        <v>35</v>
      </c>
      <c r="C31" s="181" t="s">
        <v>27</v>
      </c>
      <c r="D31" s="188">
        <v>12956.9</v>
      </c>
      <c r="E31" s="374">
        <v>0</v>
      </c>
      <c r="F31" s="220"/>
      <c r="G31" s="111"/>
      <c r="H31" s="111"/>
      <c r="I31" s="111"/>
      <c r="J31" s="24"/>
      <c r="K31" s="167"/>
      <c r="L31" s="183">
        <f>SUM(D31:K31)</f>
        <v>12956.9</v>
      </c>
    </row>
    <row r="32" spans="1:14" s="184" customFormat="1" ht="36.75" customHeight="1" x14ac:dyDescent="0.25">
      <c r="A32" s="98" t="s">
        <v>36</v>
      </c>
      <c r="B32" s="99" t="s">
        <v>37</v>
      </c>
      <c r="C32" s="185" t="s">
        <v>27</v>
      </c>
      <c r="D32" s="188">
        <v>18476.86</v>
      </c>
      <c r="E32" s="374">
        <v>0</v>
      </c>
      <c r="F32" s="334"/>
      <c r="G32" s="111"/>
      <c r="H32" s="111"/>
      <c r="I32" s="111"/>
      <c r="J32" s="24"/>
      <c r="K32" s="167"/>
      <c r="L32" s="186">
        <f>SUM(D32:K32)</f>
        <v>18476.86</v>
      </c>
    </row>
    <row r="33" spans="1:12" s="184" customFormat="1" ht="36.75" customHeight="1" x14ac:dyDescent="0.25">
      <c r="A33" s="505" t="s">
        <v>38</v>
      </c>
      <c r="B33" s="99" t="s">
        <v>39</v>
      </c>
      <c r="C33" s="185" t="s">
        <v>27</v>
      </c>
      <c r="D33" s="188">
        <v>14057.509999999998</v>
      </c>
      <c r="E33" s="374">
        <v>0</v>
      </c>
      <c r="F33" s="334"/>
      <c r="G33" s="111"/>
      <c r="H33" s="111"/>
      <c r="I33" s="111"/>
      <c r="J33" s="24"/>
      <c r="K33" s="167"/>
      <c r="L33" s="186">
        <f>SUM(D33:K33)</f>
        <v>14057.509999999998</v>
      </c>
    </row>
    <row r="34" spans="1:12" s="184" customFormat="1" ht="36.75" customHeight="1" x14ac:dyDescent="0.25">
      <c r="A34" s="506"/>
      <c r="B34" s="99" t="s">
        <v>72</v>
      </c>
      <c r="C34" s="185" t="s">
        <v>27</v>
      </c>
      <c r="D34" s="188">
        <v>33864.04</v>
      </c>
      <c r="E34" s="374">
        <v>133</v>
      </c>
      <c r="F34" s="220"/>
      <c r="G34" s="111"/>
      <c r="H34" s="111"/>
      <c r="I34" s="111"/>
      <c r="J34" s="24"/>
      <c r="K34" s="167"/>
      <c r="L34" s="186">
        <f t="shared" ref="L34:L37" si="5">SUM(D34:K34)</f>
        <v>33997.040000000001</v>
      </c>
    </row>
    <row r="35" spans="1:12" s="184" customFormat="1" ht="34.5" customHeight="1" x14ac:dyDescent="0.25">
      <c r="A35" s="507"/>
      <c r="B35" s="99" t="s">
        <v>207</v>
      </c>
      <c r="C35" s="185" t="s">
        <v>27</v>
      </c>
      <c r="D35" s="188">
        <v>10078.100000000002</v>
      </c>
      <c r="E35" s="374">
        <v>0</v>
      </c>
      <c r="F35" s="220"/>
      <c r="G35" s="111"/>
      <c r="H35" s="111"/>
      <c r="I35" s="111"/>
      <c r="J35" s="24"/>
      <c r="K35" s="167"/>
      <c r="L35" s="186">
        <f t="shared" si="5"/>
        <v>10078.100000000002</v>
      </c>
    </row>
    <row r="36" spans="1:12" s="184" customFormat="1" ht="36.75" customHeight="1" x14ac:dyDescent="0.25">
      <c r="A36" s="505" t="s">
        <v>82</v>
      </c>
      <c r="B36" s="99" t="s">
        <v>83</v>
      </c>
      <c r="C36" s="185" t="s">
        <v>27</v>
      </c>
      <c r="D36" s="188">
        <v>3701.74</v>
      </c>
      <c r="E36" s="374">
        <v>0</v>
      </c>
      <c r="F36" s="220"/>
      <c r="G36" s="111"/>
      <c r="H36" s="111"/>
      <c r="I36" s="111"/>
      <c r="J36" s="24"/>
      <c r="K36" s="167"/>
      <c r="L36" s="186">
        <f t="shared" si="5"/>
        <v>3701.74</v>
      </c>
    </row>
    <row r="37" spans="1:12" s="184" customFormat="1" ht="36.75" customHeight="1" x14ac:dyDescent="0.25">
      <c r="A37" s="507"/>
      <c r="B37" s="99" t="s">
        <v>169</v>
      </c>
      <c r="C37" s="185" t="s">
        <v>27</v>
      </c>
      <c r="D37" s="188">
        <v>5083.2300000000005</v>
      </c>
      <c r="E37" s="374">
        <v>0</v>
      </c>
      <c r="F37" s="220"/>
      <c r="G37" s="111"/>
      <c r="H37" s="111"/>
      <c r="I37" s="111"/>
      <c r="J37" s="24"/>
      <c r="K37" s="167"/>
      <c r="L37" s="186">
        <f t="shared" si="5"/>
        <v>5083.2300000000005</v>
      </c>
    </row>
    <row r="38" spans="1:12" s="184" customFormat="1" ht="34.5" customHeight="1" x14ac:dyDescent="0.25">
      <c r="A38" s="187" t="s">
        <v>165</v>
      </c>
      <c r="B38" s="99" t="s">
        <v>166</v>
      </c>
      <c r="C38" s="185" t="s">
        <v>27</v>
      </c>
      <c r="D38" s="188">
        <v>1539.2000000000003</v>
      </c>
      <c r="E38" s="374">
        <v>0</v>
      </c>
      <c r="F38" s="220"/>
      <c r="G38" s="111"/>
      <c r="H38" s="111"/>
      <c r="I38" s="111"/>
      <c r="J38" s="24"/>
      <c r="K38" s="167"/>
      <c r="L38" s="186">
        <f t="shared" ref="L38:L48" si="6">SUM(D38:K38)</f>
        <v>1539.2000000000003</v>
      </c>
    </row>
    <row r="39" spans="1:12" s="184" customFormat="1" ht="34.5" customHeight="1" x14ac:dyDescent="0.25">
      <c r="A39" s="505" t="s">
        <v>79</v>
      </c>
      <c r="B39" s="99" t="s">
        <v>80</v>
      </c>
      <c r="C39" s="185" t="s">
        <v>27</v>
      </c>
      <c r="D39" s="188">
        <v>4082.04</v>
      </c>
      <c r="E39" s="374">
        <v>0</v>
      </c>
      <c r="F39" s="220"/>
      <c r="G39" s="111"/>
      <c r="H39" s="111"/>
      <c r="I39" s="111"/>
      <c r="J39" s="24"/>
      <c r="K39" s="167"/>
      <c r="L39" s="186">
        <f t="shared" ref="L39:L47" si="7">SUM(D39:K39)</f>
        <v>4082.04</v>
      </c>
    </row>
    <row r="40" spans="1:12" s="184" customFormat="1" ht="36.75" customHeight="1" x14ac:dyDescent="0.25">
      <c r="A40" s="507"/>
      <c r="B40" s="99" t="s">
        <v>88</v>
      </c>
      <c r="C40" s="185" t="s">
        <v>27</v>
      </c>
      <c r="D40" s="188">
        <v>31157.129999999997</v>
      </c>
      <c r="E40" s="374">
        <v>778.8</v>
      </c>
      <c r="F40" s="220"/>
      <c r="G40" s="111"/>
      <c r="H40" s="111"/>
      <c r="I40" s="111"/>
      <c r="J40" s="24"/>
      <c r="K40" s="167"/>
      <c r="L40" s="186">
        <f t="shared" si="7"/>
        <v>31935.929999999997</v>
      </c>
    </row>
    <row r="41" spans="1:12" s="184" customFormat="1" ht="36.75" customHeight="1" x14ac:dyDescent="0.25">
      <c r="A41" s="98" t="s">
        <v>40</v>
      </c>
      <c r="B41" s="99" t="s">
        <v>41</v>
      </c>
      <c r="C41" s="185" t="s">
        <v>27</v>
      </c>
      <c r="D41" s="188">
        <v>5269.59</v>
      </c>
      <c r="E41" s="374">
        <v>0</v>
      </c>
      <c r="F41" s="220"/>
      <c r="G41" s="24"/>
      <c r="H41" s="24"/>
      <c r="I41" s="24"/>
      <c r="J41" s="24"/>
      <c r="K41" s="167"/>
      <c r="L41" s="186">
        <f t="shared" si="7"/>
        <v>5269.59</v>
      </c>
    </row>
    <row r="42" spans="1:12" s="184" customFormat="1" ht="36.75" customHeight="1" x14ac:dyDescent="0.25">
      <c r="A42" s="505" t="s">
        <v>42</v>
      </c>
      <c r="B42" s="99" t="s">
        <v>43</v>
      </c>
      <c r="C42" s="185" t="s">
        <v>27</v>
      </c>
      <c r="D42" s="188">
        <v>30867.930000000008</v>
      </c>
      <c r="E42" s="374">
        <v>0</v>
      </c>
      <c r="F42" s="334"/>
      <c r="G42" s="24"/>
      <c r="H42" s="24"/>
      <c r="I42" s="24"/>
      <c r="J42" s="24"/>
      <c r="K42" s="167"/>
      <c r="L42" s="186">
        <f t="shared" si="7"/>
        <v>30867.930000000008</v>
      </c>
    </row>
    <row r="43" spans="1:12" s="184" customFormat="1" ht="33" customHeight="1" x14ac:dyDescent="0.25">
      <c r="A43" s="507"/>
      <c r="B43" s="103" t="s">
        <v>97</v>
      </c>
      <c r="C43" s="185" t="s">
        <v>27</v>
      </c>
      <c r="D43" s="188">
        <v>12410.74</v>
      </c>
      <c r="E43" s="374">
        <v>0</v>
      </c>
      <c r="F43" s="334"/>
      <c r="G43" s="24"/>
      <c r="H43" s="24"/>
      <c r="I43" s="24"/>
      <c r="J43" s="24"/>
      <c r="K43" s="167"/>
      <c r="L43" s="186">
        <f t="shared" si="7"/>
        <v>12410.74</v>
      </c>
    </row>
    <row r="44" spans="1:12" s="184" customFormat="1" ht="36.75" customHeight="1" x14ac:dyDescent="0.25">
      <c r="A44" s="98" t="s">
        <v>738</v>
      </c>
      <c r="B44" s="320" t="s">
        <v>740</v>
      </c>
      <c r="C44" s="185" t="s">
        <v>27</v>
      </c>
      <c r="D44" s="188">
        <v>1981.4</v>
      </c>
      <c r="E44" s="374">
        <v>0</v>
      </c>
      <c r="F44" s="334"/>
      <c r="G44" s="24"/>
      <c r="H44" s="24"/>
      <c r="I44" s="24"/>
      <c r="J44" s="24"/>
      <c r="K44" s="167"/>
      <c r="L44" s="186">
        <f t="shared" si="7"/>
        <v>1981.4</v>
      </c>
    </row>
    <row r="45" spans="1:12" s="184" customFormat="1" ht="36.75" customHeight="1" x14ac:dyDescent="0.25">
      <c r="A45" s="98" t="s">
        <v>44</v>
      </c>
      <c r="B45" s="99" t="s">
        <v>45</v>
      </c>
      <c r="C45" s="185" t="s">
        <v>27</v>
      </c>
      <c r="D45" s="188">
        <v>69652.810000000012</v>
      </c>
      <c r="E45" s="374">
        <v>3345.99</v>
      </c>
      <c r="F45" s="220"/>
      <c r="G45" s="111"/>
      <c r="H45" s="111"/>
      <c r="I45" s="111"/>
      <c r="J45" s="24"/>
      <c r="K45" s="167"/>
      <c r="L45" s="186">
        <f t="shared" si="7"/>
        <v>72998.800000000017</v>
      </c>
    </row>
    <row r="46" spans="1:12" s="184" customFormat="1" ht="36.75" customHeight="1" x14ac:dyDescent="0.25">
      <c r="A46" s="98" t="s">
        <v>765</v>
      </c>
      <c r="B46" s="241" t="s">
        <v>766</v>
      </c>
      <c r="C46" s="185" t="s">
        <v>27</v>
      </c>
      <c r="D46" s="188">
        <v>59.7</v>
      </c>
      <c r="E46" s="374">
        <v>0</v>
      </c>
      <c r="F46" s="334"/>
      <c r="G46" s="24"/>
      <c r="H46" s="24"/>
      <c r="I46" s="24"/>
      <c r="J46" s="24"/>
      <c r="K46" s="167"/>
      <c r="L46" s="186">
        <f t="shared" si="7"/>
        <v>59.7</v>
      </c>
    </row>
    <row r="47" spans="1:12" s="184" customFormat="1" ht="36.75" customHeight="1" x14ac:dyDescent="0.25">
      <c r="A47" s="505" t="s">
        <v>46</v>
      </c>
      <c r="B47" s="99" t="s">
        <v>47</v>
      </c>
      <c r="C47" s="185" t="s">
        <v>27</v>
      </c>
      <c r="D47" s="188">
        <v>30056.890000000003</v>
      </c>
      <c r="E47" s="374">
        <v>1084.3</v>
      </c>
      <c r="F47" s="334"/>
      <c r="G47" s="24"/>
      <c r="H47" s="24"/>
      <c r="I47" s="24"/>
      <c r="J47" s="24"/>
      <c r="K47" s="167"/>
      <c r="L47" s="186">
        <f t="shared" si="7"/>
        <v>31141.190000000002</v>
      </c>
    </row>
    <row r="48" spans="1:12" s="184" customFormat="1" ht="36.75" customHeight="1" x14ac:dyDescent="0.25">
      <c r="A48" s="506"/>
      <c r="B48" s="99" t="s">
        <v>218</v>
      </c>
      <c r="C48" s="185" t="s">
        <v>27</v>
      </c>
      <c r="D48" s="188">
        <v>616.29999999999995</v>
      </c>
      <c r="E48" s="374">
        <v>269.8</v>
      </c>
      <c r="F48" s="220"/>
      <c r="G48" s="111"/>
      <c r="H48" s="111"/>
      <c r="I48" s="111"/>
      <c r="J48" s="24"/>
      <c r="K48" s="167"/>
      <c r="L48" s="186">
        <f t="shared" si="6"/>
        <v>886.09999999999991</v>
      </c>
    </row>
    <row r="49" spans="1:12" s="184" customFormat="1" ht="36.75" customHeight="1" x14ac:dyDescent="0.25">
      <c r="A49" s="507"/>
      <c r="B49" s="99" t="s">
        <v>253</v>
      </c>
      <c r="C49" s="185" t="s">
        <v>27</v>
      </c>
      <c r="D49" s="188">
        <v>2641.6000000000004</v>
      </c>
      <c r="E49" s="374">
        <v>161</v>
      </c>
      <c r="F49" s="220"/>
      <c r="G49" s="111"/>
      <c r="H49" s="111"/>
      <c r="I49" s="111"/>
      <c r="J49" s="24"/>
      <c r="K49" s="167"/>
      <c r="L49" s="186">
        <f t="shared" ref="L49:L80" si="8">SUM(D49:K49)</f>
        <v>2802.6000000000004</v>
      </c>
    </row>
    <row r="50" spans="1:12" s="184" customFormat="1" ht="46.5" customHeight="1" x14ac:dyDescent="0.25">
      <c r="A50" s="505" t="s">
        <v>48</v>
      </c>
      <c r="B50" s="99" t="s">
        <v>49</v>
      </c>
      <c r="C50" s="185" t="s">
        <v>27</v>
      </c>
      <c r="D50" s="188">
        <v>17718.66</v>
      </c>
      <c r="E50" s="374">
        <v>0</v>
      </c>
      <c r="F50" s="220"/>
      <c r="G50" s="111"/>
      <c r="H50" s="111"/>
      <c r="I50" s="111"/>
      <c r="J50" s="24"/>
      <c r="K50" s="167"/>
      <c r="L50" s="186">
        <f t="shared" si="8"/>
        <v>17718.66</v>
      </c>
    </row>
    <row r="51" spans="1:12" s="184" customFormat="1" ht="37.5" customHeight="1" x14ac:dyDescent="0.25">
      <c r="A51" s="507"/>
      <c r="B51" s="99" t="s">
        <v>81</v>
      </c>
      <c r="C51" s="185" t="s">
        <v>27</v>
      </c>
      <c r="D51" s="188">
        <v>2390.64</v>
      </c>
      <c r="E51" s="374">
        <v>0</v>
      </c>
      <c r="F51" s="220"/>
      <c r="G51" s="111"/>
      <c r="H51" s="111"/>
      <c r="I51" s="111"/>
      <c r="J51" s="24"/>
      <c r="K51" s="167"/>
      <c r="L51" s="186">
        <f t="shared" si="8"/>
        <v>2390.64</v>
      </c>
    </row>
    <row r="52" spans="1:12" s="184" customFormat="1" ht="36.75" customHeight="1" x14ac:dyDescent="0.25">
      <c r="A52" s="505" t="s">
        <v>50</v>
      </c>
      <c r="B52" s="99" t="s">
        <v>51</v>
      </c>
      <c r="C52" s="185" t="s">
        <v>27</v>
      </c>
      <c r="D52" s="188">
        <v>45496.62000000001</v>
      </c>
      <c r="E52" s="374">
        <v>1408.8</v>
      </c>
      <c r="F52" s="334"/>
      <c r="G52" s="24"/>
      <c r="H52" s="24"/>
      <c r="I52" s="24"/>
      <c r="J52" s="24"/>
      <c r="K52" s="167"/>
      <c r="L52" s="186">
        <f t="shared" si="8"/>
        <v>46905.420000000013</v>
      </c>
    </row>
    <row r="53" spans="1:12" s="184" customFormat="1" ht="31.5" customHeight="1" x14ac:dyDescent="0.25">
      <c r="A53" s="507"/>
      <c r="B53" s="99" t="s">
        <v>250</v>
      </c>
      <c r="C53" s="185" t="s">
        <v>27</v>
      </c>
      <c r="D53" s="188">
        <v>12883</v>
      </c>
      <c r="E53" s="374">
        <v>0</v>
      </c>
      <c r="F53" s="334"/>
      <c r="G53" s="24"/>
      <c r="H53" s="24"/>
      <c r="I53" s="24"/>
      <c r="J53" s="24"/>
      <c r="K53" s="167"/>
      <c r="L53" s="186">
        <f t="shared" si="8"/>
        <v>12883</v>
      </c>
    </row>
    <row r="54" spans="1:12" s="184" customFormat="1" ht="36.75" customHeight="1" x14ac:dyDescent="0.25">
      <c r="A54" s="98" t="s">
        <v>67</v>
      </c>
      <c r="B54" s="99" t="s">
        <v>68</v>
      </c>
      <c r="C54" s="185" t="s">
        <v>27</v>
      </c>
      <c r="D54" s="188">
        <v>7992.44</v>
      </c>
      <c r="E54" s="374">
        <v>0</v>
      </c>
      <c r="F54" s="334"/>
      <c r="G54" s="24"/>
      <c r="H54" s="24"/>
      <c r="I54" s="24"/>
      <c r="J54" s="24"/>
      <c r="K54" s="167"/>
      <c r="L54" s="186">
        <f t="shared" si="8"/>
        <v>7992.44</v>
      </c>
    </row>
    <row r="55" spans="1:12" s="184" customFormat="1" ht="36.75" customHeight="1" x14ac:dyDescent="0.25">
      <c r="A55" s="98" t="s">
        <v>589</v>
      </c>
      <c r="B55" s="99" t="s">
        <v>52</v>
      </c>
      <c r="C55" s="185" t="s">
        <v>27</v>
      </c>
      <c r="D55" s="217">
        <v>2628.3400000000006</v>
      </c>
      <c r="E55" s="374">
        <v>0</v>
      </c>
      <c r="F55" s="334"/>
      <c r="G55" s="24"/>
      <c r="H55" s="24"/>
      <c r="I55" s="24"/>
      <c r="J55" s="24"/>
      <c r="K55" s="167"/>
      <c r="L55" s="186">
        <f t="shared" si="8"/>
        <v>2628.3400000000006</v>
      </c>
    </row>
    <row r="56" spans="1:12" s="184" customFormat="1" ht="36.75" customHeight="1" x14ac:dyDescent="0.25">
      <c r="A56" s="505" t="s">
        <v>53</v>
      </c>
      <c r="B56" s="99" t="s">
        <v>54</v>
      </c>
      <c r="C56" s="185" t="s">
        <v>27</v>
      </c>
      <c r="D56" s="188">
        <v>33406.959999999999</v>
      </c>
      <c r="E56" s="374">
        <v>517.70000000000005</v>
      </c>
      <c r="F56" s="220"/>
      <c r="G56" s="24"/>
      <c r="H56" s="24"/>
      <c r="I56" s="24"/>
      <c r="J56" s="24"/>
      <c r="K56" s="167"/>
      <c r="L56" s="186">
        <f t="shared" si="8"/>
        <v>33924.659999999996</v>
      </c>
    </row>
    <row r="57" spans="1:12" s="184" customFormat="1" ht="36.75" customHeight="1" x14ac:dyDescent="0.25">
      <c r="A57" s="506"/>
      <c r="B57" s="99" t="s">
        <v>140</v>
      </c>
      <c r="C57" s="185" t="s">
        <v>27</v>
      </c>
      <c r="D57" s="188">
        <v>72894.12000000001</v>
      </c>
      <c r="E57" s="374">
        <v>1573.8</v>
      </c>
      <c r="F57" s="220"/>
      <c r="G57" s="24"/>
      <c r="H57" s="24"/>
      <c r="I57" s="24"/>
      <c r="J57" s="24"/>
      <c r="K57" s="167"/>
      <c r="L57" s="186">
        <f t="shared" si="8"/>
        <v>74467.920000000013</v>
      </c>
    </row>
    <row r="58" spans="1:12" s="184" customFormat="1" ht="36.75" customHeight="1" x14ac:dyDescent="0.25">
      <c r="A58" s="507"/>
      <c r="B58" s="99" t="s">
        <v>208</v>
      </c>
      <c r="C58" s="185" t="s">
        <v>27</v>
      </c>
      <c r="D58" s="188">
        <v>10982.039999999995</v>
      </c>
      <c r="E58" s="374">
        <v>0</v>
      </c>
      <c r="F58" s="220"/>
      <c r="G58" s="24"/>
      <c r="H58" s="24"/>
      <c r="I58" s="24"/>
      <c r="J58" s="24"/>
      <c r="K58" s="167"/>
      <c r="L58" s="186">
        <f t="shared" si="8"/>
        <v>10982.039999999995</v>
      </c>
    </row>
    <row r="59" spans="1:12" s="184" customFormat="1" ht="36.75" customHeight="1" x14ac:dyDescent="0.25">
      <c r="A59" s="98" t="s">
        <v>55</v>
      </c>
      <c r="B59" s="99" t="s">
        <v>56</v>
      </c>
      <c r="C59" s="185" t="s">
        <v>27</v>
      </c>
      <c r="D59" s="188">
        <v>7262.5999999999995</v>
      </c>
      <c r="E59" s="374">
        <v>229</v>
      </c>
      <c r="F59" s="220"/>
      <c r="G59" s="24"/>
      <c r="H59" s="24"/>
      <c r="I59" s="24"/>
      <c r="J59" s="24"/>
      <c r="K59" s="167"/>
      <c r="L59" s="186">
        <f t="shared" si="8"/>
        <v>7491.5999999999995</v>
      </c>
    </row>
    <row r="60" spans="1:12" s="184" customFormat="1" ht="36.75" customHeight="1" x14ac:dyDescent="0.25">
      <c r="A60" s="505" t="s">
        <v>57</v>
      </c>
      <c r="B60" s="99" t="s">
        <v>58</v>
      </c>
      <c r="C60" s="185" t="s">
        <v>27</v>
      </c>
      <c r="D60" s="188">
        <v>2458.3000000000002</v>
      </c>
      <c r="E60" s="374">
        <v>0</v>
      </c>
      <c r="F60" s="220"/>
      <c r="G60" s="24"/>
      <c r="H60" s="24"/>
      <c r="I60" s="24"/>
      <c r="J60" s="24"/>
      <c r="K60" s="167"/>
      <c r="L60" s="186">
        <f t="shared" si="8"/>
        <v>2458.3000000000002</v>
      </c>
    </row>
    <row r="61" spans="1:12" s="184" customFormat="1" ht="36.75" customHeight="1" x14ac:dyDescent="0.25">
      <c r="A61" s="506"/>
      <c r="B61" s="241" t="s">
        <v>767</v>
      </c>
      <c r="C61" s="185" t="s">
        <v>27</v>
      </c>
      <c r="D61" s="188">
        <v>250.8</v>
      </c>
      <c r="E61" s="374">
        <v>0</v>
      </c>
      <c r="F61" s="220"/>
      <c r="G61" s="24"/>
      <c r="H61" s="24"/>
      <c r="I61" s="24"/>
      <c r="J61" s="24"/>
      <c r="K61" s="167"/>
      <c r="L61" s="186">
        <f t="shared" si="8"/>
        <v>250.8</v>
      </c>
    </row>
    <row r="62" spans="1:12" s="184" customFormat="1" ht="36.75" customHeight="1" x14ac:dyDescent="0.25">
      <c r="A62" s="506"/>
      <c r="B62" s="99" t="s">
        <v>178</v>
      </c>
      <c r="C62" s="185" t="s">
        <v>27</v>
      </c>
      <c r="D62" s="188">
        <v>165.8</v>
      </c>
      <c r="E62" s="374">
        <v>0</v>
      </c>
      <c r="F62" s="220"/>
      <c r="G62" s="24"/>
      <c r="H62" s="24"/>
      <c r="I62" s="24"/>
      <c r="J62" s="24"/>
      <c r="K62" s="167"/>
      <c r="L62" s="186">
        <f t="shared" si="8"/>
        <v>165.8</v>
      </c>
    </row>
    <row r="63" spans="1:12" s="184" customFormat="1" ht="36.75" customHeight="1" x14ac:dyDescent="0.25">
      <c r="A63" s="506"/>
      <c r="B63" s="99" t="s">
        <v>600</v>
      </c>
      <c r="C63" s="185" t="s">
        <v>27</v>
      </c>
      <c r="D63" s="188">
        <v>2799.8199999999997</v>
      </c>
      <c r="E63" s="374">
        <v>159.19999999999999</v>
      </c>
      <c r="F63" s="220"/>
      <c r="G63" s="24"/>
      <c r="H63" s="24"/>
      <c r="I63" s="24"/>
      <c r="J63" s="24"/>
      <c r="K63" s="167"/>
      <c r="L63" s="186">
        <f t="shared" si="8"/>
        <v>2959.0199999999995</v>
      </c>
    </row>
    <row r="64" spans="1:12" s="184" customFormat="1" ht="36.75" customHeight="1" x14ac:dyDescent="0.25">
      <c r="A64" s="506"/>
      <c r="B64" s="99" t="s">
        <v>213</v>
      </c>
      <c r="C64" s="185" t="s">
        <v>27</v>
      </c>
      <c r="D64" s="188">
        <v>922.2</v>
      </c>
      <c r="E64" s="374">
        <v>0</v>
      </c>
      <c r="F64" s="220"/>
      <c r="G64" s="24"/>
      <c r="H64" s="24"/>
      <c r="I64" s="24"/>
      <c r="J64" s="24"/>
      <c r="K64" s="167"/>
      <c r="L64" s="186">
        <f t="shared" si="8"/>
        <v>922.2</v>
      </c>
    </row>
    <row r="65" spans="1:12" s="184" customFormat="1" ht="36.75" customHeight="1" x14ac:dyDescent="0.25">
      <c r="A65" s="507"/>
      <c r="B65" s="99" t="s">
        <v>246</v>
      </c>
      <c r="C65" s="185" t="s">
        <v>27</v>
      </c>
      <c r="D65" s="188">
        <v>484.6</v>
      </c>
      <c r="E65" s="374">
        <v>0</v>
      </c>
      <c r="F65" s="220"/>
      <c r="G65" s="24"/>
      <c r="H65" s="24"/>
      <c r="I65" s="24"/>
      <c r="J65" s="24"/>
      <c r="K65" s="167"/>
      <c r="L65" s="186">
        <f t="shared" si="8"/>
        <v>484.6</v>
      </c>
    </row>
    <row r="66" spans="1:12" s="184" customFormat="1" ht="36.75" customHeight="1" x14ac:dyDescent="0.25">
      <c r="A66" s="505" t="s">
        <v>59</v>
      </c>
      <c r="B66" s="99" t="s">
        <v>726</v>
      </c>
      <c r="C66" s="185" t="s">
        <v>27</v>
      </c>
      <c r="D66" s="188">
        <v>29221.969999999998</v>
      </c>
      <c r="E66" s="374">
        <v>842.8</v>
      </c>
      <c r="F66" s="220"/>
      <c r="G66" s="24"/>
      <c r="H66" s="24"/>
      <c r="I66" s="24"/>
      <c r="J66" s="24"/>
      <c r="K66" s="167"/>
      <c r="L66" s="186">
        <f t="shared" si="8"/>
        <v>30064.769999999997</v>
      </c>
    </row>
    <row r="67" spans="1:12" s="184" customFormat="1" ht="36.75" customHeight="1" x14ac:dyDescent="0.25">
      <c r="A67" s="506"/>
      <c r="B67" s="99" t="s">
        <v>198</v>
      </c>
      <c r="C67" s="185" t="s">
        <v>27</v>
      </c>
      <c r="D67" s="188">
        <v>14025.910000000002</v>
      </c>
      <c r="E67" s="374">
        <v>1096.7</v>
      </c>
      <c r="F67" s="220"/>
      <c r="G67" s="24"/>
      <c r="H67" s="24"/>
      <c r="I67" s="24"/>
      <c r="J67" s="24"/>
      <c r="K67" s="167"/>
      <c r="L67" s="186">
        <f t="shared" si="8"/>
        <v>15122.610000000002</v>
      </c>
    </row>
    <row r="68" spans="1:12" s="184" customFormat="1" ht="36.75" customHeight="1" x14ac:dyDescent="0.25">
      <c r="A68" s="507"/>
      <c r="B68" s="99" t="s">
        <v>241</v>
      </c>
      <c r="C68" s="185" t="s">
        <v>27</v>
      </c>
      <c r="D68" s="188">
        <v>24131.969999999998</v>
      </c>
      <c r="E68" s="374">
        <v>643.79999999999995</v>
      </c>
      <c r="F68" s="220"/>
      <c r="G68" s="24"/>
      <c r="H68" s="24"/>
      <c r="I68" s="24"/>
      <c r="J68" s="24"/>
      <c r="K68" s="167"/>
      <c r="L68" s="186">
        <f t="shared" si="8"/>
        <v>24775.769999999997</v>
      </c>
    </row>
    <row r="69" spans="1:12" s="184" customFormat="1" ht="36.75" customHeight="1" x14ac:dyDescent="0.25">
      <c r="A69" s="98" t="s">
        <v>60</v>
      </c>
      <c r="B69" s="99" t="s">
        <v>61</v>
      </c>
      <c r="C69" s="185" t="s">
        <v>27</v>
      </c>
      <c r="D69" s="188">
        <v>31842.599999999995</v>
      </c>
      <c r="E69" s="374">
        <v>674.9</v>
      </c>
      <c r="F69" s="220"/>
      <c r="G69" s="24"/>
      <c r="H69" s="24"/>
      <c r="I69" s="24"/>
      <c r="J69" s="24"/>
      <c r="K69" s="167"/>
      <c r="L69" s="186">
        <f t="shared" si="8"/>
        <v>32517.499999999996</v>
      </c>
    </row>
    <row r="70" spans="1:12" s="184" customFormat="1" ht="36.75" customHeight="1" x14ac:dyDescent="0.25">
      <c r="A70" s="98" t="s">
        <v>62</v>
      </c>
      <c r="B70" s="99" t="s">
        <v>63</v>
      </c>
      <c r="C70" s="185" t="s">
        <v>27</v>
      </c>
      <c r="D70" s="188">
        <v>28284.030000000002</v>
      </c>
      <c r="E70" s="374">
        <v>696.7</v>
      </c>
      <c r="F70" s="220"/>
      <c r="G70" s="24"/>
      <c r="H70" s="24"/>
      <c r="I70" s="24"/>
      <c r="J70" s="24"/>
      <c r="K70" s="167"/>
      <c r="L70" s="186">
        <f t="shared" si="8"/>
        <v>28980.730000000003</v>
      </c>
    </row>
    <row r="71" spans="1:12" s="184" customFormat="1" ht="36" customHeight="1" x14ac:dyDescent="0.25">
      <c r="A71" s="505" t="s">
        <v>64</v>
      </c>
      <c r="B71" s="99" t="s">
        <v>727</v>
      </c>
      <c r="C71" s="185" t="s">
        <v>27</v>
      </c>
      <c r="D71" s="188">
        <v>4024.4</v>
      </c>
      <c r="E71" s="374">
        <v>0</v>
      </c>
      <c r="F71" s="220"/>
      <c r="G71" s="24"/>
      <c r="H71" s="24"/>
      <c r="I71" s="24"/>
      <c r="J71" s="24"/>
      <c r="K71" s="167"/>
      <c r="L71" s="186">
        <f t="shared" si="8"/>
        <v>4024.4</v>
      </c>
    </row>
    <row r="72" spans="1:12" s="184" customFormat="1" ht="33.75" customHeight="1" x14ac:dyDescent="0.25">
      <c r="A72" s="507"/>
      <c r="B72" s="99" t="s">
        <v>233</v>
      </c>
      <c r="C72" s="185" t="s">
        <v>27</v>
      </c>
      <c r="D72" s="188">
        <v>6880.8399999999992</v>
      </c>
      <c r="E72" s="374">
        <v>525.5</v>
      </c>
      <c r="F72" s="220"/>
      <c r="G72" s="24"/>
      <c r="H72" s="24"/>
      <c r="I72" s="24"/>
      <c r="J72" s="24"/>
      <c r="K72" s="167"/>
      <c r="L72" s="186">
        <f t="shared" si="8"/>
        <v>7406.3399999999992</v>
      </c>
    </row>
    <row r="73" spans="1:12" s="184" customFormat="1" ht="36.75" customHeight="1" x14ac:dyDescent="0.25">
      <c r="A73" s="98" t="s">
        <v>65</v>
      </c>
      <c r="B73" s="99" t="s">
        <v>66</v>
      </c>
      <c r="C73" s="185" t="s">
        <v>27</v>
      </c>
      <c r="D73" s="188">
        <v>23304.57</v>
      </c>
      <c r="E73" s="374">
        <v>744</v>
      </c>
      <c r="F73" s="220"/>
      <c r="G73" s="24"/>
      <c r="H73" s="24"/>
      <c r="I73" s="24"/>
      <c r="J73" s="24"/>
      <c r="K73" s="167"/>
      <c r="L73" s="186">
        <f t="shared" si="8"/>
        <v>24048.57</v>
      </c>
    </row>
    <row r="74" spans="1:12" s="184" customFormat="1" ht="36.75" customHeight="1" x14ac:dyDescent="0.25">
      <c r="A74" s="98" t="s">
        <v>591</v>
      </c>
      <c r="B74" s="99" t="s">
        <v>594</v>
      </c>
      <c r="C74" s="185" t="s">
        <v>27</v>
      </c>
      <c r="D74" s="217">
        <v>168.4</v>
      </c>
      <c r="E74" s="374">
        <v>0</v>
      </c>
      <c r="F74" s="220"/>
      <c r="G74" s="24"/>
      <c r="H74" s="24"/>
      <c r="I74" s="24"/>
      <c r="J74" s="24"/>
      <c r="K74" s="167"/>
      <c r="L74" s="186">
        <f t="shared" si="8"/>
        <v>168.4</v>
      </c>
    </row>
    <row r="75" spans="1:12" s="184" customFormat="1" ht="36.75" customHeight="1" x14ac:dyDescent="0.25">
      <c r="A75" s="98" t="s">
        <v>69</v>
      </c>
      <c r="B75" s="99" t="s">
        <v>70</v>
      </c>
      <c r="C75" s="185" t="s">
        <v>27</v>
      </c>
      <c r="D75" s="188">
        <v>25118.390000000003</v>
      </c>
      <c r="E75" s="374">
        <v>148</v>
      </c>
      <c r="F75" s="220"/>
      <c r="G75" s="24"/>
      <c r="H75" s="24"/>
      <c r="I75" s="24"/>
      <c r="J75" s="24"/>
      <c r="K75" s="167"/>
      <c r="L75" s="186">
        <f t="shared" si="8"/>
        <v>25266.390000000003</v>
      </c>
    </row>
    <row r="76" spans="1:12" s="184" customFormat="1" ht="36.75" customHeight="1" x14ac:dyDescent="0.25">
      <c r="A76" s="98" t="s">
        <v>73</v>
      </c>
      <c r="B76" s="99" t="s">
        <v>74</v>
      </c>
      <c r="C76" s="185" t="s">
        <v>27</v>
      </c>
      <c r="D76" s="188">
        <v>4904.6900000000005</v>
      </c>
      <c r="E76" s="374">
        <v>0</v>
      </c>
      <c r="F76" s="220"/>
      <c r="G76" s="24"/>
      <c r="H76" s="24"/>
      <c r="I76" s="24"/>
      <c r="J76" s="24"/>
      <c r="K76" s="167"/>
      <c r="L76" s="186">
        <f t="shared" si="8"/>
        <v>4904.6900000000005</v>
      </c>
    </row>
    <row r="77" spans="1:12" s="184" customFormat="1" ht="36" customHeight="1" x14ac:dyDescent="0.25">
      <c r="A77" s="98" t="s">
        <v>75</v>
      </c>
      <c r="B77" s="99" t="s">
        <v>76</v>
      </c>
      <c r="C77" s="185" t="s">
        <v>27</v>
      </c>
      <c r="D77" s="188">
        <v>2937.77</v>
      </c>
      <c r="E77" s="374">
        <v>0</v>
      </c>
      <c r="F77" s="220"/>
      <c r="G77" s="24"/>
      <c r="H77" s="24"/>
      <c r="I77" s="24"/>
      <c r="J77" s="24"/>
      <c r="K77" s="167"/>
      <c r="L77" s="186">
        <f t="shared" si="8"/>
        <v>2937.77</v>
      </c>
    </row>
    <row r="78" spans="1:12" s="184" customFormat="1" ht="36.75" customHeight="1" x14ac:dyDescent="0.25">
      <c r="A78" s="98" t="s">
        <v>77</v>
      </c>
      <c r="B78" s="99" t="s">
        <v>78</v>
      </c>
      <c r="C78" s="185" t="s">
        <v>27</v>
      </c>
      <c r="D78" s="188">
        <v>12688.760000000002</v>
      </c>
      <c r="E78" s="374">
        <v>430.2</v>
      </c>
      <c r="F78" s="220"/>
      <c r="G78" s="24"/>
      <c r="H78" s="24"/>
      <c r="I78" s="24"/>
      <c r="J78" s="24"/>
      <c r="K78" s="167"/>
      <c r="L78" s="186">
        <f t="shared" si="8"/>
        <v>13118.960000000003</v>
      </c>
    </row>
    <row r="79" spans="1:12" s="184" customFormat="1" ht="36.75" customHeight="1" x14ac:dyDescent="0.25">
      <c r="A79" s="505" t="s">
        <v>84</v>
      </c>
      <c r="B79" s="99" t="s">
        <v>85</v>
      </c>
      <c r="C79" s="185" t="s">
        <v>27</v>
      </c>
      <c r="D79" s="188">
        <v>4797.37</v>
      </c>
      <c r="E79" s="374">
        <v>0</v>
      </c>
      <c r="F79" s="220"/>
      <c r="G79" s="24"/>
      <c r="H79" s="24"/>
      <c r="I79" s="24"/>
      <c r="J79" s="24"/>
      <c r="K79" s="167"/>
      <c r="L79" s="186">
        <f t="shared" si="8"/>
        <v>4797.37</v>
      </c>
    </row>
    <row r="80" spans="1:12" s="184" customFormat="1" ht="36.75" customHeight="1" x14ac:dyDescent="0.25">
      <c r="A80" s="507"/>
      <c r="B80" s="99" t="s">
        <v>183</v>
      </c>
      <c r="C80" s="185" t="s">
        <v>27</v>
      </c>
      <c r="D80" s="188">
        <v>7124.32</v>
      </c>
      <c r="E80" s="374">
        <v>0</v>
      </c>
      <c r="F80" s="220"/>
      <c r="G80" s="24"/>
      <c r="H80" s="24"/>
      <c r="I80" s="24"/>
      <c r="J80" s="24"/>
      <c r="K80" s="167"/>
      <c r="L80" s="186">
        <f t="shared" si="8"/>
        <v>7124.32</v>
      </c>
    </row>
    <row r="81" spans="1:12" s="184" customFormat="1" ht="36.75" customHeight="1" x14ac:dyDescent="0.25">
      <c r="A81" s="98" t="s">
        <v>86</v>
      </c>
      <c r="B81" s="99" t="s">
        <v>87</v>
      </c>
      <c r="C81" s="185" t="s">
        <v>27</v>
      </c>
      <c r="D81" s="188">
        <v>10876.599999999999</v>
      </c>
      <c r="E81" s="374">
        <v>929.4</v>
      </c>
      <c r="F81" s="220"/>
      <c r="G81" s="24"/>
      <c r="H81" s="24"/>
      <c r="I81" s="24"/>
      <c r="J81" s="24"/>
      <c r="K81" s="167"/>
      <c r="L81" s="186">
        <f t="shared" ref="L81:L112" si="9">SUM(D81:K81)</f>
        <v>11805.999999999998</v>
      </c>
    </row>
    <row r="82" spans="1:12" s="184" customFormat="1" ht="36.75" customHeight="1" x14ac:dyDescent="0.25">
      <c r="A82" s="98" t="s">
        <v>89</v>
      </c>
      <c r="B82" s="99" t="s">
        <v>90</v>
      </c>
      <c r="C82" s="185" t="s">
        <v>27</v>
      </c>
      <c r="D82" s="188">
        <v>4385.3900000000003</v>
      </c>
      <c r="E82" s="374">
        <v>0</v>
      </c>
      <c r="F82" s="220"/>
      <c r="G82" s="24"/>
      <c r="H82" s="24"/>
      <c r="I82" s="24"/>
      <c r="J82" s="24"/>
      <c r="K82" s="167"/>
      <c r="L82" s="186">
        <f t="shared" si="9"/>
        <v>4385.3900000000003</v>
      </c>
    </row>
    <row r="83" spans="1:12" s="184" customFormat="1" ht="37.5" customHeight="1" x14ac:dyDescent="0.25">
      <c r="A83" s="98" t="s">
        <v>91</v>
      </c>
      <c r="B83" s="99" t="s">
        <v>92</v>
      </c>
      <c r="C83" s="185" t="s">
        <v>27</v>
      </c>
      <c r="D83" s="188">
        <v>14074.9</v>
      </c>
      <c r="E83" s="374">
        <v>0</v>
      </c>
      <c r="F83" s="220"/>
      <c r="G83" s="24"/>
      <c r="H83" s="24"/>
      <c r="I83" s="24"/>
      <c r="J83" s="24"/>
      <c r="K83" s="167"/>
      <c r="L83" s="186">
        <f t="shared" si="9"/>
        <v>14074.9</v>
      </c>
    </row>
    <row r="84" spans="1:12" s="184" customFormat="1" ht="36.75" customHeight="1" x14ac:dyDescent="0.25">
      <c r="A84" s="98" t="s">
        <v>93</v>
      </c>
      <c r="B84" s="99" t="s">
        <v>94</v>
      </c>
      <c r="C84" s="185" t="s">
        <v>27</v>
      </c>
      <c r="D84" s="188">
        <v>21041.709999999995</v>
      </c>
      <c r="E84" s="374">
        <v>0</v>
      </c>
      <c r="F84" s="220"/>
      <c r="G84" s="24"/>
      <c r="H84" s="24"/>
      <c r="I84" s="24"/>
      <c r="J84" s="24"/>
      <c r="K84" s="167"/>
      <c r="L84" s="186">
        <f t="shared" si="9"/>
        <v>21041.709999999995</v>
      </c>
    </row>
    <row r="85" spans="1:12" s="184" customFormat="1" ht="36.75" customHeight="1" x14ac:dyDescent="0.25">
      <c r="A85" s="505" t="s">
        <v>98</v>
      </c>
      <c r="B85" s="99" t="s">
        <v>96</v>
      </c>
      <c r="C85" s="185" t="s">
        <v>27</v>
      </c>
      <c r="D85" s="188">
        <v>12742.602000000001</v>
      </c>
      <c r="E85" s="374">
        <v>0</v>
      </c>
      <c r="F85" s="334"/>
      <c r="G85" s="24"/>
      <c r="H85" s="24"/>
      <c r="I85" s="24"/>
      <c r="J85" s="24"/>
      <c r="K85" s="167"/>
      <c r="L85" s="186">
        <f t="shared" si="9"/>
        <v>12742.602000000001</v>
      </c>
    </row>
    <row r="86" spans="1:12" s="184" customFormat="1" ht="36.75" customHeight="1" x14ac:dyDescent="0.25">
      <c r="A86" s="507"/>
      <c r="B86" s="103" t="s">
        <v>99</v>
      </c>
      <c r="C86" s="185" t="s">
        <v>27</v>
      </c>
      <c r="D86" s="188">
        <v>56713.259999999995</v>
      </c>
      <c r="E86" s="374">
        <v>2060.9</v>
      </c>
      <c r="F86" s="334"/>
      <c r="G86" s="24"/>
      <c r="H86" s="24"/>
      <c r="I86" s="24"/>
      <c r="J86" s="24"/>
      <c r="K86" s="167"/>
      <c r="L86" s="186">
        <f t="shared" si="9"/>
        <v>58774.159999999996</v>
      </c>
    </row>
    <row r="87" spans="1:12" s="184" customFormat="1" ht="42.75" customHeight="1" x14ac:dyDescent="0.25">
      <c r="A87" s="505" t="s">
        <v>100</v>
      </c>
      <c r="B87" s="103" t="s">
        <v>101</v>
      </c>
      <c r="C87" s="185" t="s">
        <v>27</v>
      </c>
      <c r="D87" s="188">
        <v>17149.789999999997</v>
      </c>
      <c r="E87" s="374">
        <v>0</v>
      </c>
      <c r="F87" s="334"/>
      <c r="G87" s="24"/>
      <c r="H87" s="24"/>
      <c r="I87" s="24"/>
      <c r="J87" s="24"/>
      <c r="K87" s="167"/>
      <c r="L87" s="186">
        <f t="shared" si="9"/>
        <v>17149.789999999997</v>
      </c>
    </row>
    <row r="88" spans="1:12" s="184" customFormat="1" ht="46.5" customHeight="1" x14ac:dyDescent="0.25">
      <c r="A88" s="506"/>
      <c r="B88" s="99" t="s">
        <v>616</v>
      </c>
      <c r="C88" s="185" t="s">
        <v>27</v>
      </c>
      <c r="D88" s="188">
        <v>7455.4</v>
      </c>
      <c r="E88" s="374">
        <v>605.79999999999995</v>
      </c>
      <c r="F88" s="220"/>
      <c r="G88" s="111"/>
      <c r="H88" s="111"/>
      <c r="I88" s="111"/>
      <c r="J88" s="24"/>
      <c r="K88" s="167"/>
      <c r="L88" s="186">
        <f t="shared" si="9"/>
        <v>8061.2</v>
      </c>
    </row>
    <row r="89" spans="1:12" s="184" customFormat="1" ht="42.75" customHeight="1" x14ac:dyDescent="0.25">
      <c r="A89" s="506"/>
      <c r="B89" s="99" t="s">
        <v>190</v>
      </c>
      <c r="C89" s="185" t="s">
        <v>27</v>
      </c>
      <c r="D89" s="188">
        <v>21576.889999999996</v>
      </c>
      <c r="E89" s="374">
        <v>982.1</v>
      </c>
      <c r="F89" s="220"/>
      <c r="G89" s="111"/>
      <c r="H89" s="111"/>
      <c r="I89" s="111"/>
      <c r="J89" s="24"/>
      <c r="K89" s="167"/>
      <c r="L89" s="186">
        <f t="shared" si="9"/>
        <v>22558.989999999994</v>
      </c>
    </row>
    <row r="90" spans="1:12" s="184" customFormat="1" ht="42.75" customHeight="1" x14ac:dyDescent="0.25">
      <c r="A90" s="506"/>
      <c r="B90" s="241" t="s">
        <v>715</v>
      </c>
      <c r="C90" s="185" t="s">
        <v>27</v>
      </c>
      <c r="D90" s="188">
        <v>764.1</v>
      </c>
      <c r="E90" s="374">
        <v>0</v>
      </c>
      <c r="F90" s="220"/>
      <c r="G90" s="111"/>
      <c r="H90" s="111"/>
      <c r="I90" s="111"/>
      <c r="J90" s="24"/>
      <c r="K90" s="167"/>
      <c r="L90" s="186">
        <f t="shared" si="9"/>
        <v>764.1</v>
      </c>
    </row>
    <row r="91" spans="1:12" s="184" customFormat="1" ht="37.5" customHeight="1" x14ac:dyDescent="0.25">
      <c r="A91" s="507"/>
      <c r="B91" s="99" t="s">
        <v>252</v>
      </c>
      <c r="C91" s="185" t="s">
        <v>27</v>
      </c>
      <c r="D91" s="188">
        <v>19587.14</v>
      </c>
      <c r="E91" s="374">
        <v>0</v>
      </c>
      <c r="F91" s="220"/>
      <c r="G91" s="111"/>
      <c r="H91" s="111"/>
      <c r="I91" s="111"/>
      <c r="J91" s="24"/>
      <c r="K91" s="167"/>
      <c r="L91" s="186">
        <f t="shared" si="9"/>
        <v>19587.14</v>
      </c>
    </row>
    <row r="92" spans="1:12" s="184" customFormat="1" ht="36.75" customHeight="1" x14ac:dyDescent="0.25">
      <c r="A92" s="505" t="s">
        <v>102</v>
      </c>
      <c r="B92" s="99" t="s">
        <v>103</v>
      </c>
      <c r="C92" s="185" t="s">
        <v>27</v>
      </c>
      <c r="D92" s="188">
        <v>21162.55</v>
      </c>
      <c r="E92" s="374">
        <v>92</v>
      </c>
      <c r="F92" s="220"/>
      <c r="G92" s="111"/>
      <c r="H92" s="111"/>
      <c r="I92" s="111"/>
      <c r="J92" s="24"/>
      <c r="K92" s="167"/>
      <c r="L92" s="186">
        <f t="shared" si="9"/>
        <v>21254.55</v>
      </c>
    </row>
    <row r="93" spans="1:12" s="184" customFormat="1" ht="36.75" customHeight="1" x14ac:dyDescent="0.25">
      <c r="A93" s="507"/>
      <c r="B93" s="99" t="s">
        <v>185</v>
      </c>
      <c r="C93" s="185" t="s">
        <v>27</v>
      </c>
      <c r="D93" s="188">
        <v>212.9</v>
      </c>
      <c r="E93" s="374">
        <v>0</v>
      </c>
      <c r="F93" s="220"/>
      <c r="G93" s="111"/>
      <c r="H93" s="111"/>
      <c r="I93" s="111"/>
      <c r="J93" s="24"/>
      <c r="K93" s="167"/>
      <c r="L93" s="186">
        <f t="shared" si="9"/>
        <v>212.9</v>
      </c>
    </row>
    <row r="94" spans="1:12" s="184" customFormat="1" ht="36.75" customHeight="1" x14ac:dyDescent="0.25">
      <c r="A94" s="187" t="s">
        <v>769</v>
      </c>
      <c r="B94" s="99" t="s">
        <v>162</v>
      </c>
      <c r="C94" s="185" t="s">
        <v>27</v>
      </c>
      <c r="D94" s="188">
        <v>3964.2999999999997</v>
      </c>
      <c r="E94" s="374">
        <v>0</v>
      </c>
      <c r="F94" s="220"/>
      <c r="G94" s="111"/>
      <c r="H94" s="111"/>
      <c r="I94" s="111"/>
      <c r="J94" s="24"/>
      <c r="K94" s="167"/>
      <c r="L94" s="186">
        <f t="shared" si="9"/>
        <v>3964.2999999999997</v>
      </c>
    </row>
    <row r="95" spans="1:12" s="184" customFormat="1" ht="36.75" customHeight="1" x14ac:dyDescent="0.25">
      <c r="A95" s="98" t="s">
        <v>104</v>
      </c>
      <c r="B95" s="99" t="s">
        <v>105</v>
      </c>
      <c r="C95" s="185" t="s">
        <v>27</v>
      </c>
      <c r="D95" s="188">
        <v>9239.4900000000016</v>
      </c>
      <c r="E95" s="374">
        <v>0</v>
      </c>
      <c r="F95" s="220"/>
      <c r="G95" s="111"/>
      <c r="H95" s="111"/>
      <c r="I95" s="111"/>
      <c r="J95" s="275"/>
      <c r="K95" s="167"/>
      <c r="L95" s="186">
        <f t="shared" si="9"/>
        <v>9239.4900000000016</v>
      </c>
    </row>
    <row r="96" spans="1:12" s="184" customFormat="1" ht="36.75" customHeight="1" x14ac:dyDescent="0.25">
      <c r="A96" s="187" t="s">
        <v>186</v>
      </c>
      <c r="B96" s="99" t="s">
        <v>187</v>
      </c>
      <c r="C96" s="185" t="s">
        <v>27</v>
      </c>
      <c r="D96" s="188">
        <v>3915.9</v>
      </c>
      <c r="E96" s="374">
        <v>0</v>
      </c>
      <c r="F96" s="220"/>
      <c r="G96" s="111"/>
      <c r="H96" s="111"/>
      <c r="I96" s="111"/>
      <c r="J96" s="24"/>
      <c r="K96" s="167"/>
      <c r="L96" s="186">
        <f t="shared" si="9"/>
        <v>3915.9</v>
      </c>
    </row>
    <row r="97" spans="1:12" s="184" customFormat="1" ht="36.75" customHeight="1" x14ac:dyDescent="0.25">
      <c r="A97" s="98" t="s">
        <v>106</v>
      </c>
      <c r="B97" s="99" t="s">
        <v>107</v>
      </c>
      <c r="C97" s="185" t="s">
        <v>27</v>
      </c>
      <c r="D97" s="188">
        <v>25880.039999999997</v>
      </c>
      <c r="E97" s="374">
        <v>489</v>
      </c>
      <c r="F97" s="220"/>
      <c r="G97" s="111"/>
      <c r="H97" s="111"/>
      <c r="I97" s="111"/>
      <c r="J97" s="24"/>
      <c r="K97" s="167"/>
      <c r="L97" s="186">
        <f t="shared" si="9"/>
        <v>26369.039999999997</v>
      </c>
    </row>
    <row r="98" spans="1:12" s="184" customFormat="1" ht="36.75" customHeight="1" x14ac:dyDescent="0.25">
      <c r="A98" s="187" t="s">
        <v>172</v>
      </c>
      <c r="B98" s="99" t="s">
        <v>173</v>
      </c>
      <c r="C98" s="185" t="s">
        <v>27</v>
      </c>
      <c r="D98" s="188">
        <v>193.64</v>
      </c>
      <c r="E98" s="374">
        <v>0</v>
      </c>
      <c r="F98" s="220"/>
      <c r="G98" s="111"/>
      <c r="H98" s="111"/>
      <c r="I98" s="111"/>
      <c r="J98" s="24"/>
      <c r="K98" s="167"/>
      <c r="L98" s="186">
        <f t="shared" si="9"/>
        <v>193.64</v>
      </c>
    </row>
    <row r="99" spans="1:12" s="184" customFormat="1" ht="36.75" customHeight="1" x14ac:dyDescent="0.25">
      <c r="A99" s="98" t="s">
        <v>108</v>
      </c>
      <c r="B99" s="99" t="s">
        <v>109</v>
      </c>
      <c r="C99" s="185" t="s">
        <v>27</v>
      </c>
      <c r="D99" s="188">
        <v>33100.536</v>
      </c>
      <c r="E99" s="374">
        <v>1049</v>
      </c>
      <c r="F99" s="220"/>
      <c r="G99" s="111"/>
      <c r="H99" s="111"/>
      <c r="I99" s="111"/>
      <c r="J99" s="24"/>
      <c r="K99" s="167"/>
      <c r="L99" s="186">
        <f t="shared" si="9"/>
        <v>34149.536</v>
      </c>
    </row>
    <row r="100" spans="1:12" s="184" customFormat="1" ht="36.75" customHeight="1" x14ac:dyDescent="0.25">
      <c r="A100" s="505" t="s">
        <v>110</v>
      </c>
      <c r="B100" s="99" t="s">
        <v>111</v>
      </c>
      <c r="C100" s="185" t="s">
        <v>27</v>
      </c>
      <c r="D100" s="188">
        <v>38353.815999999999</v>
      </c>
      <c r="E100" s="374">
        <v>901</v>
      </c>
      <c r="F100" s="220"/>
      <c r="G100" s="111"/>
      <c r="H100" s="111"/>
      <c r="I100" s="111"/>
      <c r="J100" s="24"/>
      <c r="K100" s="167"/>
      <c r="L100" s="186">
        <f t="shared" si="9"/>
        <v>39254.815999999999</v>
      </c>
    </row>
    <row r="101" spans="1:12" s="184" customFormat="1" ht="36.75" customHeight="1" x14ac:dyDescent="0.25">
      <c r="A101" s="506"/>
      <c r="B101" s="99" t="s">
        <v>129</v>
      </c>
      <c r="C101" s="185" t="s">
        <v>27</v>
      </c>
      <c r="D101" s="188">
        <v>1882.9</v>
      </c>
      <c r="E101" s="374">
        <v>0</v>
      </c>
      <c r="F101" s="220"/>
      <c r="G101" s="111"/>
      <c r="H101" s="111"/>
      <c r="I101" s="111"/>
      <c r="J101" s="24"/>
      <c r="K101" s="167"/>
      <c r="L101" s="186">
        <f t="shared" si="9"/>
        <v>1882.9</v>
      </c>
    </row>
    <row r="102" spans="1:12" s="184" customFormat="1" ht="36.75" customHeight="1" x14ac:dyDescent="0.25">
      <c r="A102" s="506"/>
      <c r="B102" s="99" t="s">
        <v>154</v>
      </c>
      <c r="C102" s="185" t="s">
        <v>27</v>
      </c>
      <c r="D102" s="188">
        <v>5043.0200000000004</v>
      </c>
      <c r="E102" s="374">
        <v>0</v>
      </c>
      <c r="F102" s="220"/>
      <c r="G102" s="111"/>
      <c r="H102" s="111"/>
      <c r="I102" s="111"/>
      <c r="J102" s="24"/>
      <c r="K102" s="167"/>
      <c r="L102" s="186">
        <f t="shared" si="9"/>
        <v>5043.0200000000004</v>
      </c>
    </row>
    <row r="103" spans="1:12" s="184" customFormat="1" ht="36.75" customHeight="1" x14ac:dyDescent="0.25">
      <c r="A103" s="506"/>
      <c r="B103" s="99" t="s">
        <v>180</v>
      </c>
      <c r="C103" s="185" t="s">
        <v>27</v>
      </c>
      <c r="D103" s="188">
        <v>785.1</v>
      </c>
      <c r="E103" s="374">
        <v>0</v>
      </c>
      <c r="F103" s="220"/>
      <c r="G103" s="111"/>
      <c r="H103" s="111"/>
      <c r="I103" s="111"/>
      <c r="J103" s="24"/>
      <c r="K103" s="167"/>
      <c r="L103" s="186">
        <f t="shared" si="9"/>
        <v>785.1</v>
      </c>
    </row>
    <row r="104" spans="1:12" s="184" customFormat="1" ht="36.75" customHeight="1" x14ac:dyDescent="0.25">
      <c r="A104" s="507"/>
      <c r="B104" s="99" t="s">
        <v>203</v>
      </c>
      <c r="C104" s="185" t="s">
        <v>27</v>
      </c>
      <c r="D104" s="188">
        <v>504.5</v>
      </c>
      <c r="E104" s="374">
        <v>0</v>
      </c>
      <c r="F104" s="220"/>
      <c r="G104" s="111"/>
      <c r="H104" s="111"/>
      <c r="I104" s="111"/>
      <c r="J104" s="24"/>
      <c r="K104" s="167"/>
      <c r="L104" s="186">
        <f t="shared" si="9"/>
        <v>504.5</v>
      </c>
    </row>
    <row r="105" spans="1:12" s="184" customFormat="1" ht="41.25" customHeight="1" x14ac:dyDescent="0.25">
      <c r="A105" s="98" t="s">
        <v>112</v>
      </c>
      <c r="B105" s="99" t="s">
        <v>113</v>
      </c>
      <c r="C105" s="185" t="s">
        <v>27</v>
      </c>
      <c r="D105" s="188">
        <v>47644.2</v>
      </c>
      <c r="E105" s="374">
        <v>1429.3</v>
      </c>
      <c r="F105" s="334"/>
      <c r="G105" s="24"/>
      <c r="H105" s="24"/>
      <c r="I105" s="24"/>
      <c r="J105" s="24"/>
      <c r="K105" s="167"/>
      <c r="L105" s="186">
        <f t="shared" si="9"/>
        <v>49073.5</v>
      </c>
    </row>
    <row r="106" spans="1:12" s="184" customFormat="1" ht="36.75" customHeight="1" x14ac:dyDescent="0.25">
      <c r="A106" s="98" t="s">
        <v>595</v>
      </c>
      <c r="B106" s="99" t="s">
        <v>114</v>
      </c>
      <c r="C106" s="185" t="s">
        <v>27</v>
      </c>
      <c r="D106" s="188">
        <v>2691.28</v>
      </c>
      <c r="E106" s="374">
        <v>0</v>
      </c>
      <c r="F106" s="334"/>
      <c r="G106" s="24"/>
      <c r="H106" s="24"/>
      <c r="I106" s="24"/>
      <c r="J106" s="24"/>
      <c r="K106" s="167"/>
      <c r="L106" s="186">
        <f t="shared" si="9"/>
        <v>2691.28</v>
      </c>
    </row>
    <row r="107" spans="1:12" s="184" customFormat="1" ht="46.5" customHeight="1" x14ac:dyDescent="0.25">
      <c r="A107" s="98" t="s">
        <v>620</v>
      </c>
      <c r="B107" s="99" t="s">
        <v>669</v>
      </c>
      <c r="C107" s="185" t="s">
        <v>27</v>
      </c>
      <c r="D107" s="188">
        <v>461.4</v>
      </c>
      <c r="E107" s="374">
        <v>0</v>
      </c>
      <c r="F107" s="334"/>
      <c r="G107" s="24"/>
      <c r="H107" s="24"/>
      <c r="I107" s="24"/>
      <c r="J107" s="24"/>
      <c r="K107" s="167"/>
      <c r="L107" s="186">
        <f t="shared" si="9"/>
        <v>461.4</v>
      </c>
    </row>
    <row r="108" spans="1:12" s="184" customFormat="1" ht="36.75" customHeight="1" x14ac:dyDescent="0.25">
      <c r="A108" s="98" t="s">
        <v>728</v>
      </c>
      <c r="B108" s="99" t="s">
        <v>116</v>
      </c>
      <c r="C108" s="185" t="s">
        <v>27</v>
      </c>
      <c r="D108" s="188">
        <v>24719.100000000002</v>
      </c>
      <c r="E108" s="374">
        <v>1084.7</v>
      </c>
      <c r="F108" s="334"/>
      <c r="G108" s="24"/>
      <c r="H108" s="24"/>
      <c r="I108" s="24"/>
      <c r="J108" s="24"/>
      <c r="K108" s="167"/>
      <c r="L108" s="186">
        <f t="shared" si="9"/>
        <v>25803.800000000003</v>
      </c>
    </row>
    <row r="109" spans="1:12" s="184" customFormat="1" ht="39" customHeight="1" x14ac:dyDescent="0.25">
      <c r="A109" s="505" t="s">
        <v>117</v>
      </c>
      <c r="B109" s="99" t="s">
        <v>118</v>
      </c>
      <c r="C109" s="185" t="s">
        <v>27</v>
      </c>
      <c r="D109" s="188">
        <v>3940.6499999999996</v>
      </c>
      <c r="E109" s="374">
        <v>0</v>
      </c>
      <c r="F109" s="220"/>
      <c r="G109" s="24"/>
      <c r="H109" s="24"/>
      <c r="I109" s="24"/>
      <c r="J109" s="24"/>
      <c r="K109" s="167"/>
      <c r="L109" s="186">
        <f t="shared" si="9"/>
        <v>3940.6499999999996</v>
      </c>
    </row>
    <row r="110" spans="1:12" s="184" customFormat="1" ht="39" customHeight="1" x14ac:dyDescent="0.25">
      <c r="A110" s="507"/>
      <c r="B110" s="99" t="s">
        <v>141</v>
      </c>
      <c r="C110" s="185" t="s">
        <v>27</v>
      </c>
      <c r="D110" s="188">
        <v>16427.419999999998</v>
      </c>
      <c r="E110" s="374">
        <v>0</v>
      </c>
      <c r="F110" s="220"/>
      <c r="G110" s="111"/>
      <c r="H110" s="111"/>
      <c r="I110" s="111"/>
      <c r="J110" s="24"/>
      <c r="K110" s="167"/>
      <c r="L110" s="186">
        <f t="shared" si="9"/>
        <v>16427.419999999998</v>
      </c>
    </row>
    <row r="111" spans="1:12" s="184" customFormat="1" ht="37.5" customHeight="1" x14ac:dyDescent="0.25">
      <c r="A111" s="98" t="s">
        <v>119</v>
      </c>
      <c r="B111" s="99" t="s">
        <v>120</v>
      </c>
      <c r="C111" s="185" t="s">
        <v>27</v>
      </c>
      <c r="D111" s="188">
        <v>35642.709999999992</v>
      </c>
      <c r="E111" s="374">
        <v>712</v>
      </c>
      <c r="F111" s="220"/>
      <c r="G111" s="111"/>
      <c r="H111" s="111"/>
      <c r="I111" s="111"/>
      <c r="J111" s="24"/>
      <c r="K111" s="167"/>
      <c r="L111" s="186">
        <f t="shared" si="9"/>
        <v>36354.709999999992</v>
      </c>
    </row>
    <row r="112" spans="1:12" s="184" customFormat="1" ht="46.5" customHeight="1" x14ac:dyDescent="0.25">
      <c r="A112" s="98" t="s">
        <v>121</v>
      </c>
      <c r="B112" s="99" t="s">
        <v>122</v>
      </c>
      <c r="C112" s="185" t="s">
        <v>27</v>
      </c>
      <c r="D112" s="188">
        <v>24467.91</v>
      </c>
      <c r="E112" s="374">
        <v>549.29999999999995</v>
      </c>
      <c r="F112" s="220"/>
      <c r="G112" s="111"/>
      <c r="H112" s="111"/>
      <c r="I112" s="111"/>
      <c r="J112" s="24"/>
      <c r="K112" s="167"/>
      <c r="L112" s="186">
        <f t="shared" si="9"/>
        <v>25017.21</v>
      </c>
    </row>
    <row r="113" spans="1:12" s="184" customFormat="1" ht="36.75" customHeight="1" x14ac:dyDescent="0.25">
      <c r="A113" s="98" t="s">
        <v>123</v>
      </c>
      <c r="B113" s="99" t="s">
        <v>124</v>
      </c>
      <c r="C113" s="185" t="s">
        <v>27</v>
      </c>
      <c r="D113" s="188">
        <v>64776.739999999983</v>
      </c>
      <c r="E113" s="374">
        <v>3017.2</v>
      </c>
      <c r="F113" s="220"/>
      <c r="G113" s="111"/>
      <c r="H113" s="111"/>
      <c r="I113" s="111"/>
      <c r="J113" s="24"/>
      <c r="K113" s="167"/>
      <c r="L113" s="186">
        <f t="shared" ref="L113:L144" si="10">SUM(D113:K113)</f>
        <v>67793.939999999988</v>
      </c>
    </row>
    <row r="114" spans="1:12" s="276" customFormat="1" ht="36.75" customHeight="1" x14ac:dyDescent="0.25">
      <c r="A114" s="98" t="s">
        <v>125</v>
      </c>
      <c r="B114" s="271" t="s">
        <v>126</v>
      </c>
      <c r="C114" s="272" t="s">
        <v>27</v>
      </c>
      <c r="D114" s="273">
        <v>23783.38</v>
      </c>
      <c r="E114" s="375">
        <v>373</v>
      </c>
      <c r="F114" s="335"/>
      <c r="G114" s="274"/>
      <c r="H114" s="274"/>
      <c r="I114" s="274"/>
      <c r="J114" s="275"/>
      <c r="K114" s="275"/>
      <c r="L114" s="186">
        <f t="shared" si="10"/>
        <v>24156.38</v>
      </c>
    </row>
    <row r="115" spans="1:12" s="184" customFormat="1" ht="36.75" customHeight="1" x14ac:dyDescent="0.25">
      <c r="A115" s="505" t="s">
        <v>127</v>
      </c>
      <c r="B115" s="99" t="s">
        <v>733</v>
      </c>
      <c r="C115" s="185" t="s">
        <v>27</v>
      </c>
      <c r="D115" s="188">
        <v>353.3</v>
      </c>
      <c r="E115" s="374">
        <v>0</v>
      </c>
      <c r="F115" s="220"/>
      <c r="G115" s="111"/>
      <c r="H115" s="111"/>
      <c r="I115" s="111"/>
      <c r="J115" s="24"/>
      <c r="K115" s="167"/>
      <c r="L115" s="186">
        <f t="shared" si="10"/>
        <v>353.3</v>
      </c>
    </row>
    <row r="116" spans="1:12" s="184" customFormat="1" ht="36.75" customHeight="1" x14ac:dyDescent="0.25">
      <c r="A116" s="507"/>
      <c r="B116" s="99" t="s">
        <v>128</v>
      </c>
      <c r="C116" s="185" t="s">
        <v>27</v>
      </c>
      <c r="D116" s="188">
        <v>6164.57</v>
      </c>
      <c r="E116" s="374">
        <v>0</v>
      </c>
      <c r="F116" s="220"/>
      <c r="G116" s="111"/>
      <c r="H116" s="111"/>
      <c r="I116" s="111"/>
      <c r="J116" s="24"/>
      <c r="K116" s="167"/>
      <c r="L116" s="186">
        <f t="shared" si="10"/>
        <v>6164.57</v>
      </c>
    </row>
    <row r="117" spans="1:12" s="184" customFormat="1" ht="36.75" customHeight="1" x14ac:dyDescent="0.25">
      <c r="A117" s="187" t="s">
        <v>130</v>
      </c>
      <c r="B117" s="99" t="s">
        <v>131</v>
      </c>
      <c r="C117" s="185" t="s">
        <v>27</v>
      </c>
      <c r="D117" s="188">
        <v>23254.999999999996</v>
      </c>
      <c r="E117" s="374">
        <v>779</v>
      </c>
      <c r="F117" s="220"/>
      <c r="G117" s="111"/>
      <c r="H117" s="111"/>
      <c r="I117" s="111"/>
      <c r="J117" s="24"/>
      <c r="K117" s="167"/>
      <c r="L117" s="186">
        <f t="shared" si="10"/>
        <v>24033.999999999996</v>
      </c>
    </row>
    <row r="118" spans="1:12" s="184" customFormat="1" ht="46.5" customHeight="1" x14ac:dyDescent="0.25">
      <c r="A118" s="187" t="s">
        <v>132</v>
      </c>
      <c r="B118" s="99" t="s">
        <v>133</v>
      </c>
      <c r="C118" s="185" t="s">
        <v>27</v>
      </c>
      <c r="D118" s="188">
        <v>40950.37000000001</v>
      </c>
      <c r="E118" s="374">
        <v>1091.9000000000001</v>
      </c>
      <c r="F118" s="220"/>
      <c r="G118" s="111"/>
      <c r="H118" s="111"/>
      <c r="I118" s="111"/>
      <c r="J118" s="24"/>
      <c r="K118" s="167"/>
      <c r="L118" s="186">
        <f t="shared" si="10"/>
        <v>42042.270000000011</v>
      </c>
    </row>
    <row r="119" spans="1:12" s="184" customFormat="1" ht="36.75" customHeight="1" x14ac:dyDescent="0.25">
      <c r="A119" s="187" t="s">
        <v>134</v>
      </c>
      <c r="B119" s="99" t="s">
        <v>135</v>
      </c>
      <c r="C119" s="185" t="s">
        <v>27</v>
      </c>
      <c r="D119" s="188">
        <v>43844.09599999999</v>
      </c>
      <c r="E119" s="374">
        <v>1363.1</v>
      </c>
      <c r="F119" s="220"/>
      <c r="G119" s="111"/>
      <c r="H119" s="111"/>
      <c r="I119" s="111"/>
      <c r="J119" s="24"/>
      <c r="K119" s="167"/>
      <c r="L119" s="186">
        <f t="shared" si="10"/>
        <v>45207.195999999989</v>
      </c>
    </row>
    <row r="120" spans="1:12" s="184" customFormat="1" ht="36.75" customHeight="1" x14ac:dyDescent="0.25">
      <c r="A120" s="535" t="s">
        <v>136</v>
      </c>
      <c r="B120" s="99" t="s">
        <v>137</v>
      </c>
      <c r="C120" s="185" t="s">
        <v>27</v>
      </c>
      <c r="D120" s="188">
        <v>26604.870000000003</v>
      </c>
      <c r="E120" s="374">
        <v>0</v>
      </c>
      <c r="F120" s="220"/>
      <c r="G120" s="111"/>
      <c r="H120" s="111"/>
      <c r="I120" s="111"/>
      <c r="J120" s="24"/>
      <c r="K120" s="167"/>
      <c r="L120" s="186">
        <f t="shared" si="10"/>
        <v>26604.870000000003</v>
      </c>
    </row>
    <row r="121" spans="1:12" s="184" customFormat="1" ht="36.75" customHeight="1" x14ac:dyDescent="0.25">
      <c r="A121" s="536"/>
      <c r="B121" s="99" t="s">
        <v>197</v>
      </c>
      <c r="C121" s="185" t="s">
        <v>27</v>
      </c>
      <c r="D121" s="188">
        <v>2454.1999999999998</v>
      </c>
      <c r="E121" s="374">
        <v>157</v>
      </c>
      <c r="F121" s="220"/>
      <c r="G121" s="111"/>
      <c r="H121" s="111"/>
      <c r="I121" s="111"/>
      <c r="J121" s="24"/>
      <c r="K121" s="167"/>
      <c r="L121" s="186">
        <f t="shared" si="10"/>
        <v>2611.1999999999998</v>
      </c>
    </row>
    <row r="122" spans="1:12" s="184" customFormat="1" ht="36.75" customHeight="1" x14ac:dyDescent="0.25">
      <c r="A122" s="536"/>
      <c r="B122" s="99" t="s">
        <v>597</v>
      </c>
      <c r="C122" s="185" t="s">
        <v>27</v>
      </c>
      <c r="D122" s="188">
        <v>3523.1</v>
      </c>
      <c r="E122" s="374">
        <v>0</v>
      </c>
      <c r="F122" s="220"/>
      <c r="G122" s="111"/>
      <c r="H122" s="111"/>
      <c r="I122" s="111"/>
      <c r="J122" s="24"/>
      <c r="K122" s="167"/>
      <c r="L122" s="186">
        <f t="shared" si="10"/>
        <v>3523.1</v>
      </c>
    </row>
    <row r="123" spans="1:12" s="184" customFormat="1" ht="36.75" customHeight="1" x14ac:dyDescent="0.25">
      <c r="A123" s="536"/>
      <c r="B123" s="99" t="s">
        <v>225</v>
      </c>
      <c r="C123" s="185" t="s">
        <v>27</v>
      </c>
      <c r="D123" s="188">
        <v>13326.52</v>
      </c>
      <c r="E123" s="374">
        <v>0</v>
      </c>
      <c r="F123" s="220"/>
      <c r="G123" s="111"/>
      <c r="H123" s="111"/>
      <c r="I123" s="111"/>
      <c r="J123" s="24"/>
      <c r="K123" s="167"/>
      <c r="L123" s="186">
        <f t="shared" si="10"/>
        <v>13326.52</v>
      </c>
    </row>
    <row r="124" spans="1:12" s="184" customFormat="1" ht="47.25" customHeight="1" x14ac:dyDescent="0.25">
      <c r="A124" s="537"/>
      <c r="B124" s="241" t="s">
        <v>745</v>
      </c>
      <c r="C124" s="185" t="s">
        <v>27</v>
      </c>
      <c r="D124" s="188">
        <v>5279.9</v>
      </c>
      <c r="E124" s="374">
        <v>144.69999999999999</v>
      </c>
      <c r="F124" s="220"/>
      <c r="G124" s="111"/>
      <c r="H124" s="111"/>
      <c r="I124" s="111"/>
      <c r="J124" s="24"/>
      <c r="K124" s="167"/>
      <c r="L124" s="186">
        <f t="shared" si="10"/>
        <v>5424.5999999999995</v>
      </c>
    </row>
    <row r="125" spans="1:12" s="184" customFormat="1" ht="36.75" customHeight="1" x14ac:dyDescent="0.25">
      <c r="A125" s="187" t="s">
        <v>138</v>
      </c>
      <c r="B125" s="99" t="s">
        <v>139</v>
      </c>
      <c r="C125" s="185" t="s">
        <v>27</v>
      </c>
      <c r="D125" s="188">
        <v>22419.719999999998</v>
      </c>
      <c r="E125" s="374">
        <v>932.3</v>
      </c>
      <c r="F125" s="220"/>
      <c r="G125" s="111"/>
      <c r="H125" s="111"/>
      <c r="I125" s="111"/>
      <c r="J125" s="24"/>
      <c r="K125" s="167"/>
      <c r="L125" s="186">
        <f t="shared" si="10"/>
        <v>23352.019999999997</v>
      </c>
    </row>
    <row r="126" spans="1:12" s="184" customFormat="1" ht="36.75" customHeight="1" x14ac:dyDescent="0.25">
      <c r="A126" s="187" t="s">
        <v>142</v>
      </c>
      <c r="B126" s="99" t="s">
        <v>143</v>
      </c>
      <c r="C126" s="185" t="s">
        <v>27</v>
      </c>
      <c r="D126" s="188">
        <v>31262.319999999996</v>
      </c>
      <c r="E126" s="374">
        <v>445.8</v>
      </c>
      <c r="F126" s="334"/>
      <c r="G126" s="24"/>
      <c r="H126" s="24"/>
      <c r="I126" s="24"/>
      <c r="J126" s="24"/>
      <c r="K126" s="167"/>
      <c r="L126" s="186">
        <f t="shared" si="10"/>
        <v>31708.119999999995</v>
      </c>
    </row>
    <row r="127" spans="1:12" s="184" customFormat="1" ht="46.5" customHeight="1" x14ac:dyDescent="0.25">
      <c r="A127" s="187" t="s">
        <v>155</v>
      </c>
      <c r="B127" s="103" t="s">
        <v>596</v>
      </c>
      <c r="C127" s="185" t="s">
        <v>27</v>
      </c>
      <c r="D127" s="188">
        <v>239.5</v>
      </c>
      <c r="E127" s="374">
        <v>0</v>
      </c>
      <c r="F127" s="334"/>
      <c r="G127" s="24"/>
      <c r="H127" s="24"/>
      <c r="I127" s="24"/>
      <c r="J127" s="24"/>
      <c r="K127" s="167"/>
      <c r="L127" s="186">
        <f t="shared" si="10"/>
        <v>239.5</v>
      </c>
    </row>
    <row r="128" spans="1:12" s="184" customFormat="1" ht="36.75" customHeight="1" x14ac:dyDescent="0.25">
      <c r="A128" s="187" t="s">
        <v>144</v>
      </c>
      <c r="B128" s="103" t="s">
        <v>145</v>
      </c>
      <c r="C128" s="185" t="s">
        <v>27</v>
      </c>
      <c r="D128" s="188">
        <v>12228.98</v>
      </c>
      <c r="E128" s="374">
        <v>0</v>
      </c>
      <c r="F128" s="334"/>
      <c r="G128" s="24"/>
      <c r="H128" s="24"/>
      <c r="I128" s="24"/>
      <c r="J128" s="24"/>
      <c r="K128" s="167"/>
      <c r="L128" s="186">
        <f t="shared" si="10"/>
        <v>12228.98</v>
      </c>
    </row>
    <row r="129" spans="1:12" s="184" customFormat="1" ht="36.75" customHeight="1" x14ac:dyDescent="0.25">
      <c r="A129" s="187" t="s">
        <v>146</v>
      </c>
      <c r="B129" s="99" t="s">
        <v>147</v>
      </c>
      <c r="C129" s="185" t="s">
        <v>27</v>
      </c>
      <c r="D129" s="188">
        <v>7194.31</v>
      </c>
      <c r="E129" s="374">
        <v>0</v>
      </c>
      <c r="F129" s="220"/>
      <c r="G129" s="24"/>
      <c r="H129" s="24"/>
      <c r="I129" s="24"/>
      <c r="J129" s="24"/>
      <c r="K129" s="167"/>
      <c r="L129" s="186">
        <f t="shared" si="10"/>
        <v>7194.31</v>
      </c>
    </row>
    <row r="130" spans="1:12" s="184" customFormat="1" ht="36.75" customHeight="1" x14ac:dyDescent="0.25">
      <c r="A130" s="187" t="s">
        <v>148</v>
      </c>
      <c r="B130" s="99" t="s">
        <v>149</v>
      </c>
      <c r="C130" s="185" t="s">
        <v>27</v>
      </c>
      <c r="D130" s="188">
        <v>35951.469999999994</v>
      </c>
      <c r="E130" s="374">
        <v>783</v>
      </c>
      <c r="F130" s="220"/>
      <c r="G130" s="24"/>
      <c r="H130" s="24"/>
      <c r="I130" s="24"/>
      <c r="J130" s="24"/>
      <c r="K130" s="167"/>
      <c r="L130" s="186">
        <f t="shared" si="10"/>
        <v>36734.469999999994</v>
      </c>
    </row>
    <row r="131" spans="1:12" s="184" customFormat="1" ht="36.75" customHeight="1" x14ac:dyDescent="0.25">
      <c r="A131" s="187" t="s">
        <v>150</v>
      </c>
      <c r="B131" s="99" t="s">
        <v>151</v>
      </c>
      <c r="C131" s="185" t="s">
        <v>27</v>
      </c>
      <c r="D131" s="188">
        <v>3846.98</v>
      </c>
      <c r="E131" s="374">
        <v>0</v>
      </c>
      <c r="F131" s="220"/>
      <c r="G131" s="24"/>
      <c r="H131" s="24"/>
      <c r="I131" s="24"/>
      <c r="J131" s="24"/>
      <c r="K131" s="167"/>
      <c r="L131" s="186">
        <f t="shared" si="10"/>
        <v>3846.98</v>
      </c>
    </row>
    <row r="132" spans="1:12" s="184" customFormat="1" ht="36.75" customHeight="1" x14ac:dyDescent="0.25">
      <c r="A132" s="535" t="s">
        <v>152</v>
      </c>
      <c r="B132" s="99" t="s">
        <v>153</v>
      </c>
      <c r="C132" s="185" t="s">
        <v>27</v>
      </c>
      <c r="D132" s="188">
        <v>1973.25</v>
      </c>
      <c r="E132" s="374">
        <v>0</v>
      </c>
      <c r="F132" s="220"/>
      <c r="G132" s="24"/>
      <c r="H132" s="24"/>
      <c r="I132" s="24"/>
      <c r="J132" s="24"/>
      <c r="K132" s="167"/>
      <c r="L132" s="186">
        <f t="shared" si="10"/>
        <v>1973.25</v>
      </c>
    </row>
    <row r="133" spans="1:12" s="184" customFormat="1" ht="36.75" customHeight="1" x14ac:dyDescent="0.25">
      <c r="A133" s="537"/>
      <c r="B133" s="99" t="s">
        <v>251</v>
      </c>
      <c r="C133" s="185" t="s">
        <v>27</v>
      </c>
      <c r="D133" s="188">
        <v>4544.5000000000009</v>
      </c>
      <c r="E133" s="374">
        <v>0</v>
      </c>
      <c r="F133" s="220"/>
      <c r="G133" s="24"/>
      <c r="H133" s="24"/>
      <c r="I133" s="24"/>
      <c r="J133" s="24"/>
      <c r="K133" s="167"/>
      <c r="L133" s="186">
        <f t="shared" si="10"/>
        <v>4544.5000000000009</v>
      </c>
    </row>
    <row r="134" spans="1:12" s="184" customFormat="1" ht="36.75" customHeight="1" x14ac:dyDescent="0.25">
      <c r="A134" s="535" t="s">
        <v>156</v>
      </c>
      <c r="B134" s="99" t="s">
        <v>157</v>
      </c>
      <c r="C134" s="185" t="s">
        <v>27</v>
      </c>
      <c r="D134" s="188">
        <v>9388.5499999999993</v>
      </c>
      <c r="E134" s="374">
        <v>0</v>
      </c>
      <c r="F134" s="220"/>
      <c r="G134" s="24"/>
      <c r="H134" s="24"/>
      <c r="I134" s="24"/>
      <c r="J134" s="24"/>
      <c r="K134" s="167"/>
      <c r="L134" s="186">
        <f t="shared" si="10"/>
        <v>9388.5499999999993</v>
      </c>
    </row>
    <row r="135" spans="1:12" s="184" customFormat="1" ht="36.75" customHeight="1" x14ac:dyDescent="0.25">
      <c r="A135" s="537"/>
      <c r="B135" s="241" t="s">
        <v>776</v>
      </c>
      <c r="C135" s="349" t="s">
        <v>27</v>
      </c>
      <c r="D135" s="350">
        <v>995.9</v>
      </c>
      <c r="E135" s="374">
        <v>0</v>
      </c>
      <c r="F135" s="351"/>
      <c r="G135" s="219"/>
      <c r="H135" s="219"/>
      <c r="I135" s="219"/>
      <c r="J135" s="24"/>
      <c r="K135" s="167"/>
      <c r="L135" s="186">
        <f t="shared" si="10"/>
        <v>995.9</v>
      </c>
    </row>
    <row r="136" spans="1:12" s="184" customFormat="1" ht="36.75" customHeight="1" x14ac:dyDescent="0.25">
      <c r="A136" s="187" t="s">
        <v>219</v>
      </c>
      <c r="B136" s="99" t="s">
        <v>220</v>
      </c>
      <c r="C136" s="185" t="s">
        <v>27</v>
      </c>
      <c r="D136" s="188">
        <v>403.2</v>
      </c>
      <c r="E136" s="374">
        <v>0</v>
      </c>
      <c r="F136" s="220"/>
      <c r="G136" s="24"/>
      <c r="H136" s="24"/>
      <c r="I136" s="24"/>
      <c r="J136" s="24"/>
      <c r="K136" s="167"/>
      <c r="L136" s="186">
        <f t="shared" si="10"/>
        <v>403.2</v>
      </c>
    </row>
    <row r="137" spans="1:12" s="184" customFormat="1" ht="36.75" customHeight="1" x14ac:dyDescent="0.25">
      <c r="A137" s="187" t="s">
        <v>158</v>
      </c>
      <c r="B137" s="99" t="s">
        <v>159</v>
      </c>
      <c r="C137" s="185" t="s">
        <v>27</v>
      </c>
      <c r="D137" s="188">
        <v>247.1</v>
      </c>
      <c r="E137" s="374">
        <v>0</v>
      </c>
      <c r="F137" s="220"/>
      <c r="G137" s="24"/>
      <c r="H137" s="24"/>
      <c r="I137" s="24"/>
      <c r="J137" s="24"/>
      <c r="K137" s="167"/>
      <c r="L137" s="186">
        <f t="shared" si="10"/>
        <v>247.1</v>
      </c>
    </row>
    <row r="138" spans="1:12" s="184" customFormat="1" ht="36.75" customHeight="1" x14ac:dyDescent="0.25">
      <c r="A138" s="187" t="s">
        <v>764</v>
      </c>
      <c r="B138" s="241" t="s">
        <v>768</v>
      </c>
      <c r="C138" s="185" t="s">
        <v>27</v>
      </c>
      <c r="D138" s="188">
        <v>130</v>
      </c>
      <c r="E138" s="374">
        <v>0</v>
      </c>
      <c r="F138" s="220"/>
      <c r="G138" s="24"/>
      <c r="H138" s="24"/>
      <c r="I138" s="24"/>
      <c r="J138" s="24"/>
      <c r="K138" s="167"/>
      <c r="L138" s="186">
        <f t="shared" si="10"/>
        <v>130</v>
      </c>
    </row>
    <row r="139" spans="1:12" s="184" customFormat="1" ht="36.75" customHeight="1" x14ac:dyDescent="0.25">
      <c r="A139" s="187" t="s">
        <v>160</v>
      </c>
      <c r="B139" s="99" t="s">
        <v>161</v>
      </c>
      <c r="C139" s="185" t="s">
        <v>27</v>
      </c>
      <c r="D139" s="188">
        <v>9356.0099999999984</v>
      </c>
      <c r="E139" s="374">
        <v>0</v>
      </c>
      <c r="F139" s="220"/>
      <c r="G139" s="24"/>
      <c r="H139" s="24"/>
      <c r="I139" s="24"/>
      <c r="J139" s="24"/>
      <c r="K139" s="167"/>
      <c r="L139" s="186">
        <f t="shared" si="10"/>
        <v>9356.0099999999984</v>
      </c>
    </row>
    <row r="140" spans="1:12" s="184" customFormat="1" ht="36.75" customHeight="1" x14ac:dyDescent="0.25">
      <c r="A140" s="187" t="s">
        <v>163</v>
      </c>
      <c r="B140" s="99" t="s">
        <v>164</v>
      </c>
      <c r="C140" s="185" t="s">
        <v>27</v>
      </c>
      <c r="D140" s="188">
        <v>4200.6999999999989</v>
      </c>
      <c r="E140" s="374">
        <v>0</v>
      </c>
      <c r="F140" s="220"/>
      <c r="G140" s="24"/>
      <c r="H140" s="24"/>
      <c r="I140" s="24"/>
      <c r="J140" s="24"/>
      <c r="K140" s="167"/>
      <c r="L140" s="186">
        <f t="shared" si="10"/>
        <v>4200.6999999999989</v>
      </c>
    </row>
    <row r="141" spans="1:12" s="184" customFormat="1" ht="36.75" customHeight="1" x14ac:dyDescent="0.25">
      <c r="A141" s="187" t="s">
        <v>167</v>
      </c>
      <c r="B141" s="99" t="s">
        <v>168</v>
      </c>
      <c r="C141" s="185" t="s">
        <v>27</v>
      </c>
      <c r="D141" s="188">
        <v>7877.0199999999995</v>
      </c>
      <c r="E141" s="374">
        <v>0</v>
      </c>
      <c r="F141" s="220"/>
      <c r="G141" s="24"/>
      <c r="H141" s="24"/>
      <c r="I141" s="24"/>
      <c r="J141" s="24"/>
      <c r="K141" s="167"/>
      <c r="L141" s="186">
        <f t="shared" si="10"/>
        <v>7877.0199999999995</v>
      </c>
    </row>
    <row r="142" spans="1:12" s="184" customFormat="1" ht="36.75" customHeight="1" x14ac:dyDescent="0.25">
      <c r="A142" s="187" t="s">
        <v>170</v>
      </c>
      <c r="B142" s="99" t="s">
        <v>171</v>
      </c>
      <c r="C142" s="185" t="s">
        <v>27</v>
      </c>
      <c r="D142" s="188">
        <v>1666.6</v>
      </c>
      <c r="E142" s="374">
        <v>0</v>
      </c>
      <c r="F142" s="220"/>
      <c r="G142" s="24"/>
      <c r="H142" s="24"/>
      <c r="I142" s="24"/>
      <c r="J142" s="24"/>
      <c r="K142" s="167"/>
      <c r="L142" s="186">
        <f t="shared" si="10"/>
        <v>1666.6</v>
      </c>
    </row>
    <row r="143" spans="1:12" s="184" customFormat="1" ht="36.75" customHeight="1" x14ac:dyDescent="0.25">
      <c r="A143" s="187" t="s">
        <v>174</v>
      </c>
      <c r="B143" s="99" t="s">
        <v>175</v>
      </c>
      <c r="C143" s="185" t="s">
        <v>27</v>
      </c>
      <c r="D143" s="188">
        <v>887.2</v>
      </c>
      <c r="E143" s="374">
        <v>0</v>
      </c>
      <c r="F143" s="334"/>
      <c r="G143" s="24"/>
      <c r="H143" s="24"/>
      <c r="I143" s="24"/>
      <c r="J143" s="24"/>
      <c r="K143" s="167"/>
      <c r="L143" s="186">
        <f t="shared" si="10"/>
        <v>887.2</v>
      </c>
    </row>
    <row r="144" spans="1:12" s="184" customFormat="1" ht="36.75" customHeight="1" x14ac:dyDescent="0.25">
      <c r="A144" s="372" t="s">
        <v>176</v>
      </c>
      <c r="B144" s="180" t="s">
        <v>177</v>
      </c>
      <c r="C144" s="181" t="s">
        <v>27</v>
      </c>
      <c r="D144" s="218">
        <v>1397</v>
      </c>
      <c r="E144" s="374">
        <v>0</v>
      </c>
      <c r="F144" s="334"/>
      <c r="G144" s="24"/>
      <c r="H144" s="24"/>
      <c r="I144" s="24"/>
      <c r="J144" s="24"/>
      <c r="K144" s="167"/>
      <c r="L144" s="186">
        <f t="shared" si="10"/>
        <v>1397</v>
      </c>
    </row>
    <row r="145" spans="1:12" s="184" customFormat="1" ht="36.75" customHeight="1" x14ac:dyDescent="0.25">
      <c r="A145" s="187" t="s">
        <v>179</v>
      </c>
      <c r="B145" s="99" t="s">
        <v>584</v>
      </c>
      <c r="C145" s="185" t="s">
        <v>27</v>
      </c>
      <c r="D145" s="188">
        <v>453.69999999999993</v>
      </c>
      <c r="E145" s="374">
        <v>0</v>
      </c>
      <c r="F145" s="334"/>
      <c r="G145" s="24"/>
      <c r="H145" s="24"/>
      <c r="I145" s="24"/>
      <c r="J145" s="24"/>
      <c r="K145" s="167"/>
      <c r="L145" s="186">
        <f t="shared" ref="L145:L163" si="11">SUM(D145:K145)</f>
        <v>453.69999999999993</v>
      </c>
    </row>
    <row r="146" spans="1:12" s="184" customFormat="1" ht="36.75" customHeight="1" x14ac:dyDescent="0.25">
      <c r="A146" s="535" t="s">
        <v>181</v>
      </c>
      <c r="B146" s="99" t="s">
        <v>182</v>
      </c>
      <c r="C146" s="185" t="s">
        <v>27</v>
      </c>
      <c r="D146" s="188">
        <v>13786.02</v>
      </c>
      <c r="E146" s="374">
        <v>0</v>
      </c>
      <c r="F146" s="220"/>
      <c r="G146" s="24"/>
      <c r="H146" s="24"/>
      <c r="I146" s="24"/>
      <c r="J146" s="24"/>
      <c r="K146" s="167"/>
      <c r="L146" s="186">
        <f t="shared" si="11"/>
        <v>13786.02</v>
      </c>
    </row>
    <row r="147" spans="1:12" s="184" customFormat="1" ht="36.75" customHeight="1" x14ac:dyDescent="0.25">
      <c r="A147" s="537"/>
      <c r="B147" s="99" t="s">
        <v>240</v>
      </c>
      <c r="C147" s="185" t="s">
        <v>27</v>
      </c>
      <c r="D147" s="188">
        <v>189.9</v>
      </c>
      <c r="E147" s="374">
        <v>0</v>
      </c>
      <c r="F147" s="220"/>
      <c r="G147" s="24"/>
      <c r="H147" s="24"/>
      <c r="I147" s="24"/>
      <c r="J147" s="24"/>
      <c r="K147" s="167"/>
      <c r="L147" s="186">
        <f t="shared" si="11"/>
        <v>189.9</v>
      </c>
    </row>
    <row r="148" spans="1:12" s="184" customFormat="1" ht="46.5" customHeight="1" x14ac:dyDescent="0.25">
      <c r="A148" s="187" t="s">
        <v>188</v>
      </c>
      <c r="B148" s="99" t="s">
        <v>189</v>
      </c>
      <c r="C148" s="185" t="s">
        <v>27</v>
      </c>
      <c r="D148" s="188">
        <v>39402.78</v>
      </c>
      <c r="E148" s="374">
        <v>1889.2</v>
      </c>
      <c r="F148" s="220"/>
      <c r="G148" s="24"/>
      <c r="H148" s="24"/>
      <c r="I148" s="24"/>
      <c r="J148" s="24"/>
      <c r="K148" s="167"/>
      <c r="L148" s="186">
        <f t="shared" si="11"/>
        <v>41291.979999999996</v>
      </c>
    </row>
    <row r="149" spans="1:12" s="184" customFormat="1" ht="36.75" customHeight="1" x14ac:dyDescent="0.25">
      <c r="A149" s="187" t="s">
        <v>191</v>
      </c>
      <c r="B149" s="99" t="s">
        <v>192</v>
      </c>
      <c r="C149" s="185" t="s">
        <v>27</v>
      </c>
      <c r="D149" s="188">
        <v>708.4</v>
      </c>
      <c r="E149" s="374">
        <v>0</v>
      </c>
      <c r="F149" s="220"/>
      <c r="G149" s="24"/>
      <c r="H149" s="24"/>
      <c r="I149" s="24"/>
      <c r="J149" s="24"/>
      <c r="K149" s="167"/>
      <c r="L149" s="186">
        <f t="shared" si="11"/>
        <v>708.4</v>
      </c>
    </row>
    <row r="150" spans="1:12" s="184" customFormat="1" ht="36.75" customHeight="1" x14ac:dyDescent="0.25">
      <c r="A150" s="187" t="s">
        <v>193</v>
      </c>
      <c r="B150" s="99" t="s">
        <v>194</v>
      </c>
      <c r="C150" s="185" t="s">
        <v>27</v>
      </c>
      <c r="D150" s="188">
        <v>3482.51</v>
      </c>
      <c r="E150" s="374">
        <v>0</v>
      </c>
      <c r="F150" s="220"/>
      <c r="G150" s="24"/>
      <c r="H150" s="24"/>
      <c r="I150" s="24"/>
      <c r="J150" s="24"/>
      <c r="K150" s="167"/>
      <c r="L150" s="186">
        <f t="shared" si="11"/>
        <v>3482.51</v>
      </c>
    </row>
    <row r="151" spans="1:12" s="184" customFormat="1" ht="36.75" customHeight="1" x14ac:dyDescent="0.25">
      <c r="A151" s="187" t="s">
        <v>195</v>
      </c>
      <c r="B151" s="99" t="s">
        <v>196</v>
      </c>
      <c r="C151" s="185" t="s">
        <v>27</v>
      </c>
      <c r="D151" s="188">
        <v>6003.5</v>
      </c>
      <c r="E151" s="374">
        <v>0</v>
      </c>
      <c r="F151" s="220"/>
      <c r="G151" s="24"/>
      <c r="H151" s="24"/>
      <c r="I151" s="24"/>
      <c r="J151" s="24"/>
      <c r="K151" s="167"/>
      <c r="L151" s="186">
        <f t="shared" si="11"/>
        <v>6003.5</v>
      </c>
    </row>
    <row r="152" spans="1:12" s="184" customFormat="1" ht="36.75" customHeight="1" x14ac:dyDescent="0.25">
      <c r="A152" s="187" t="s">
        <v>199</v>
      </c>
      <c r="B152" s="99" t="s">
        <v>200</v>
      </c>
      <c r="C152" s="185" t="s">
        <v>27</v>
      </c>
      <c r="D152" s="188">
        <v>2570.6</v>
      </c>
      <c r="E152" s="374">
        <v>0</v>
      </c>
      <c r="F152" s="220"/>
      <c r="G152" s="24"/>
      <c r="H152" s="24"/>
      <c r="I152" s="24"/>
      <c r="J152" s="24"/>
      <c r="K152" s="167"/>
      <c r="L152" s="186">
        <f t="shared" si="11"/>
        <v>2570.6</v>
      </c>
    </row>
    <row r="153" spans="1:12" s="184" customFormat="1" ht="47.25" customHeight="1" x14ac:dyDescent="0.25">
      <c r="A153" s="535" t="s">
        <v>598</v>
      </c>
      <c r="B153" s="99" t="s">
        <v>760</v>
      </c>
      <c r="C153" s="185" t="s">
        <v>27</v>
      </c>
      <c r="D153" s="188">
        <v>17509.78</v>
      </c>
      <c r="E153" s="374">
        <v>508.9</v>
      </c>
      <c r="F153" s="220"/>
      <c r="G153" s="24"/>
      <c r="H153" s="24"/>
      <c r="I153" s="24"/>
      <c r="J153" s="24"/>
      <c r="K153" s="167"/>
      <c r="L153" s="186">
        <f t="shared" si="11"/>
        <v>18018.68</v>
      </c>
    </row>
    <row r="154" spans="1:12" s="184" customFormat="1" ht="36.75" customHeight="1" x14ac:dyDescent="0.25">
      <c r="A154" s="537"/>
      <c r="B154" s="241" t="s">
        <v>716</v>
      </c>
      <c r="C154" s="185" t="s">
        <v>27</v>
      </c>
      <c r="D154" s="188">
        <v>1251.9000000000001</v>
      </c>
      <c r="E154" s="374">
        <v>426.5</v>
      </c>
      <c r="F154" s="220"/>
      <c r="G154" s="24"/>
      <c r="H154" s="24"/>
      <c r="I154" s="24"/>
      <c r="J154" s="24"/>
      <c r="K154" s="167"/>
      <c r="L154" s="186">
        <f t="shared" si="11"/>
        <v>1678.4</v>
      </c>
    </row>
    <row r="155" spans="1:12" s="184" customFormat="1" ht="46.5" customHeight="1" x14ac:dyDescent="0.25">
      <c r="A155" s="187" t="s">
        <v>201</v>
      </c>
      <c r="B155" s="99" t="s">
        <v>202</v>
      </c>
      <c r="C155" s="185" t="s">
        <v>27</v>
      </c>
      <c r="D155" s="188">
        <v>13060.819999999998</v>
      </c>
      <c r="E155" s="374">
        <v>994.8</v>
      </c>
      <c r="F155" s="220"/>
      <c r="G155" s="24"/>
      <c r="H155" s="24"/>
      <c r="I155" s="24"/>
      <c r="J155" s="24"/>
      <c r="K155" s="167"/>
      <c r="L155" s="186">
        <f t="shared" si="11"/>
        <v>14055.619999999997</v>
      </c>
    </row>
    <row r="156" spans="1:12" s="184" customFormat="1" ht="36.75" customHeight="1" x14ac:dyDescent="0.25">
      <c r="A156" s="187" t="s">
        <v>204</v>
      </c>
      <c r="B156" s="99" t="s">
        <v>205</v>
      </c>
      <c r="C156" s="185" t="s">
        <v>27</v>
      </c>
      <c r="D156" s="188">
        <v>4579.5</v>
      </c>
      <c r="E156" s="374">
        <v>0</v>
      </c>
      <c r="F156" s="220"/>
      <c r="G156" s="24"/>
      <c r="H156" s="24"/>
      <c r="I156" s="24"/>
      <c r="J156" s="24"/>
      <c r="K156" s="167"/>
      <c r="L156" s="186">
        <f t="shared" si="11"/>
        <v>4579.5</v>
      </c>
    </row>
    <row r="157" spans="1:12" s="184" customFormat="1" ht="36.75" customHeight="1" x14ac:dyDescent="0.25">
      <c r="A157" s="187" t="s">
        <v>206</v>
      </c>
      <c r="B157" s="99" t="s">
        <v>599</v>
      </c>
      <c r="C157" s="185" t="s">
        <v>27</v>
      </c>
      <c r="D157" s="188">
        <v>5518.0499999999993</v>
      </c>
      <c r="E157" s="374">
        <v>0</v>
      </c>
      <c r="F157" s="220"/>
      <c r="G157" s="24"/>
      <c r="H157" s="24"/>
      <c r="I157" s="24"/>
      <c r="J157" s="24"/>
      <c r="K157" s="167"/>
      <c r="L157" s="186">
        <f t="shared" si="11"/>
        <v>5518.0499999999993</v>
      </c>
    </row>
    <row r="158" spans="1:12" s="184" customFormat="1" ht="36.75" customHeight="1" x14ac:dyDescent="0.25">
      <c r="A158" s="187" t="s">
        <v>209</v>
      </c>
      <c r="B158" s="99" t="s">
        <v>210</v>
      </c>
      <c r="C158" s="185" t="s">
        <v>27</v>
      </c>
      <c r="D158" s="188">
        <v>149.1</v>
      </c>
      <c r="E158" s="374">
        <v>0</v>
      </c>
      <c r="F158" s="220"/>
      <c r="G158" s="24"/>
      <c r="H158" s="24"/>
      <c r="I158" s="24"/>
      <c r="J158" s="24"/>
      <c r="K158" s="167"/>
      <c r="L158" s="186">
        <f t="shared" si="11"/>
        <v>149.1</v>
      </c>
    </row>
    <row r="159" spans="1:12" s="184" customFormat="1" ht="36.75" customHeight="1" x14ac:dyDescent="0.25">
      <c r="A159" s="535" t="s">
        <v>749</v>
      </c>
      <c r="B159" s="99" t="s">
        <v>212</v>
      </c>
      <c r="C159" s="185" t="s">
        <v>27</v>
      </c>
      <c r="D159" s="188">
        <v>25531.940000000002</v>
      </c>
      <c r="E159" s="374">
        <v>490.9</v>
      </c>
      <c r="F159" s="220"/>
      <c r="G159" s="24"/>
      <c r="H159" s="24"/>
      <c r="I159" s="24"/>
      <c r="J159" s="24"/>
      <c r="K159" s="167"/>
      <c r="L159" s="186">
        <f t="shared" si="11"/>
        <v>26022.840000000004</v>
      </c>
    </row>
    <row r="160" spans="1:12" s="184" customFormat="1" ht="36.75" customHeight="1" x14ac:dyDescent="0.25">
      <c r="A160" s="537"/>
      <c r="B160" s="99" t="s">
        <v>242</v>
      </c>
      <c r="C160" s="185" t="s">
        <v>27</v>
      </c>
      <c r="D160" s="188">
        <v>5576</v>
      </c>
      <c r="E160" s="374">
        <v>0</v>
      </c>
      <c r="F160" s="220"/>
      <c r="G160" s="24"/>
      <c r="H160" s="24"/>
      <c r="I160" s="24"/>
      <c r="J160" s="24"/>
      <c r="K160" s="167"/>
      <c r="L160" s="186">
        <f t="shared" si="11"/>
        <v>5576</v>
      </c>
    </row>
    <row r="161" spans="1:12" s="184" customFormat="1" ht="36.75" customHeight="1" x14ac:dyDescent="0.25">
      <c r="A161" s="187" t="s">
        <v>214</v>
      </c>
      <c r="B161" s="99" t="s">
        <v>215</v>
      </c>
      <c r="C161" s="185" t="s">
        <v>27</v>
      </c>
      <c r="D161" s="188">
        <v>8246.7200000000012</v>
      </c>
      <c r="E161" s="374">
        <v>0</v>
      </c>
      <c r="F161" s="220"/>
      <c r="G161" s="24"/>
      <c r="H161" s="24"/>
      <c r="I161" s="24"/>
      <c r="J161" s="24"/>
      <c r="K161" s="167"/>
      <c r="L161" s="186">
        <f t="shared" si="11"/>
        <v>8246.7200000000012</v>
      </c>
    </row>
    <row r="162" spans="1:12" s="184" customFormat="1" ht="36.75" customHeight="1" x14ac:dyDescent="0.25">
      <c r="A162" s="187" t="s">
        <v>216</v>
      </c>
      <c r="B162" s="99" t="s">
        <v>217</v>
      </c>
      <c r="C162" s="185" t="s">
        <v>27</v>
      </c>
      <c r="D162" s="188">
        <v>1406.3</v>
      </c>
      <c r="E162" s="374">
        <v>0</v>
      </c>
      <c r="F162" s="220"/>
      <c r="G162" s="24"/>
      <c r="H162" s="24"/>
      <c r="I162" s="24"/>
      <c r="J162" s="24"/>
      <c r="K162" s="167"/>
      <c r="L162" s="186">
        <f t="shared" si="11"/>
        <v>1406.3</v>
      </c>
    </row>
    <row r="163" spans="1:12" s="184" customFormat="1" ht="36.75" customHeight="1" x14ac:dyDescent="0.25">
      <c r="A163" s="535" t="s">
        <v>221</v>
      </c>
      <c r="B163" s="99" t="s">
        <v>222</v>
      </c>
      <c r="C163" s="185" t="s">
        <v>27</v>
      </c>
      <c r="D163" s="188">
        <v>2129</v>
      </c>
      <c r="E163" s="374">
        <v>0</v>
      </c>
      <c r="F163" s="220"/>
      <c r="G163" s="24"/>
      <c r="H163" s="24"/>
      <c r="I163" s="24"/>
      <c r="J163" s="24"/>
      <c r="K163" s="167"/>
      <c r="L163" s="186">
        <f t="shared" si="11"/>
        <v>2129</v>
      </c>
    </row>
    <row r="164" spans="1:12" s="184" customFormat="1" ht="36.75" customHeight="1" x14ac:dyDescent="0.25">
      <c r="A164" s="537"/>
      <c r="B164" s="99" t="s">
        <v>238</v>
      </c>
      <c r="C164" s="185" t="s">
        <v>27</v>
      </c>
      <c r="D164" s="188">
        <v>9499.99</v>
      </c>
      <c r="E164" s="374">
        <v>719.5</v>
      </c>
      <c r="F164" s="220"/>
      <c r="G164" s="24"/>
      <c r="H164" s="24"/>
      <c r="I164" s="24"/>
      <c r="J164" s="24"/>
      <c r="K164" s="167"/>
      <c r="L164" s="186">
        <f t="shared" ref="L164:L172" si="12">SUM(D164:K164)</f>
        <v>10219.49</v>
      </c>
    </row>
    <row r="165" spans="1:12" s="184" customFormat="1" ht="36.75" customHeight="1" x14ac:dyDescent="0.25">
      <c r="A165" s="187" t="s">
        <v>223</v>
      </c>
      <c r="B165" s="99" t="s">
        <v>224</v>
      </c>
      <c r="C165" s="185" t="s">
        <v>27</v>
      </c>
      <c r="D165" s="188">
        <v>6620.64</v>
      </c>
      <c r="E165" s="374">
        <v>270.7</v>
      </c>
      <c r="F165" s="220"/>
      <c r="G165" s="24"/>
      <c r="H165" s="24"/>
      <c r="I165" s="24"/>
      <c r="J165" s="24"/>
      <c r="K165" s="167"/>
      <c r="L165" s="186">
        <f t="shared" si="12"/>
        <v>6891.34</v>
      </c>
    </row>
    <row r="166" spans="1:12" s="184" customFormat="1" ht="36.75" customHeight="1" x14ac:dyDescent="0.25">
      <c r="A166" s="535" t="s">
        <v>226</v>
      </c>
      <c r="B166" s="99" t="s">
        <v>227</v>
      </c>
      <c r="C166" s="185" t="s">
        <v>27</v>
      </c>
      <c r="D166" s="188">
        <v>12234.96</v>
      </c>
      <c r="E166" s="374">
        <v>0</v>
      </c>
      <c r="F166" s="334"/>
      <c r="G166" s="24"/>
      <c r="H166" s="24"/>
      <c r="I166" s="24"/>
      <c r="J166" s="24"/>
      <c r="K166" s="167"/>
      <c r="L166" s="186">
        <f t="shared" si="12"/>
        <v>12234.96</v>
      </c>
    </row>
    <row r="167" spans="1:12" s="184" customFormat="1" ht="36.75" customHeight="1" x14ac:dyDescent="0.25">
      <c r="A167" s="537"/>
      <c r="B167" s="103" t="s">
        <v>249</v>
      </c>
      <c r="C167" s="185" t="s">
        <v>27</v>
      </c>
      <c r="D167" s="188">
        <v>26086.210000000003</v>
      </c>
      <c r="E167" s="374">
        <v>0</v>
      </c>
      <c r="F167" s="334"/>
      <c r="G167" s="24"/>
      <c r="H167" s="24"/>
      <c r="I167" s="24"/>
      <c r="J167" s="24"/>
      <c r="K167" s="167"/>
      <c r="L167" s="186">
        <f t="shared" si="12"/>
        <v>26086.210000000003</v>
      </c>
    </row>
    <row r="168" spans="1:12" s="184" customFormat="1" ht="38.25" customHeight="1" x14ac:dyDescent="0.25">
      <c r="A168" s="187" t="s">
        <v>228</v>
      </c>
      <c r="B168" s="103" t="s">
        <v>229</v>
      </c>
      <c r="C168" s="185" t="s">
        <v>27</v>
      </c>
      <c r="D168" s="188">
        <v>8961.4</v>
      </c>
      <c r="E168" s="374">
        <v>438.2</v>
      </c>
      <c r="F168" s="334"/>
      <c r="G168" s="24"/>
      <c r="H168" s="24"/>
      <c r="I168" s="24"/>
      <c r="J168" s="24"/>
      <c r="K168" s="167"/>
      <c r="L168" s="186">
        <f t="shared" si="12"/>
        <v>9399.6</v>
      </c>
    </row>
    <row r="169" spans="1:12" s="184" customFormat="1" ht="36.75" customHeight="1" x14ac:dyDescent="0.25">
      <c r="A169" s="187" t="s">
        <v>230</v>
      </c>
      <c r="B169" s="99" t="s">
        <v>231</v>
      </c>
      <c r="C169" s="185" t="s">
        <v>27</v>
      </c>
      <c r="D169" s="188">
        <v>100.9</v>
      </c>
      <c r="E169" s="376">
        <v>0</v>
      </c>
      <c r="F169" s="220"/>
      <c r="G169" s="24"/>
      <c r="H169" s="24"/>
      <c r="I169" s="24"/>
      <c r="J169" s="24"/>
      <c r="K169" s="182"/>
      <c r="L169" s="186">
        <f t="shared" si="12"/>
        <v>100.9</v>
      </c>
    </row>
    <row r="170" spans="1:12" s="184" customFormat="1" ht="36.75" customHeight="1" x14ac:dyDescent="0.25">
      <c r="A170" s="187" t="s">
        <v>234</v>
      </c>
      <c r="B170" s="99" t="s">
        <v>235</v>
      </c>
      <c r="C170" s="185" t="s">
        <v>27</v>
      </c>
      <c r="D170" s="188">
        <v>396.7</v>
      </c>
      <c r="E170" s="376">
        <v>0</v>
      </c>
      <c r="F170" s="220"/>
      <c r="G170" s="24"/>
      <c r="H170" s="24"/>
      <c r="I170" s="24"/>
      <c r="J170" s="24"/>
      <c r="K170" s="182"/>
      <c r="L170" s="186">
        <f t="shared" si="12"/>
        <v>396.7</v>
      </c>
    </row>
    <row r="171" spans="1:12" s="276" customFormat="1" ht="36.75" customHeight="1" x14ac:dyDescent="0.25">
      <c r="A171" s="187" t="s">
        <v>236</v>
      </c>
      <c r="B171" s="271" t="s">
        <v>237</v>
      </c>
      <c r="C171" s="272" t="s">
        <v>27</v>
      </c>
      <c r="D171" s="273">
        <v>12902.280000000002</v>
      </c>
      <c r="E171" s="375">
        <v>449.5</v>
      </c>
      <c r="F171" s="335"/>
      <c r="G171" s="275"/>
      <c r="H171" s="275"/>
      <c r="I171" s="275"/>
      <c r="J171" s="275"/>
      <c r="K171" s="275"/>
      <c r="L171" s="186">
        <f t="shared" si="12"/>
        <v>13351.780000000002</v>
      </c>
    </row>
    <row r="172" spans="1:12" s="184" customFormat="1" ht="36.75" customHeight="1" x14ac:dyDescent="0.25">
      <c r="A172" s="187" t="s">
        <v>239</v>
      </c>
      <c r="B172" s="99" t="s">
        <v>601</v>
      </c>
      <c r="C172" s="185" t="s">
        <v>27</v>
      </c>
      <c r="D172" s="188">
        <v>320.8</v>
      </c>
      <c r="E172" s="374">
        <v>0</v>
      </c>
      <c r="F172" s="220"/>
      <c r="G172" s="24"/>
      <c r="H172" s="24"/>
      <c r="I172" s="24"/>
      <c r="J172" s="24"/>
      <c r="K172" s="167"/>
      <c r="L172" s="186">
        <f t="shared" si="12"/>
        <v>320.8</v>
      </c>
    </row>
    <row r="173" spans="1:12" s="184" customFormat="1" ht="36.75" customHeight="1" x14ac:dyDescent="0.25">
      <c r="A173" s="187" t="s">
        <v>803</v>
      </c>
      <c r="B173" s="99" t="s">
        <v>244</v>
      </c>
      <c r="C173" s="185" t="s">
        <v>27</v>
      </c>
      <c r="D173" s="188">
        <v>2666.7</v>
      </c>
      <c r="E173" s="374">
        <v>221.4</v>
      </c>
      <c r="F173" s="220"/>
      <c r="G173" s="24"/>
      <c r="H173" s="24"/>
      <c r="I173" s="24"/>
      <c r="J173" s="24"/>
      <c r="K173" s="167"/>
      <c r="L173" s="186">
        <f t="shared" ref="L173:L178" si="13">SUM(D173:K173)</f>
        <v>2888.1</v>
      </c>
    </row>
    <row r="174" spans="1:12" s="184" customFormat="1" ht="36.75" customHeight="1" x14ac:dyDescent="0.25">
      <c r="A174" s="187" t="s">
        <v>184</v>
      </c>
      <c r="B174" s="99" t="s">
        <v>245</v>
      </c>
      <c r="C174" s="185" t="s">
        <v>27</v>
      </c>
      <c r="D174" s="188">
        <v>592.91999999999996</v>
      </c>
      <c r="E174" s="374">
        <v>0</v>
      </c>
      <c r="F174" s="220"/>
      <c r="G174" s="24"/>
      <c r="H174" s="24"/>
      <c r="I174" s="24"/>
      <c r="J174" s="24"/>
      <c r="K174" s="167"/>
      <c r="L174" s="186">
        <f t="shared" si="13"/>
        <v>592.91999999999996</v>
      </c>
    </row>
    <row r="175" spans="1:12" s="184" customFormat="1" ht="36.75" customHeight="1" x14ac:dyDescent="0.25">
      <c r="A175" s="187" t="s">
        <v>757</v>
      </c>
      <c r="B175" s="99" t="s">
        <v>758</v>
      </c>
      <c r="C175" s="185" t="s">
        <v>27</v>
      </c>
      <c r="D175" s="188">
        <v>1340.1</v>
      </c>
      <c r="E175" s="374">
        <v>0</v>
      </c>
      <c r="F175" s="220"/>
      <c r="G175" s="24"/>
      <c r="H175" s="24"/>
      <c r="I175" s="24"/>
      <c r="J175" s="24"/>
      <c r="K175" s="167"/>
      <c r="L175" s="186">
        <f t="shared" si="13"/>
        <v>1340.1</v>
      </c>
    </row>
    <row r="176" spans="1:12" s="184" customFormat="1" ht="36.75" customHeight="1" x14ac:dyDescent="0.25">
      <c r="A176" s="187" t="s">
        <v>127</v>
      </c>
      <c r="B176" s="99" t="s">
        <v>602</v>
      </c>
      <c r="C176" s="185" t="s">
        <v>27</v>
      </c>
      <c r="D176" s="188">
        <v>1445.5</v>
      </c>
      <c r="E176" s="374">
        <v>237.9</v>
      </c>
      <c r="F176" s="220"/>
      <c r="G176" s="24"/>
      <c r="H176" s="24"/>
      <c r="I176" s="24"/>
      <c r="J176" s="24"/>
      <c r="K176" s="167"/>
      <c r="L176" s="186">
        <f t="shared" si="13"/>
        <v>1683.4</v>
      </c>
    </row>
    <row r="177" spans="1:13" s="184" customFormat="1" ht="36.75" customHeight="1" x14ac:dyDescent="0.25">
      <c r="A177" s="371" t="s">
        <v>247</v>
      </c>
      <c r="B177" s="99" t="s">
        <v>248</v>
      </c>
      <c r="C177" s="185" t="s">
        <v>27</v>
      </c>
      <c r="D177" s="188">
        <v>4175.8999999999996</v>
      </c>
      <c r="E177" s="374">
        <v>320</v>
      </c>
      <c r="F177" s="220"/>
      <c r="G177" s="24"/>
      <c r="H177" s="24"/>
      <c r="I177" s="24"/>
      <c r="J177" s="24"/>
      <c r="K177" s="167"/>
      <c r="L177" s="186">
        <f t="shared" si="13"/>
        <v>4495.8999999999996</v>
      </c>
    </row>
    <row r="178" spans="1:13" s="184" customFormat="1" ht="36.75" customHeight="1" x14ac:dyDescent="0.25">
      <c r="A178" s="347" t="s">
        <v>254</v>
      </c>
      <c r="B178" s="103" t="s">
        <v>255</v>
      </c>
      <c r="C178" s="185" t="s">
        <v>27</v>
      </c>
      <c r="D178" s="189">
        <v>904.17000000000007</v>
      </c>
      <c r="E178" s="374">
        <v>0</v>
      </c>
      <c r="F178" s="220"/>
      <c r="G178" s="24"/>
      <c r="H178" s="24"/>
      <c r="I178" s="24"/>
      <c r="J178" s="24"/>
      <c r="K178" s="167"/>
      <c r="L178" s="186">
        <f t="shared" si="13"/>
        <v>904.17000000000007</v>
      </c>
    </row>
    <row r="179" spans="1:13" s="4" customFormat="1" ht="30" customHeight="1" x14ac:dyDescent="0.25">
      <c r="A179" s="520" t="s">
        <v>256</v>
      </c>
      <c r="B179" s="521"/>
      <c r="C179" s="18" t="s">
        <v>27</v>
      </c>
      <c r="D179" s="91">
        <f t="shared" ref="D179:K179" si="14">SUM(D31:D178)</f>
        <v>1865679.8299999994</v>
      </c>
      <c r="E179" s="91">
        <f t="shared" si="14"/>
        <v>42402.990000000005</v>
      </c>
      <c r="F179" s="91">
        <f t="shared" si="14"/>
        <v>0</v>
      </c>
      <c r="G179" s="91">
        <f t="shared" si="14"/>
        <v>0</v>
      </c>
      <c r="H179" s="91">
        <f t="shared" si="14"/>
        <v>0</v>
      </c>
      <c r="I179" s="91">
        <f t="shared" si="14"/>
        <v>0</v>
      </c>
      <c r="J179" s="91">
        <f>SUM(J31:J178)</f>
        <v>0</v>
      </c>
      <c r="K179" s="91">
        <f t="shared" si="14"/>
        <v>0</v>
      </c>
      <c r="L179" s="22">
        <f>SUM(D179:K179)</f>
        <v>1908082.8199999994</v>
      </c>
    </row>
    <row r="180" spans="1:13" s="4" customFormat="1" ht="30" customHeight="1" thickBot="1" x14ac:dyDescent="0.3">
      <c r="A180" s="541" t="s">
        <v>257</v>
      </c>
      <c r="B180" s="542"/>
      <c r="C180" s="19" t="s">
        <v>27</v>
      </c>
      <c r="D180" s="23">
        <f t="shared" ref="D180:I180" si="15">COUNTIF(D31:D178,"&gt;0")</f>
        <v>148</v>
      </c>
      <c r="E180" s="23">
        <f>COUNTIF(E31:E178,"&gt;0")</f>
        <v>54</v>
      </c>
      <c r="F180" s="23">
        <f t="shared" si="15"/>
        <v>0</v>
      </c>
      <c r="G180" s="23">
        <f t="shared" si="15"/>
        <v>0</v>
      </c>
      <c r="H180" s="23">
        <f>COUNTIF(H31:H178,"&gt;0")</f>
        <v>0</v>
      </c>
      <c r="I180" s="23">
        <f t="shared" si="15"/>
        <v>0</v>
      </c>
      <c r="J180" s="23">
        <f>COUNTIF(J31:J178,"&gt;0")</f>
        <v>0</v>
      </c>
      <c r="K180" s="23">
        <f>COUNTIF(K31:K178,"&gt;0")</f>
        <v>0</v>
      </c>
      <c r="L180" s="68">
        <f>SUM(D180:K180)</f>
        <v>202</v>
      </c>
      <c r="M180" s="239"/>
    </row>
    <row r="181" spans="1:13" s="4" customFormat="1" ht="24.95" customHeight="1" x14ac:dyDescent="0.25">
      <c r="A181" s="538" t="s">
        <v>586</v>
      </c>
      <c r="B181" s="539"/>
      <c r="C181" s="539"/>
      <c r="D181" s="539"/>
      <c r="E181" s="539"/>
      <c r="F181" s="539"/>
      <c r="G181" s="539"/>
      <c r="H181" s="539"/>
      <c r="I181" s="539"/>
      <c r="J181" s="539"/>
      <c r="K181" s="539"/>
      <c r="L181" s="540"/>
    </row>
    <row r="182" spans="1:13" s="5" customFormat="1" ht="35.1" customHeight="1" thickBot="1" x14ac:dyDescent="0.3">
      <c r="A182" s="352" t="s">
        <v>258</v>
      </c>
      <c r="B182" s="596" t="s">
        <v>777</v>
      </c>
      <c r="C182" s="597"/>
      <c r="D182" s="168" t="s">
        <v>795</v>
      </c>
      <c r="E182" s="221" t="s">
        <v>788</v>
      </c>
      <c r="F182" s="38" t="s">
        <v>789</v>
      </c>
      <c r="G182" s="38" t="s">
        <v>790</v>
      </c>
      <c r="H182" s="38" t="s">
        <v>791</v>
      </c>
      <c r="I182" s="38" t="s">
        <v>792</v>
      </c>
      <c r="J182" s="38" t="s">
        <v>793</v>
      </c>
      <c r="K182" s="38" t="s">
        <v>794</v>
      </c>
      <c r="L182" s="109" t="s">
        <v>28</v>
      </c>
    </row>
    <row r="183" spans="1:13" ht="36.75" customHeight="1" thickTop="1" x14ac:dyDescent="0.2">
      <c r="A183" s="592" t="s">
        <v>259</v>
      </c>
      <c r="B183" s="101" t="s">
        <v>260</v>
      </c>
      <c r="C183" s="70" t="s">
        <v>27</v>
      </c>
      <c r="D183" s="85">
        <v>964.5</v>
      </c>
      <c r="E183" s="36">
        <v>0</v>
      </c>
      <c r="F183" s="36"/>
      <c r="G183" s="88"/>
      <c r="H183" s="88"/>
      <c r="I183" s="88"/>
      <c r="J183" s="88"/>
      <c r="K183" s="88"/>
      <c r="L183" s="76">
        <f>SUM(D183:K183)</f>
        <v>964.5</v>
      </c>
    </row>
    <row r="184" spans="1:13" ht="36.75" customHeight="1" x14ac:dyDescent="0.2">
      <c r="A184" s="506"/>
      <c r="B184" s="102" t="s">
        <v>261</v>
      </c>
      <c r="C184" s="70" t="s">
        <v>27</v>
      </c>
      <c r="D184" s="85">
        <v>2698.6000000000004</v>
      </c>
      <c r="E184" s="36">
        <v>0</v>
      </c>
      <c r="F184" s="36"/>
      <c r="G184" s="88"/>
      <c r="H184" s="88"/>
      <c r="I184" s="88"/>
      <c r="J184" s="88"/>
      <c r="K184" s="88"/>
      <c r="L184" s="76">
        <f t="shared" ref="L184:L208" si="16">SUM(D184:K184)</f>
        <v>2698.6000000000004</v>
      </c>
    </row>
    <row r="185" spans="1:13" ht="36.75" customHeight="1" x14ac:dyDescent="0.2">
      <c r="A185" s="506"/>
      <c r="B185" s="100" t="s">
        <v>262</v>
      </c>
      <c r="C185" s="70" t="s">
        <v>27</v>
      </c>
      <c r="D185" s="85">
        <v>939.3</v>
      </c>
      <c r="E185" s="36">
        <v>0</v>
      </c>
      <c r="F185" s="36"/>
      <c r="G185" s="88"/>
      <c r="H185" s="88"/>
      <c r="I185" s="88"/>
      <c r="J185" s="88"/>
      <c r="K185" s="88"/>
      <c r="L185" s="76">
        <f t="shared" si="16"/>
        <v>939.3</v>
      </c>
    </row>
    <row r="186" spans="1:13" ht="36.75" customHeight="1" x14ac:dyDescent="0.2">
      <c r="A186" s="506"/>
      <c r="B186" s="100" t="s">
        <v>263</v>
      </c>
      <c r="C186" s="70" t="s">
        <v>27</v>
      </c>
      <c r="D186" s="85">
        <v>298.89999999999998</v>
      </c>
      <c r="E186" s="36">
        <v>0</v>
      </c>
      <c r="F186" s="36"/>
      <c r="G186" s="88"/>
      <c r="H186" s="88"/>
      <c r="I186" s="88"/>
      <c r="J186" s="88"/>
      <c r="K186" s="88"/>
      <c r="L186" s="76">
        <f t="shared" si="16"/>
        <v>298.89999999999998</v>
      </c>
    </row>
    <row r="187" spans="1:13" ht="36.75" customHeight="1" x14ac:dyDescent="0.2">
      <c r="A187" s="506"/>
      <c r="B187" s="240" t="s">
        <v>729</v>
      </c>
      <c r="C187" s="70" t="s">
        <v>27</v>
      </c>
      <c r="D187" s="85">
        <v>479.9</v>
      </c>
      <c r="E187" s="36">
        <v>0</v>
      </c>
      <c r="F187" s="36"/>
      <c r="G187" s="88"/>
      <c r="H187" s="88"/>
      <c r="I187" s="88"/>
      <c r="J187" s="88"/>
      <c r="K187" s="88"/>
      <c r="L187" s="76">
        <f t="shared" si="16"/>
        <v>479.9</v>
      </c>
    </row>
    <row r="188" spans="1:13" ht="36.75" customHeight="1" x14ac:dyDescent="0.2">
      <c r="A188" s="506"/>
      <c r="B188" s="240" t="s">
        <v>713</v>
      </c>
      <c r="C188" s="70" t="s">
        <v>27</v>
      </c>
      <c r="D188" s="85">
        <v>1741.95</v>
      </c>
      <c r="E188" s="36">
        <v>0</v>
      </c>
      <c r="F188" s="36"/>
      <c r="G188" s="88"/>
      <c r="H188" s="88"/>
      <c r="I188" s="88"/>
      <c r="J188" s="88"/>
      <c r="K188" s="78"/>
      <c r="L188" s="76">
        <f t="shared" si="16"/>
        <v>1741.95</v>
      </c>
    </row>
    <row r="189" spans="1:13" ht="36.75" customHeight="1" x14ac:dyDescent="0.2">
      <c r="A189" s="506"/>
      <c r="B189" s="240" t="s">
        <v>734</v>
      </c>
      <c r="C189" s="70" t="s">
        <v>27</v>
      </c>
      <c r="D189" s="85">
        <v>268.2</v>
      </c>
      <c r="E189" s="36">
        <v>0</v>
      </c>
      <c r="F189" s="36"/>
      <c r="G189" s="88"/>
      <c r="H189" s="88"/>
      <c r="I189" s="88"/>
      <c r="J189" s="88"/>
      <c r="K189" s="78"/>
      <c r="L189" s="76">
        <f t="shared" si="16"/>
        <v>268.2</v>
      </c>
    </row>
    <row r="190" spans="1:13" ht="36.75" customHeight="1" x14ac:dyDescent="0.2">
      <c r="A190" s="506"/>
      <c r="B190" s="240" t="s">
        <v>244</v>
      </c>
      <c r="C190" s="70" t="s">
        <v>27</v>
      </c>
      <c r="D190" s="294">
        <v>288.89999999999998</v>
      </c>
      <c r="E190" s="36">
        <v>0</v>
      </c>
      <c r="F190" s="36"/>
      <c r="G190" s="88"/>
      <c r="H190" s="88"/>
      <c r="I190" s="88"/>
      <c r="J190" s="88"/>
      <c r="K190" s="78"/>
      <c r="L190" s="293">
        <f t="shared" si="16"/>
        <v>288.89999999999998</v>
      </c>
    </row>
    <row r="191" spans="1:13" ht="36.75" customHeight="1" x14ac:dyDescent="0.2">
      <c r="A191" s="507"/>
      <c r="B191" s="100" t="s">
        <v>264</v>
      </c>
      <c r="C191" s="70" t="s">
        <v>27</v>
      </c>
      <c r="D191" s="85">
        <v>1455.8999999999999</v>
      </c>
      <c r="E191" s="36">
        <v>0</v>
      </c>
      <c r="F191" s="36"/>
      <c r="G191" s="88"/>
      <c r="H191" s="88"/>
      <c r="I191" s="88"/>
      <c r="J191" s="88"/>
      <c r="K191" s="78"/>
      <c r="L191" s="76">
        <f t="shared" si="16"/>
        <v>1455.8999999999999</v>
      </c>
    </row>
    <row r="192" spans="1:13" ht="36.75" customHeight="1" x14ac:dyDescent="0.2">
      <c r="A192" s="279" t="s">
        <v>741</v>
      </c>
      <c r="B192" s="240" t="s">
        <v>742</v>
      </c>
      <c r="C192" s="70" t="s">
        <v>27</v>
      </c>
      <c r="D192" s="294">
        <v>10424.1</v>
      </c>
      <c r="E192" s="36">
        <v>0</v>
      </c>
      <c r="F192" s="36"/>
      <c r="G192" s="78"/>
      <c r="H192" s="78"/>
      <c r="I192" s="78"/>
      <c r="J192" s="78"/>
      <c r="K192" s="78"/>
      <c r="L192" s="76">
        <f t="shared" si="16"/>
        <v>10424.1</v>
      </c>
    </row>
    <row r="193" spans="1:18" ht="36.75" customHeight="1" x14ac:dyDescent="0.2">
      <c r="A193" s="505" t="s">
        <v>265</v>
      </c>
      <c r="B193" s="100" t="s">
        <v>266</v>
      </c>
      <c r="C193" s="70" t="s">
        <v>27</v>
      </c>
      <c r="D193" s="86">
        <v>82579</v>
      </c>
      <c r="E193" s="148">
        <v>2080</v>
      </c>
      <c r="F193" s="36"/>
      <c r="G193" s="78"/>
      <c r="H193" s="78"/>
      <c r="I193" s="78"/>
      <c r="J193" s="78"/>
      <c r="K193" s="78"/>
      <c r="L193" s="76">
        <f t="shared" si="16"/>
        <v>84659</v>
      </c>
    </row>
    <row r="194" spans="1:18" ht="36.75" customHeight="1" x14ac:dyDescent="0.2">
      <c r="A194" s="506"/>
      <c r="B194" s="100" t="s">
        <v>267</v>
      </c>
      <c r="C194" s="70" t="s">
        <v>27</v>
      </c>
      <c r="D194" s="86">
        <v>45951.25</v>
      </c>
      <c r="E194" s="148">
        <v>2930.8</v>
      </c>
      <c r="F194" s="36"/>
      <c r="G194" s="24"/>
      <c r="H194" s="24"/>
      <c r="I194" s="24"/>
      <c r="J194" s="78"/>
      <c r="K194" s="78"/>
      <c r="L194" s="76">
        <f t="shared" si="16"/>
        <v>48882.05</v>
      </c>
      <c r="R194" s="83"/>
    </row>
    <row r="195" spans="1:18" ht="36.75" customHeight="1" x14ac:dyDescent="0.2">
      <c r="A195" s="506"/>
      <c r="B195" s="100" t="s">
        <v>268</v>
      </c>
      <c r="C195" s="70" t="s">
        <v>27</v>
      </c>
      <c r="D195" s="86">
        <v>1412.5</v>
      </c>
      <c r="E195" s="148">
        <v>0</v>
      </c>
      <c r="F195" s="36"/>
      <c r="G195" s="24"/>
      <c r="H195" s="24"/>
      <c r="I195" s="24"/>
      <c r="J195" s="78"/>
      <c r="K195" s="78"/>
      <c r="L195" s="76">
        <f t="shared" si="16"/>
        <v>1412.5</v>
      </c>
    </row>
    <row r="196" spans="1:18" ht="36.75" customHeight="1" x14ac:dyDescent="0.2">
      <c r="A196" s="507"/>
      <c r="B196" s="100" t="s">
        <v>269</v>
      </c>
      <c r="C196" s="70" t="s">
        <v>27</v>
      </c>
      <c r="D196" s="86">
        <v>1157.4000000000001</v>
      </c>
      <c r="E196" s="148">
        <v>0</v>
      </c>
      <c r="F196" s="36"/>
      <c r="G196" s="24"/>
      <c r="H196" s="24"/>
      <c r="I196" s="24"/>
      <c r="J196" s="78"/>
      <c r="K196" s="78"/>
      <c r="L196" s="76">
        <f t="shared" si="16"/>
        <v>1157.4000000000001</v>
      </c>
    </row>
    <row r="197" spans="1:18" ht="36.75" customHeight="1" x14ac:dyDescent="0.2">
      <c r="A197" s="98" t="s">
        <v>611</v>
      </c>
      <c r="B197" s="103" t="s">
        <v>612</v>
      </c>
      <c r="C197" s="70" t="s">
        <v>27</v>
      </c>
      <c r="D197" s="110">
        <v>1067.3</v>
      </c>
      <c r="E197" s="148">
        <v>0</v>
      </c>
      <c r="F197" s="36"/>
      <c r="G197" s="24"/>
      <c r="H197" s="24"/>
      <c r="I197" s="24"/>
      <c r="J197" s="78"/>
      <c r="K197" s="78"/>
      <c r="L197" s="76">
        <f t="shared" si="16"/>
        <v>1067.3</v>
      </c>
    </row>
    <row r="198" spans="1:18" ht="36.75" customHeight="1" x14ac:dyDescent="0.2">
      <c r="A198" s="593" t="s">
        <v>270</v>
      </c>
      <c r="B198" s="99" t="s">
        <v>33</v>
      </c>
      <c r="C198" s="69" t="s">
        <v>27</v>
      </c>
      <c r="D198" s="78">
        <v>256.8</v>
      </c>
      <c r="E198" s="148">
        <v>0</v>
      </c>
      <c r="F198" s="36"/>
      <c r="G198" s="24"/>
      <c r="H198" s="24"/>
      <c r="I198" s="24"/>
      <c r="J198" s="78"/>
      <c r="K198" s="78"/>
      <c r="L198" s="76">
        <f t="shared" si="16"/>
        <v>256.8</v>
      </c>
    </row>
    <row r="199" spans="1:18" ht="36.75" customHeight="1" x14ac:dyDescent="0.2">
      <c r="A199" s="594"/>
      <c r="B199" s="99" t="s">
        <v>590</v>
      </c>
      <c r="C199" s="69" t="s">
        <v>27</v>
      </c>
      <c r="D199" s="87">
        <v>1563.74</v>
      </c>
      <c r="E199" s="148">
        <v>0</v>
      </c>
      <c r="F199" s="36"/>
      <c r="G199" s="24"/>
      <c r="H199" s="24"/>
      <c r="I199" s="24"/>
      <c r="J199" s="78"/>
      <c r="K199" s="78"/>
      <c r="L199" s="76">
        <f t="shared" si="16"/>
        <v>1563.74</v>
      </c>
    </row>
    <row r="200" spans="1:18" ht="36.75" customHeight="1" x14ac:dyDescent="0.2">
      <c r="A200" s="594"/>
      <c r="B200" s="143" t="s">
        <v>271</v>
      </c>
      <c r="C200" s="144" t="s">
        <v>27</v>
      </c>
      <c r="D200" s="107">
        <v>29094.720000000005</v>
      </c>
      <c r="E200" s="36">
        <v>901.5</v>
      </c>
      <c r="F200" s="36"/>
      <c r="G200" s="111"/>
      <c r="H200" s="111"/>
      <c r="I200" s="111"/>
      <c r="J200" s="88"/>
      <c r="K200" s="88"/>
      <c r="L200" s="76">
        <f t="shared" si="16"/>
        <v>29996.220000000005</v>
      </c>
    </row>
    <row r="201" spans="1:18" ht="36.75" customHeight="1" x14ac:dyDescent="0.2">
      <c r="A201" s="594"/>
      <c r="B201" s="100" t="s">
        <v>603</v>
      </c>
      <c r="C201" s="70" t="s">
        <v>27</v>
      </c>
      <c r="D201" s="86">
        <v>25300.989999999998</v>
      </c>
      <c r="E201" s="148">
        <v>0</v>
      </c>
      <c r="F201" s="36"/>
      <c r="G201" s="24"/>
      <c r="H201" s="24"/>
      <c r="I201" s="24"/>
      <c r="J201" s="78"/>
      <c r="K201" s="78"/>
      <c r="L201" s="76">
        <f t="shared" si="16"/>
        <v>25300.989999999998</v>
      </c>
    </row>
    <row r="202" spans="1:18" ht="36.75" customHeight="1" x14ac:dyDescent="0.2">
      <c r="A202" s="594"/>
      <c r="B202" s="100" t="s">
        <v>272</v>
      </c>
      <c r="C202" s="70" t="s">
        <v>27</v>
      </c>
      <c r="D202" s="86">
        <v>48792.920000000006</v>
      </c>
      <c r="E202" s="148">
        <v>667.5</v>
      </c>
      <c r="F202" s="36"/>
      <c r="G202" s="24"/>
      <c r="H202" s="24"/>
      <c r="I202" s="24"/>
      <c r="J202" s="78"/>
      <c r="K202" s="78"/>
      <c r="L202" s="76">
        <f t="shared" si="16"/>
        <v>49460.420000000006</v>
      </c>
    </row>
    <row r="203" spans="1:18" ht="36.75" customHeight="1" x14ac:dyDescent="0.2">
      <c r="A203" s="594"/>
      <c r="B203" s="100" t="s">
        <v>730</v>
      </c>
      <c r="C203" s="70" t="s">
        <v>27</v>
      </c>
      <c r="D203" s="86">
        <v>5549.7400000000007</v>
      </c>
      <c r="E203" s="148">
        <v>0</v>
      </c>
      <c r="F203" s="148"/>
      <c r="G203" s="24"/>
      <c r="H203" s="24"/>
      <c r="I203" s="24"/>
      <c r="J203" s="78"/>
      <c r="K203" s="78"/>
      <c r="L203" s="76">
        <f t="shared" si="16"/>
        <v>5549.7400000000007</v>
      </c>
    </row>
    <row r="204" spans="1:18" ht="36.75" customHeight="1" x14ac:dyDescent="0.2">
      <c r="A204" s="594"/>
      <c r="B204" s="100" t="s">
        <v>273</v>
      </c>
      <c r="C204" s="70" t="s">
        <v>27</v>
      </c>
      <c r="D204" s="86">
        <v>28327.480000000007</v>
      </c>
      <c r="E204" s="148">
        <v>850.8</v>
      </c>
      <c r="F204" s="148"/>
      <c r="G204" s="24"/>
      <c r="H204" s="24"/>
      <c r="I204" s="24"/>
      <c r="J204" s="78"/>
      <c r="K204" s="78"/>
      <c r="L204" s="76">
        <f t="shared" si="16"/>
        <v>29178.280000000006</v>
      </c>
    </row>
    <row r="205" spans="1:18" ht="36.75" customHeight="1" x14ac:dyDescent="0.2">
      <c r="A205" s="594"/>
      <c r="B205" s="100" t="s">
        <v>274</v>
      </c>
      <c r="C205" s="70" t="s">
        <v>27</v>
      </c>
      <c r="D205" s="86">
        <v>2647.84</v>
      </c>
      <c r="E205" s="148">
        <v>0</v>
      </c>
      <c r="F205" s="36"/>
      <c r="G205" s="24"/>
      <c r="H205" s="24"/>
      <c r="I205" s="24"/>
      <c r="J205" s="78"/>
      <c r="K205" s="78"/>
      <c r="L205" s="76">
        <f t="shared" si="16"/>
        <v>2647.84</v>
      </c>
    </row>
    <row r="206" spans="1:18" ht="36.75" customHeight="1" x14ac:dyDescent="0.2">
      <c r="A206" s="594"/>
      <c r="B206" s="100" t="s">
        <v>275</v>
      </c>
      <c r="C206" s="70" t="s">
        <v>27</v>
      </c>
      <c r="D206" s="86">
        <v>2458.0500000000002</v>
      </c>
      <c r="E206" s="148">
        <v>0</v>
      </c>
      <c r="F206" s="36"/>
      <c r="G206" s="24"/>
      <c r="H206" s="24"/>
      <c r="I206" s="24"/>
      <c r="J206" s="78"/>
      <c r="K206" s="78"/>
      <c r="L206" s="76">
        <f t="shared" si="16"/>
        <v>2458.0500000000002</v>
      </c>
    </row>
    <row r="207" spans="1:18" ht="36.75" customHeight="1" x14ac:dyDescent="0.2">
      <c r="A207" s="594"/>
      <c r="B207" s="100" t="s">
        <v>276</v>
      </c>
      <c r="C207" s="70" t="s">
        <v>27</v>
      </c>
      <c r="D207" s="86">
        <v>1632.9199999999998</v>
      </c>
      <c r="E207" s="148">
        <v>0</v>
      </c>
      <c r="F207" s="36"/>
      <c r="G207" s="24"/>
      <c r="H207" s="24"/>
      <c r="I207" s="24"/>
      <c r="J207" s="78"/>
      <c r="K207" s="78"/>
      <c r="L207" s="76">
        <f t="shared" si="16"/>
        <v>1632.9199999999998</v>
      </c>
    </row>
    <row r="208" spans="1:18" ht="36.75" customHeight="1" x14ac:dyDescent="0.2">
      <c r="A208" s="594"/>
      <c r="B208" s="100" t="s">
        <v>277</v>
      </c>
      <c r="C208" s="70" t="s">
        <v>27</v>
      </c>
      <c r="D208" s="86">
        <v>22697.599999999999</v>
      </c>
      <c r="E208" s="148">
        <v>353</v>
      </c>
      <c r="F208" s="36"/>
      <c r="G208" s="24"/>
      <c r="H208" s="24"/>
      <c r="I208" s="24"/>
      <c r="J208" s="78"/>
      <c r="K208" s="78"/>
      <c r="L208" s="76">
        <f t="shared" si="16"/>
        <v>23050.6</v>
      </c>
    </row>
    <row r="209" spans="1:12" ht="36.75" customHeight="1" x14ac:dyDescent="0.2">
      <c r="A209" s="594"/>
      <c r="B209" s="100" t="s">
        <v>278</v>
      </c>
      <c r="C209" s="70" t="s">
        <v>27</v>
      </c>
      <c r="D209" s="86">
        <v>17814.800000000003</v>
      </c>
      <c r="E209" s="148">
        <v>356</v>
      </c>
      <c r="F209" s="36"/>
      <c r="G209" s="24"/>
      <c r="H209" s="24"/>
      <c r="I209" s="24"/>
      <c r="J209" s="78"/>
      <c r="K209" s="78"/>
      <c r="L209" s="76">
        <f t="shared" ref="L209:L214" si="17">SUM(D209:K209)</f>
        <v>18170.800000000003</v>
      </c>
    </row>
    <row r="210" spans="1:12" ht="36.75" customHeight="1" x14ac:dyDescent="0.2">
      <c r="A210" s="595"/>
      <c r="B210" s="100" t="s">
        <v>279</v>
      </c>
      <c r="C210" s="70" t="s">
        <v>27</v>
      </c>
      <c r="D210" s="86">
        <v>52413.419999999991</v>
      </c>
      <c r="E210" s="148">
        <v>1625.8</v>
      </c>
      <c r="F210" s="148"/>
      <c r="G210" s="24"/>
      <c r="H210" s="24"/>
      <c r="I210" s="24"/>
      <c r="J210" s="78"/>
      <c r="K210" s="78"/>
      <c r="L210" s="293">
        <f t="shared" si="17"/>
        <v>54039.219999999994</v>
      </c>
    </row>
    <row r="211" spans="1:12" ht="36.75" customHeight="1" x14ac:dyDescent="0.2">
      <c r="A211" s="505" t="s">
        <v>270</v>
      </c>
      <c r="B211" s="100" t="s">
        <v>280</v>
      </c>
      <c r="C211" s="70" t="s">
        <v>27</v>
      </c>
      <c r="D211" s="86">
        <v>6721.0000000000009</v>
      </c>
      <c r="E211" s="148">
        <v>0</v>
      </c>
      <c r="F211" s="148"/>
      <c r="G211" s="24"/>
      <c r="H211" s="24"/>
      <c r="I211" s="24"/>
      <c r="J211" s="78"/>
      <c r="K211" s="78"/>
      <c r="L211" s="293">
        <f t="shared" si="17"/>
        <v>6721.0000000000009</v>
      </c>
    </row>
    <row r="212" spans="1:12" ht="36.75" customHeight="1" x14ac:dyDescent="0.2">
      <c r="A212" s="506"/>
      <c r="B212" s="100" t="s">
        <v>281</v>
      </c>
      <c r="C212" s="70" t="s">
        <v>27</v>
      </c>
      <c r="D212" s="86">
        <v>16803.55</v>
      </c>
      <c r="E212" s="148">
        <v>548</v>
      </c>
      <c r="F212" s="36"/>
      <c r="G212" s="24"/>
      <c r="H212" s="24"/>
      <c r="I212" s="24"/>
      <c r="J212" s="78"/>
      <c r="K212" s="78"/>
      <c r="L212" s="76">
        <f t="shared" si="17"/>
        <v>17351.55</v>
      </c>
    </row>
    <row r="213" spans="1:12" ht="36.75" customHeight="1" x14ac:dyDescent="0.2">
      <c r="A213" s="506"/>
      <c r="B213" s="100" t="s">
        <v>282</v>
      </c>
      <c r="C213" s="70" t="s">
        <v>27</v>
      </c>
      <c r="D213" s="86">
        <v>2431.1999999999998</v>
      </c>
      <c r="E213" s="148">
        <v>0</v>
      </c>
      <c r="F213" s="36"/>
      <c r="G213" s="24"/>
      <c r="H213" s="24"/>
      <c r="I213" s="24"/>
      <c r="J213" s="78"/>
      <c r="K213" s="78"/>
      <c r="L213" s="76">
        <f t="shared" si="17"/>
        <v>2431.1999999999998</v>
      </c>
    </row>
    <row r="214" spans="1:12" ht="36.75" customHeight="1" x14ac:dyDescent="0.2">
      <c r="A214" s="506"/>
      <c r="B214" s="100" t="s">
        <v>761</v>
      </c>
      <c r="C214" s="70" t="s">
        <v>27</v>
      </c>
      <c r="D214" s="86">
        <v>3402.6</v>
      </c>
      <c r="E214" s="148">
        <v>0</v>
      </c>
      <c r="F214" s="36"/>
      <c r="G214" s="24"/>
      <c r="H214" s="24"/>
      <c r="I214" s="24"/>
      <c r="J214" s="78"/>
      <c r="K214" s="78"/>
      <c r="L214" s="76">
        <f t="shared" si="17"/>
        <v>3402.6</v>
      </c>
    </row>
    <row r="215" spans="1:12" ht="36.75" customHeight="1" x14ac:dyDescent="0.2">
      <c r="A215" s="506"/>
      <c r="B215" s="100" t="s">
        <v>283</v>
      </c>
      <c r="C215" s="70" t="s">
        <v>27</v>
      </c>
      <c r="D215" s="86">
        <v>4480.3000000000011</v>
      </c>
      <c r="E215" s="148">
        <v>0</v>
      </c>
      <c r="F215" s="36"/>
      <c r="G215" s="24"/>
      <c r="H215" s="24"/>
      <c r="I215" s="24"/>
      <c r="J215" s="78"/>
      <c r="K215" s="78"/>
      <c r="L215" s="76">
        <f t="shared" ref="L215:L246" si="18">SUM(D215:K215)</f>
        <v>4480.3000000000011</v>
      </c>
    </row>
    <row r="216" spans="1:12" ht="36.75" customHeight="1" x14ac:dyDescent="0.2">
      <c r="A216" s="506"/>
      <c r="B216" s="100" t="s">
        <v>284</v>
      </c>
      <c r="C216" s="70" t="s">
        <v>27</v>
      </c>
      <c r="D216" s="86">
        <v>319.10000000000002</v>
      </c>
      <c r="E216" s="148">
        <v>0</v>
      </c>
      <c r="F216" s="36"/>
      <c r="G216" s="24"/>
      <c r="H216" s="24"/>
      <c r="I216" s="24"/>
      <c r="J216" s="78"/>
      <c r="K216" s="78"/>
      <c r="L216" s="76">
        <f t="shared" si="18"/>
        <v>319.10000000000002</v>
      </c>
    </row>
    <row r="217" spans="1:12" ht="36.75" customHeight="1" x14ac:dyDescent="0.2">
      <c r="A217" s="506"/>
      <c r="B217" s="103" t="s">
        <v>285</v>
      </c>
      <c r="C217" s="70" t="s">
        <v>27</v>
      </c>
      <c r="D217" s="86">
        <v>8485.1999999999989</v>
      </c>
      <c r="E217" s="148">
        <v>1518.5</v>
      </c>
      <c r="F217" s="36"/>
      <c r="G217" s="24"/>
      <c r="H217" s="24"/>
      <c r="I217" s="24"/>
      <c r="J217" s="78"/>
      <c r="K217" s="78"/>
      <c r="L217" s="76">
        <f t="shared" si="18"/>
        <v>10003.699999999999</v>
      </c>
    </row>
    <row r="218" spans="1:12" ht="36.75" customHeight="1" x14ac:dyDescent="0.2">
      <c r="A218" s="506"/>
      <c r="B218" s="100" t="s">
        <v>286</v>
      </c>
      <c r="C218" s="70" t="s">
        <v>27</v>
      </c>
      <c r="D218" s="86">
        <v>1517</v>
      </c>
      <c r="E218" s="148">
        <v>0</v>
      </c>
      <c r="F218" s="36"/>
      <c r="G218" s="24"/>
      <c r="H218" s="24"/>
      <c r="I218" s="24"/>
      <c r="J218" s="78"/>
      <c r="K218" s="78"/>
      <c r="L218" s="76">
        <f t="shared" si="18"/>
        <v>1517</v>
      </c>
    </row>
    <row r="219" spans="1:12" ht="36.75" customHeight="1" x14ac:dyDescent="0.2">
      <c r="A219" s="506"/>
      <c r="B219" s="100" t="s">
        <v>287</v>
      </c>
      <c r="C219" s="70" t="s">
        <v>27</v>
      </c>
      <c r="D219" s="86">
        <v>12568.720000000001</v>
      </c>
      <c r="E219" s="148">
        <v>456.5</v>
      </c>
      <c r="F219" s="36"/>
      <c r="G219" s="24"/>
      <c r="H219" s="24"/>
      <c r="I219" s="24"/>
      <c r="J219" s="78"/>
      <c r="K219" s="78"/>
      <c r="L219" s="76">
        <f t="shared" si="18"/>
        <v>13025.220000000001</v>
      </c>
    </row>
    <row r="220" spans="1:12" ht="36.75" customHeight="1" x14ac:dyDescent="0.2">
      <c r="A220" s="506"/>
      <c r="B220" s="100" t="s">
        <v>288</v>
      </c>
      <c r="C220" s="70" t="s">
        <v>27</v>
      </c>
      <c r="D220" s="86">
        <v>8426.6999999999989</v>
      </c>
      <c r="E220" s="377">
        <v>0</v>
      </c>
      <c r="F220" s="36"/>
      <c r="G220" s="24"/>
      <c r="H220" s="24"/>
      <c r="I220" s="24"/>
      <c r="J220" s="78"/>
      <c r="K220" s="319"/>
      <c r="L220" s="293">
        <f t="shared" si="18"/>
        <v>8426.6999999999989</v>
      </c>
    </row>
    <row r="221" spans="1:12" ht="36.75" customHeight="1" x14ac:dyDescent="0.2">
      <c r="A221" s="506"/>
      <c r="B221" s="209" t="s">
        <v>695</v>
      </c>
      <c r="C221" s="70" t="s">
        <v>27</v>
      </c>
      <c r="D221" s="86">
        <v>287.10000000000002</v>
      </c>
      <c r="E221" s="377">
        <v>0</v>
      </c>
      <c r="F221" s="36"/>
      <c r="G221" s="24"/>
      <c r="H221" s="24"/>
      <c r="I221" s="24"/>
      <c r="J221" s="78"/>
      <c r="K221" s="319"/>
      <c r="L221" s="76">
        <f t="shared" si="18"/>
        <v>287.10000000000002</v>
      </c>
    </row>
    <row r="222" spans="1:12" ht="36.75" customHeight="1" x14ac:dyDescent="0.2">
      <c r="A222" s="506"/>
      <c r="B222" s="100" t="s">
        <v>289</v>
      </c>
      <c r="C222" s="70" t="s">
        <v>27</v>
      </c>
      <c r="D222" s="86">
        <v>876</v>
      </c>
      <c r="E222" s="377">
        <v>0</v>
      </c>
      <c r="F222" s="36"/>
      <c r="G222" s="24"/>
      <c r="H222" s="24"/>
      <c r="I222" s="24"/>
      <c r="J222" s="78"/>
      <c r="K222" s="319"/>
      <c r="L222" s="76">
        <f t="shared" si="18"/>
        <v>876</v>
      </c>
    </row>
    <row r="223" spans="1:12" ht="36.75" customHeight="1" x14ac:dyDescent="0.2">
      <c r="A223" s="506"/>
      <c r="B223" s="100" t="s">
        <v>290</v>
      </c>
      <c r="C223" s="70" t="s">
        <v>27</v>
      </c>
      <c r="D223" s="86">
        <v>2310.6</v>
      </c>
      <c r="E223" s="377">
        <v>0</v>
      </c>
      <c r="F223" s="36"/>
      <c r="G223" s="24"/>
      <c r="H223" s="24"/>
      <c r="I223" s="24"/>
      <c r="J223" s="78"/>
      <c r="K223" s="319"/>
      <c r="L223" s="76">
        <f t="shared" si="18"/>
        <v>2310.6</v>
      </c>
    </row>
    <row r="224" spans="1:12" ht="36.75" customHeight="1" x14ac:dyDescent="0.2">
      <c r="A224" s="506"/>
      <c r="B224" s="100" t="s">
        <v>291</v>
      </c>
      <c r="C224" s="70" t="s">
        <v>27</v>
      </c>
      <c r="D224" s="86">
        <v>164.6</v>
      </c>
      <c r="E224" s="377">
        <v>0</v>
      </c>
      <c r="F224" s="36"/>
      <c r="G224" s="24"/>
      <c r="H224" s="24"/>
      <c r="I224" s="24"/>
      <c r="J224" s="78"/>
      <c r="K224" s="319"/>
      <c r="L224" s="76">
        <f t="shared" si="18"/>
        <v>164.6</v>
      </c>
    </row>
    <row r="225" spans="1:12" ht="63.75" customHeight="1" x14ac:dyDescent="0.2">
      <c r="A225" s="506"/>
      <c r="B225" s="100" t="s">
        <v>292</v>
      </c>
      <c r="C225" s="70" t="s">
        <v>27</v>
      </c>
      <c r="D225" s="86">
        <v>1609.5</v>
      </c>
      <c r="E225" s="377">
        <v>0</v>
      </c>
      <c r="F225" s="36"/>
      <c r="G225" s="24"/>
      <c r="H225" s="24"/>
      <c r="I225" s="24"/>
      <c r="J225" s="78"/>
      <c r="K225" s="319"/>
      <c r="L225" s="76">
        <f t="shared" si="18"/>
        <v>1609.5</v>
      </c>
    </row>
    <row r="226" spans="1:12" ht="37.5" customHeight="1" x14ac:dyDescent="0.2">
      <c r="A226" s="506"/>
      <c r="B226" s="240" t="s">
        <v>714</v>
      </c>
      <c r="C226" s="70" t="s">
        <v>27</v>
      </c>
      <c r="D226" s="86">
        <v>1691.3999999999999</v>
      </c>
      <c r="E226" s="377">
        <v>0</v>
      </c>
      <c r="F226" s="36"/>
      <c r="G226" s="24"/>
      <c r="H226" s="24"/>
      <c r="I226" s="24"/>
      <c r="J226" s="78"/>
      <c r="K226" s="319"/>
      <c r="L226" s="76">
        <f t="shared" si="18"/>
        <v>1691.3999999999999</v>
      </c>
    </row>
    <row r="227" spans="1:12" ht="36.75" customHeight="1" x14ac:dyDescent="0.2">
      <c r="A227" s="506"/>
      <c r="B227" s="100" t="s">
        <v>293</v>
      </c>
      <c r="C227" s="70" t="s">
        <v>27</v>
      </c>
      <c r="D227" s="86">
        <v>5782.45</v>
      </c>
      <c r="E227" s="377">
        <v>0</v>
      </c>
      <c r="F227" s="36"/>
      <c r="G227" s="24"/>
      <c r="H227" s="24"/>
      <c r="I227" s="24"/>
      <c r="J227" s="78"/>
      <c r="K227" s="78"/>
      <c r="L227" s="76">
        <f t="shared" si="18"/>
        <v>5782.45</v>
      </c>
    </row>
    <row r="228" spans="1:12" ht="36.75" customHeight="1" x14ac:dyDescent="0.2">
      <c r="A228" s="506"/>
      <c r="B228" s="100" t="s">
        <v>294</v>
      </c>
      <c r="C228" s="70" t="s">
        <v>27</v>
      </c>
      <c r="D228" s="86">
        <v>11886.319999999998</v>
      </c>
      <c r="E228" s="377">
        <v>0</v>
      </c>
      <c r="F228" s="36"/>
      <c r="G228" s="24"/>
      <c r="H228" s="24"/>
      <c r="I228" s="24"/>
      <c r="J228" s="78"/>
      <c r="K228" s="78"/>
      <c r="L228" s="76">
        <f t="shared" si="18"/>
        <v>11886.319999999998</v>
      </c>
    </row>
    <row r="229" spans="1:12" ht="46.5" customHeight="1" x14ac:dyDescent="0.2">
      <c r="A229" s="506"/>
      <c r="B229" s="100" t="s">
        <v>763</v>
      </c>
      <c r="C229" s="70" t="s">
        <v>27</v>
      </c>
      <c r="D229" s="86">
        <v>11165.109999999999</v>
      </c>
      <c r="E229" s="377">
        <v>0</v>
      </c>
      <c r="F229" s="36"/>
      <c r="G229" s="24"/>
      <c r="H229" s="24"/>
      <c r="I229" s="24"/>
      <c r="J229" s="78"/>
      <c r="K229" s="78"/>
      <c r="L229" s="76">
        <f t="shared" si="18"/>
        <v>11165.109999999999</v>
      </c>
    </row>
    <row r="230" spans="1:12" ht="36.75" customHeight="1" x14ac:dyDescent="0.2">
      <c r="A230" s="506"/>
      <c r="B230" s="100" t="s">
        <v>295</v>
      </c>
      <c r="C230" s="70" t="s">
        <v>27</v>
      </c>
      <c r="D230" s="86">
        <v>9226.5</v>
      </c>
      <c r="E230" s="148">
        <v>639.4</v>
      </c>
      <c r="F230" s="36"/>
      <c r="G230" s="24"/>
      <c r="H230" s="24"/>
      <c r="I230" s="24"/>
      <c r="J230" s="78"/>
      <c r="K230" s="78"/>
      <c r="L230" s="76">
        <f t="shared" si="18"/>
        <v>9865.9</v>
      </c>
    </row>
    <row r="231" spans="1:12" ht="36.75" customHeight="1" x14ac:dyDescent="0.2">
      <c r="A231" s="506"/>
      <c r="B231" s="100" t="s">
        <v>296</v>
      </c>
      <c r="C231" s="70" t="s">
        <v>27</v>
      </c>
      <c r="D231" s="86">
        <v>387.3</v>
      </c>
      <c r="E231" s="148">
        <v>0</v>
      </c>
      <c r="F231" s="36"/>
      <c r="G231" s="24"/>
      <c r="H231" s="24"/>
      <c r="I231" s="24"/>
      <c r="J231" s="78"/>
      <c r="K231" s="78"/>
      <c r="L231" s="76">
        <f t="shared" si="18"/>
        <v>387.3</v>
      </c>
    </row>
    <row r="232" spans="1:12" ht="36.75" customHeight="1" x14ac:dyDescent="0.2">
      <c r="A232" s="506"/>
      <c r="B232" s="173" t="s">
        <v>297</v>
      </c>
      <c r="C232" s="174" t="s">
        <v>27</v>
      </c>
      <c r="D232" s="142">
        <v>2150.02</v>
      </c>
      <c r="E232" s="148">
        <v>0</v>
      </c>
      <c r="F232" s="36"/>
      <c r="G232" s="24"/>
      <c r="H232" s="24"/>
      <c r="I232" s="24"/>
      <c r="J232" s="78"/>
      <c r="K232" s="78"/>
      <c r="L232" s="76">
        <f t="shared" si="18"/>
        <v>2150.02</v>
      </c>
    </row>
    <row r="233" spans="1:12" ht="36.75" customHeight="1" x14ac:dyDescent="0.2">
      <c r="A233" s="506"/>
      <c r="B233" s="100" t="s">
        <v>298</v>
      </c>
      <c r="C233" s="70" t="s">
        <v>27</v>
      </c>
      <c r="D233" s="86">
        <v>9480.9</v>
      </c>
      <c r="E233" s="148">
        <v>0</v>
      </c>
      <c r="F233" s="36"/>
      <c r="G233" s="24"/>
      <c r="H233" s="24"/>
      <c r="I233" s="24"/>
      <c r="J233" s="78"/>
      <c r="K233" s="78"/>
      <c r="L233" s="76">
        <f t="shared" si="18"/>
        <v>9480.9</v>
      </c>
    </row>
    <row r="234" spans="1:12" ht="36.75" customHeight="1" x14ac:dyDescent="0.2">
      <c r="A234" s="506"/>
      <c r="B234" s="100" t="s">
        <v>735</v>
      </c>
      <c r="C234" s="70" t="s">
        <v>27</v>
      </c>
      <c r="D234" s="86">
        <v>1738.6000000000001</v>
      </c>
      <c r="E234" s="148">
        <v>0</v>
      </c>
      <c r="F234" s="36"/>
      <c r="G234" s="24"/>
      <c r="H234" s="24"/>
      <c r="I234" s="24"/>
      <c r="J234" s="78"/>
      <c r="K234" s="78"/>
      <c r="L234" s="76">
        <f t="shared" si="18"/>
        <v>1738.6000000000001</v>
      </c>
    </row>
    <row r="235" spans="1:12" ht="36.75" customHeight="1" x14ac:dyDescent="0.2">
      <c r="A235" s="507"/>
      <c r="B235" s="100" t="s">
        <v>299</v>
      </c>
      <c r="C235" s="70" t="s">
        <v>27</v>
      </c>
      <c r="D235" s="86">
        <v>46120.649999999994</v>
      </c>
      <c r="E235" s="148">
        <v>1071</v>
      </c>
      <c r="F235" s="36"/>
      <c r="G235" s="24"/>
      <c r="H235" s="24"/>
      <c r="I235" s="24"/>
      <c r="J235" s="78"/>
      <c r="K235" s="78"/>
      <c r="L235" s="76">
        <f t="shared" si="18"/>
        <v>47191.649999999994</v>
      </c>
    </row>
    <row r="236" spans="1:12" ht="36.75" customHeight="1" x14ac:dyDescent="0.2">
      <c r="A236" s="187" t="s">
        <v>300</v>
      </c>
      <c r="B236" s="100" t="s">
        <v>301</v>
      </c>
      <c r="C236" s="70" t="s">
        <v>27</v>
      </c>
      <c r="D236" s="86">
        <v>295.10000000000002</v>
      </c>
      <c r="E236" s="148">
        <v>0</v>
      </c>
      <c r="F236" s="36"/>
      <c r="G236" s="24"/>
      <c r="H236" s="24"/>
      <c r="I236" s="24"/>
      <c r="J236" s="78"/>
      <c r="K236" s="78"/>
      <c r="L236" s="76">
        <f t="shared" si="18"/>
        <v>295.10000000000002</v>
      </c>
    </row>
    <row r="237" spans="1:12" ht="36.75" customHeight="1" x14ac:dyDescent="0.2">
      <c r="A237" s="98" t="s">
        <v>302</v>
      </c>
      <c r="B237" s="100" t="s">
        <v>303</v>
      </c>
      <c r="C237" s="70" t="s">
        <v>27</v>
      </c>
      <c r="D237" s="86">
        <v>43846.29</v>
      </c>
      <c r="E237" s="148">
        <v>1449.3</v>
      </c>
      <c r="F237" s="148"/>
      <c r="G237" s="24"/>
      <c r="H237" s="24"/>
      <c r="I237" s="24"/>
      <c r="J237" s="78"/>
      <c r="K237" s="78"/>
      <c r="L237" s="76">
        <f t="shared" si="18"/>
        <v>45295.590000000004</v>
      </c>
    </row>
    <row r="238" spans="1:12" ht="36.75" customHeight="1" x14ac:dyDescent="0.2">
      <c r="A238" s="187" t="s">
        <v>304</v>
      </c>
      <c r="B238" s="100" t="s">
        <v>305</v>
      </c>
      <c r="C238" s="70" t="s">
        <v>27</v>
      </c>
      <c r="D238" s="86">
        <v>210.9</v>
      </c>
      <c r="E238" s="148">
        <v>0</v>
      </c>
      <c r="F238" s="148"/>
      <c r="G238" s="24"/>
      <c r="H238" s="24"/>
      <c r="I238" s="24"/>
      <c r="J238" s="78"/>
      <c r="K238" s="78"/>
      <c r="L238" s="76">
        <f t="shared" si="18"/>
        <v>210.9</v>
      </c>
    </row>
    <row r="239" spans="1:12" ht="36.75" customHeight="1" x14ac:dyDescent="0.2">
      <c r="A239" s="505" t="s">
        <v>306</v>
      </c>
      <c r="B239" s="100" t="s">
        <v>307</v>
      </c>
      <c r="C239" s="70" t="s">
        <v>27</v>
      </c>
      <c r="D239" s="86">
        <v>14377.330000000004</v>
      </c>
      <c r="E239" s="148">
        <v>0</v>
      </c>
      <c r="F239" s="148"/>
      <c r="G239" s="24"/>
      <c r="H239" s="24"/>
      <c r="I239" s="24"/>
      <c r="J239" s="78"/>
      <c r="K239" s="78"/>
      <c r="L239" s="76">
        <f t="shared" si="18"/>
        <v>14377.330000000004</v>
      </c>
    </row>
    <row r="240" spans="1:12" ht="36.75" customHeight="1" x14ac:dyDescent="0.2">
      <c r="A240" s="506"/>
      <c r="B240" s="100" t="s">
        <v>308</v>
      </c>
      <c r="C240" s="70" t="s">
        <v>27</v>
      </c>
      <c r="D240" s="86">
        <v>24231.16</v>
      </c>
      <c r="E240" s="148">
        <v>1297.8</v>
      </c>
      <c r="F240" s="36"/>
      <c r="G240" s="24"/>
      <c r="H240" s="24"/>
      <c r="I240" s="24"/>
      <c r="J240" s="78"/>
      <c r="K240" s="78"/>
      <c r="L240" s="76">
        <f t="shared" si="18"/>
        <v>25528.959999999999</v>
      </c>
    </row>
    <row r="241" spans="1:12" ht="47.25" customHeight="1" x14ac:dyDescent="0.2">
      <c r="A241" s="506"/>
      <c r="B241" s="100" t="s">
        <v>309</v>
      </c>
      <c r="C241" s="70" t="s">
        <v>27</v>
      </c>
      <c r="D241" s="86">
        <v>54486.950000000004</v>
      </c>
      <c r="E241" s="148">
        <v>2551.1</v>
      </c>
      <c r="F241" s="36"/>
      <c r="G241" s="24"/>
      <c r="H241" s="24"/>
      <c r="I241" s="24"/>
      <c r="J241" s="78"/>
      <c r="K241" s="78"/>
      <c r="L241" s="76">
        <f t="shared" si="18"/>
        <v>57038.05</v>
      </c>
    </row>
    <row r="242" spans="1:12" ht="36.75" customHeight="1" x14ac:dyDescent="0.2">
      <c r="A242" s="507"/>
      <c r="B242" s="104" t="s">
        <v>310</v>
      </c>
      <c r="C242" s="70" t="s">
        <v>27</v>
      </c>
      <c r="D242" s="86">
        <v>923.38</v>
      </c>
      <c r="E242" s="148">
        <v>0</v>
      </c>
      <c r="F242" s="36"/>
      <c r="G242" s="24"/>
      <c r="H242" s="24"/>
      <c r="I242" s="24"/>
      <c r="J242" s="78"/>
      <c r="K242" s="78"/>
      <c r="L242" s="76">
        <f t="shared" si="18"/>
        <v>923.38</v>
      </c>
    </row>
    <row r="243" spans="1:12" ht="36.75" customHeight="1" x14ac:dyDescent="0.2">
      <c r="A243" s="505" t="s">
        <v>311</v>
      </c>
      <c r="B243" s="100" t="s">
        <v>312</v>
      </c>
      <c r="C243" s="70" t="s">
        <v>27</v>
      </c>
      <c r="D243" s="86">
        <v>8529.1900000000023</v>
      </c>
      <c r="E243" s="148">
        <v>446.5</v>
      </c>
      <c r="F243" s="36"/>
      <c r="G243" s="24"/>
      <c r="H243" s="24"/>
      <c r="I243" s="24"/>
      <c r="J243" s="78"/>
      <c r="K243" s="78"/>
      <c r="L243" s="76">
        <f t="shared" si="18"/>
        <v>8975.6900000000023</v>
      </c>
    </row>
    <row r="244" spans="1:12" ht="36.75" customHeight="1" x14ac:dyDescent="0.2">
      <c r="A244" s="506"/>
      <c r="B244" s="100" t="s">
        <v>313</v>
      </c>
      <c r="C244" s="70" t="s">
        <v>27</v>
      </c>
      <c r="D244" s="86">
        <v>1361.8000000000002</v>
      </c>
      <c r="E244" s="148">
        <v>0</v>
      </c>
      <c r="F244" s="36"/>
      <c r="G244" s="24"/>
      <c r="H244" s="24"/>
      <c r="I244" s="24"/>
      <c r="J244" s="78"/>
      <c r="K244" s="78"/>
      <c r="L244" s="76">
        <f t="shared" si="18"/>
        <v>1361.8000000000002</v>
      </c>
    </row>
    <row r="245" spans="1:12" ht="36.75" customHeight="1" x14ac:dyDescent="0.2">
      <c r="A245" s="507"/>
      <c r="B245" s="100" t="s">
        <v>314</v>
      </c>
      <c r="C245" s="70" t="s">
        <v>27</v>
      </c>
      <c r="D245" s="86">
        <v>623.5</v>
      </c>
      <c r="E245" s="148">
        <v>0</v>
      </c>
      <c r="F245" s="36"/>
      <c r="G245" s="24"/>
      <c r="H245" s="24"/>
      <c r="I245" s="24"/>
      <c r="J245" s="78"/>
      <c r="K245" s="78"/>
      <c r="L245" s="76">
        <f t="shared" si="18"/>
        <v>623.5</v>
      </c>
    </row>
    <row r="246" spans="1:12" ht="32.25" customHeight="1" x14ac:dyDescent="0.2">
      <c r="A246" s="535" t="s">
        <v>315</v>
      </c>
      <c r="B246" s="100" t="s">
        <v>316</v>
      </c>
      <c r="C246" s="70" t="s">
        <v>27</v>
      </c>
      <c r="D246" s="86">
        <v>35308.200000000004</v>
      </c>
      <c r="E246" s="148">
        <v>891.5</v>
      </c>
      <c r="F246" s="148"/>
      <c r="G246" s="24"/>
      <c r="H246" s="24"/>
      <c r="I246" s="24"/>
      <c r="J246" s="78"/>
      <c r="K246" s="78"/>
      <c r="L246" s="293">
        <f t="shared" si="18"/>
        <v>36199.700000000004</v>
      </c>
    </row>
    <row r="247" spans="1:12" ht="30" customHeight="1" x14ac:dyDescent="0.2">
      <c r="A247" s="536"/>
      <c r="B247" s="100" t="s">
        <v>317</v>
      </c>
      <c r="C247" s="70" t="s">
        <v>27</v>
      </c>
      <c r="D247" s="86">
        <v>484.8</v>
      </c>
      <c r="E247" s="148">
        <v>0</v>
      </c>
      <c r="F247" s="36"/>
      <c r="G247" s="24"/>
      <c r="H247" s="24"/>
      <c r="I247" s="24"/>
      <c r="J247" s="78"/>
      <c r="K247" s="78"/>
      <c r="L247" s="76">
        <f t="shared" ref="L247:L278" si="19">SUM(D247:K247)</f>
        <v>484.8</v>
      </c>
    </row>
    <row r="248" spans="1:12" ht="32.25" customHeight="1" x14ac:dyDescent="0.2">
      <c r="A248" s="536"/>
      <c r="B248" s="100" t="s">
        <v>318</v>
      </c>
      <c r="C248" s="70" t="s">
        <v>27</v>
      </c>
      <c r="D248" s="86">
        <v>8456.85</v>
      </c>
      <c r="E248" s="148">
        <v>471</v>
      </c>
      <c r="F248" s="36"/>
      <c r="G248" s="24"/>
      <c r="H248" s="24"/>
      <c r="I248" s="24"/>
      <c r="J248" s="78"/>
      <c r="K248" s="78"/>
      <c r="L248" s="76">
        <f t="shared" si="19"/>
        <v>8927.85</v>
      </c>
    </row>
    <row r="249" spans="1:12" ht="31.5" customHeight="1" x14ac:dyDescent="0.2">
      <c r="A249" s="536"/>
      <c r="B249" s="100" t="s">
        <v>319</v>
      </c>
      <c r="C249" s="70" t="s">
        <v>27</v>
      </c>
      <c r="D249" s="86">
        <v>1752.8000000000002</v>
      </c>
      <c r="E249" s="148">
        <v>0</v>
      </c>
      <c r="F249" s="36"/>
      <c r="G249" s="24"/>
      <c r="H249" s="24"/>
      <c r="I249" s="24"/>
      <c r="J249" s="78"/>
      <c r="K249" s="78"/>
      <c r="L249" s="76">
        <f t="shared" si="19"/>
        <v>1752.8000000000002</v>
      </c>
    </row>
    <row r="250" spans="1:12" ht="31.5" customHeight="1" x14ac:dyDescent="0.2">
      <c r="A250" s="536"/>
      <c r="B250" s="100" t="s">
        <v>244</v>
      </c>
      <c r="C250" s="70" t="s">
        <v>27</v>
      </c>
      <c r="D250" s="86">
        <v>5517.4500000000007</v>
      </c>
      <c r="E250" s="148">
        <v>0</v>
      </c>
      <c r="F250" s="36"/>
      <c r="G250" s="24"/>
      <c r="H250" s="24"/>
      <c r="I250" s="24"/>
      <c r="J250" s="78"/>
      <c r="K250" s="78"/>
      <c r="L250" s="76">
        <f t="shared" si="19"/>
        <v>5517.4500000000007</v>
      </c>
    </row>
    <row r="251" spans="1:12" ht="36.75" customHeight="1" x14ac:dyDescent="0.2">
      <c r="A251" s="537"/>
      <c r="B251" s="100" t="s">
        <v>320</v>
      </c>
      <c r="C251" s="70" t="s">
        <v>27</v>
      </c>
      <c r="D251" s="86">
        <v>1471.5</v>
      </c>
      <c r="E251" s="148">
        <v>0</v>
      </c>
      <c r="F251" s="36"/>
      <c r="G251" s="24"/>
      <c r="H251" s="24"/>
      <c r="I251" s="24"/>
      <c r="J251" s="78"/>
      <c r="K251" s="78"/>
      <c r="L251" s="293">
        <f t="shared" si="19"/>
        <v>1471.5</v>
      </c>
    </row>
    <row r="252" spans="1:12" ht="33.75" customHeight="1" x14ac:dyDescent="0.2">
      <c r="A252" s="187" t="s">
        <v>321</v>
      </c>
      <c r="B252" s="100" t="s">
        <v>604</v>
      </c>
      <c r="C252" s="70" t="s">
        <v>27</v>
      </c>
      <c r="D252" s="86">
        <v>4864.3999999999996</v>
      </c>
      <c r="E252" s="148">
        <v>333.4</v>
      </c>
      <c r="F252" s="148"/>
      <c r="G252" s="24"/>
      <c r="H252" s="24"/>
      <c r="I252" s="24"/>
      <c r="J252" s="78"/>
      <c r="K252" s="78"/>
      <c r="L252" s="293">
        <f t="shared" si="19"/>
        <v>5197.7999999999993</v>
      </c>
    </row>
    <row r="253" spans="1:12" ht="36.75" customHeight="1" x14ac:dyDescent="0.2">
      <c r="A253" s="98" t="s">
        <v>322</v>
      </c>
      <c r="B253" s="103" t="s">
        <v>323</v>
      </c>
      <c r="C253" s="70" t="s">
        <v>27</v>
      </c>
      <c r="D253" s="86">
        <v>34363.64</v>
      </c>
      <c r="E253" s="148">
        <v>1681.7</v>
      </c>
      <c r="F253" s="36"/>
      <c r="G253" s="24"/>
      <c r="H253" s="24"/>
      <c r="I253" s="24"/>
      <c r="J253" s="78"/>
      <c r="K253" s="78"/>
      <c r="L253" s="76">
        <f t="shared" si="19"/>
        <v>36045.339999999997</v>
      </c>
    </row>
    <row r="254" spans="1:12" ht="36.75" customHeight="1" x14ac:dyDescent="0.2">
      <c r="A254" s="505" t="s">
        <v>324</v>
      </c>
      <c r="B254" s="103" t="s">
        <v>712</v>
      </c>
      <c r="C254" s="70" t="s">
        <v>27</v>
      </c>
      <c r="D254" s="86">
        <v>30259.940000000006</v>
      </c>
      <c r="E254" s="148">
        <v>593.79999999999995</v>
      </c>
      <c r="F254" s="36"/>
      <c r="G254" s="24"/>
      <c r="H254" s="24"/>
      <c r="I254" s="24"/>
      <c r="J254" s="78"/>
      <c r="K254" s="78"/>
      <c r="L254" s="76">
        <f t="shared" si="19"/>
        <v>30853.740000000005</v>
      </c>
    </row>
    <row r="255" spans="1:12" ht="36.75" customHeight="1" x14ac:dyDescent="0.2">
      <c r="A255" s="507"/>
      <c r="B255" s="103" t="s">
        <v>325</v>
      </c>
      <c r="C255" s="70" t="s">
        <v>27</v>
      </c>
      <c r="D255" s="86">
        <v>26688.949999999997</v>
      </c>
      <c r="E255" s="148">
        <v>546.79999999999995</v>
      </c>
      <c r="F255" s="36"/>
      <c r="G255" s="24"/>
      <c r="H255" s="24"/>
      <c r="I255" s="24"/>
      <c r="J255" s="78"/>
      <c r="K255" s="78"/>
      <c r="L255" s="76">
        <f t="shared" si="19"/>
        <v>27235.749999999996</v>
      </c>
    </row>
    <row r="256" spans="1:12" ht="36.75" customHeight="1" x14ac:dyDescent="0.2">
      <c r="A256" s="187" t="s">
        <v>326</v>
      </c>
      <c r="B256" s="103" t="s">
        <v>327</v>
      </c>
      <c r="C256" s="70" t="s">
        <v>27</v>
      </c>
      <c r="D256" s="86">
        <v>855.71999999999991</v>
      </c>
      <c r="E256" s="148">
        <v>0</v>
      </c>
      <c r="F256" s="36"/>
      <c r="G256" s="24"/>
      <c r="H256" s="24"/>
      <c r="I256" s="24"/>
      <c r="J256" s="78"/>
      <c r="K256" s="78"/>
      <c r="L256" s="76">
        <f t="shared" si="19"/>
        <v>855.71999999999991</v>
      </c>
    </row>
    <row r="257" spans="1:12" ht="36.75" customHeight="1" x14ac:dyDescent="0.2">
      <c r="A257" s="187" t="s">
        <v>328</v>
      </c>
      <c r="B257" s="103" t="s">
        <v>329</v>
      </c>
      <c r="C257" s="70" t="s">
        <v>27</v>
      </c>
      <c r="D257" s="86">
        <v>234.1</v>
      </c>
      <c r="E257" s="148">
        <v>0</v>
      </c>
      <c r="F257" s="36"/>
      <c r="G257" s="24"/>
      <c r="H257" s="24"/>
      <c r="I257" s="24"/>
      <c r="J257" s="78"/>
      <c r="K257" s="78"/>
      <c r="L257" s="76">
        <f t="shared" si="19"/>
        <v>234.1</v>
      </c>
    </row>
    <row r="258" spans="1:12" ht="36.75" customHeight="1" x14ac:dyDescent="0.2">
      <c r="A258" s="187" t="s">
        <v>330</v>
      </c>
      <c r="B258" s="103" t="s">
        <v>331</v>
      </c>
      <c r="C258" s="70" t="s">
        <v>27</v>
      </c>
      <c r="D258" s="86">
        <v>1556.2</v>
      </c>
      <c r="E258" s="148">
        <v>0</v>
      </c>
      <c r="F258" s="36"/>
      <c r="G258" s="24"/>
      <c r="H258" s="24"/>
      <c r="I258" s="24"/>
      <c r="J258" s="78"/>
      <c r="K258" s="78"/>
      <c r="L258" s="76">
        <f t="shared" si="19"/>
        <v>1556.2</v>
      </c>
    </row>
    <row r="259" spans="1:12" ht="47.25" customHeight="1" x14ac:dyDescent="0.2">
      <c r="A259" s="371" t="s">
        <v>753</v>
      </c>
      <c r="B259" s="309" t="s">
        <v>756</v>
      </c>
      <c r="C259" s="70" t="s">
        <v>27</v>
      </c>
      <c r="D259" s="215">
        <v>1574.8000000000002</v>
      </c>
      <c r="E259" s="148">
        <v>0</v>
      </c>
      <c r="F259" s="208"/>
      <c r="G259" s="24"/>
      <c r="H259" s="24"/>
      <c r="I259" s="24"/>
      <c r="J259" s="208"/>
      <c r="K259" s="78"/>
      <c r="L259" s="76">
        <f t="shared" si="19"/>
        <v>1574.8000000000002</v>
      </c>
    </row>
    <row r="260" spans="1:12" ht="48.75" customHeight="1" x14ac:dyDescent="0.2">
      <c r="A260" s="505" t="s">
        <v>332</v>
      </c>
      <c r="B260" s="100" t="s">
        <v>333</v>
      </c>
      <c r="C260" s="70" t="s">
        <v>27</v>
      </c>
      <c r="D260" s="86">
        <v>32535.74</v>
      </c>
      <c r="E260" s="148">
        <v>678.4</v>
      </c>
      <c r="F260" s="36"/>
      <c r="G260" s="24"/>
      <c r="H260" s="24"/>
      <c r="I260" s="24"/>
      <c r="J260" s="78"/>
      <c r="K260" s="78"/>
      <c r="L260" s="76">
        <f t="shared" si="19"/>
        <v>33214.14</v>
      </c>
    </row>
    <row r="261" spans="1:12" ht="36.75" customHeight="1" x14ac:dyDescent="0.2">
      <c r="A261" s="506"/>
      <c r="B261" s="100" t="s">
        <v>334</v>
      </c>
      <c r="C261" s="70" t="s">
        <v>27</v>
      </c>
      <c r="D261" s="86">
        <v>15218.140000000003</v>
      </c>
      <c r="E261" s="148">
        <v>0</v>
      </c>
      <c r="F261" s="36"/>
      <c r="G261" s="24"/>
      <c r="H261" s="24"/>
      <c r="I261" s="24"/>
      <c r="J261" s="78"/>
      <c r="K261" s="78"/>
      <c r="L261" s="76">
        <f t="shared" si="19"/>
        <v>15218.140000000003</v>
      </c>
    </row>
    <row r="262" spans="1:12" ht="36.75" customHeight="1" x14ac:dyDescent="0.2">
      <c r="A262" s="506"/>
      <c r="B262" s="100" t="s">
        <v>335</v>
      </c>
      <c r="C262" s="70" t="s">
        <v>27</v>
      </c>
      <c r="D262" s="86">
        <v>26755.84</v>
      </c>
      <c r="E262" s="148">
        <v>1320.3</v>
      </c>
      <c r="F262" s="36"/>
      <c r="G262" s="24"/>
      <c r="H262" s="24"/>
      <c r="I262" s="24"/>
      <c r="J262" s="78"/>
      <c r="K262" s="78"/>
      <c r="L262" s="76">
        <f t="shared" si="19"/>
        <v>28076.14</v>
      </c>
    </row>
    <row r="263" spans="1:12" ht="36.75" customHeight="1" x14ac:dyDescent="0.2">
      <c r="A263" s="506"/>
      <c r="B263" s="100" t="s">
        <v>336</v>
      </c>
      <c r="C263" s="70" t="s">
        <v>27</v>
      </c>
      <c r="D263" s="86">
        <v>7210.0300000000007</v>
      </c>
      <c r="E263" s="148">
        <v>0</v>
      </c>
      <c r="F263" s="36"/>
      <c r="G263" s="24"/>
      <c r="H263" s="24"/>
      <c r="I263" s="24"/>
      <c r="J263" s="78"/>
      <c r="K263" s="78"/>
      <c r="L263" s="76">
        <f t="shared" si="19"/>
        <v>7210.0300000000007</v>
      </c>
    </row>
    <row r="264" spans="1:12" ht="36.75" customHeight="1" x14ac:dyDescent="0.2">
      <c r="A264" s="506"/>
      <c r="B264" s="100" t="s">
        <v>337</v>
      </c>
      <c r="C264" s="70" t="s">
        <v>27</v>
      </c>
      <c r="D264" s="86">
        <v>19688.52</v>
      </c>
      <c r="E264" s="148">
        <v>1485.77</v>
      </c>
      <c r="F264" s="36"/>
      <c r="G264" s="24"/>
      <c r="H264" s="24"/>
      <c r="I264" s="24"/>
      <c r="J264" s="78"/>
      <c r="K264" s="78"/>
      <c r="L264" s="76">
        <f t="shared" si="19"/>
        <v>21174.29</v>
      </c>
    </row>
    <row r="265" spans="1:12" ht="36.75" customHeight="1" x14ac:dyDescent="0.2">
      <c r="A265" s="506"/>
      <c r="B265" s="100" t="s">
        <v>338</v>
      </c>
      <c r="C265" s="70" t="s">
        <v>27</v>
      </c>
      <c r="D265" s="86">
        <v>1070.7</v>
      </c>
      <c r="E265" s="148">
        <v>0</v>
      </c>
      <c r="F265" s="36"/>
      <c r="G265" s="24"/>
      <c r="H265" s="24"/>
      <c r="I265" s="24"/>
      <c r="J265" s="78"/>
      <c r="K265" s="78"/>
      <c r="L265" s="76">
        <f t="shared" si="19"/>
        <v>1070.7</v>
      </c>
    </row>
    <row r="266" spans="1:12" ht="36.75" customHeight="1" x14ac:dyDescent="0.2">
      <c r="A266" s="506"/>
      <c r="B266" s="240" t="s">
        <v>775</v>
      </c>
      <c r="C266" s="70" t="s">
        <v>27</v>
      </c>
      <c r="D266" s="86">
        <v>521.70000000000005</v>
      </c>
      <c r="E266" s="148">
        <v>0</v>
      </c>
      <c r="F266" s="36"/>
      <c r="G266" s="24"/>
      <c r="H266" s="24"/>
      <c r="I266" s="24"/>
      <c r="J266" s="78"/>
      <c r="K266" s="78"/>
      <c r="L266" s="76">
        <f t="shared" si="19"/>
        <v>521.70000000000005</v>
      </c>
    </row>
    <row r="267" spans="1:12" ht="47.25" customHeight="1" x14ac:dyDescent="0.2">
      <c r="A267" s="507"/>
      <c r="B267" s="100" t="s">
        <v>339</v>
      </c>
      <c r="C267" s="70" t="s">
        <v>27</v>
      </c>
      <c r="D267" s="86">
        <v>8296.82</v>
      </c>
      <c r="E267" s="148">
        <v>0</v>
      </c>
      <c r="F267" s="36"/>
      <c r="G267" s="24"/>
      <c r="H267" s="24"/>
      <c r="I267" s="24"/>
      <c r="J267" s="78"/>
      <c r="K267" s="78"/>
      <c r="L267" s="76">
        <f t="shared" si="19"/>
        <v>8296.82</v>
      </c>
    </row>
    <row r="268" spans="1:12" ht="36.75" customHeight="1" x14ac:dyDescent="0.2">
      <c r="A268" s="505" t="s">
        <v>618</v>
      </c>
      <c r="B268" s="100" t="s">
        <v>341</v>
      </c>
      <c r="C268" s="70" t="s">
        <v>27</v>
      </c>
      <c r="D268" s="215">
        <v>9322.82</v>
      </c>
      <c r="E268" s="148">
        <v>0</v>
      </c>
      <c r="F268" s="36"/>
      <c r="G268" s="24"/>
      <c r="H268" s="24"/>
      <c r="I268" s="24"/>
      <c r="J268" s="78"/>
      <c r="K268" s="78"/>
      <c r="L268" s="76">
        <f t="shared" si="19"/>
        <v>9322.82</v>
      </c>
    </row>
    <row r="269" spans="1:12" ht="36.75" customHeight="1" x14ac:dyDescent="0.2">
      <c r="A269" s="506"/>
      <c r="B269" s="240" t="s">
        <v>770</v>
      </c>
      <c r="C269" s="70" t="s">
        <v>27</v>
      </c>
      <c r="D269" s="215">
        <v>859.90000000000009</v>
      </c>
      <c r="E269" s="148">
        <v>0</v>
      </c>
      <c r="F269" s="36"/>
      <c r="G269" s="24"/>
      <c r="H269" s="24"/>
      <c r="I269" s="24"/>
      <c r="J269" s="78"/>
      <c r="K269" s="78"/>
      <c r="L269" s="76">
        <f t="shared" si="19"/>
        <v>859.90000000000009</v>
      </c>
    </row>
    <row r="270" spans="1:12" ht="33" customHeight="1" x14ac:dyDescent="0.2">
      <c r="A270" s="506"/>
      <c r="B270" s="100" t="s">
        <v>342</v>
      </c>
      <c r="C270" s="70" t="s">
        <v>27</v>
      </c>
      <c r="D270" s="86">
        <v>8330</v>
      </c>
      <c r="E270" s="148">
        <v>0</v>
      </c>
      <c r="F270" s="36"/>
      <c r="G270" s="24"/>
      <c r="H270" s="24"/>
      <c r="I270" s="24"/>
      <c r="J270" s="78"/>
      <c r="K270" s="78"/>
      <c r="L270" s="76">
        <f t="shared" si="19"/>
        <v>8330</v>
      </c>
    </row>
    <row r="271" spans="1:12" ht="33.75" customHeight="1" x14ac:dyDescent="0.2">
      <c r="A271" s="506"/>
      <c r="B271" s="100" t="s">
        <v>605</v>
      </c>
      <c r="C271" s="70" t="s">
        <v>27</v>
      </c>
      <c r="D271" s="86">
        <v>72428.709999999992</v>
      </c>
      <c r="E271" s="148">
        <v>3856.9</v>
      </c>
      <c r="F271" s="36"/>
      <c r="G271" s="24"/>
      <c r="H271" s="24"/>
      <c r="I271" s="24"/>
      <c r="J271" s="78"/>
      <c r="K271" s="78"/>
      <c r="L271" s="76">
        <f t="shared" si="19"/>
        <v>76285.609999999986</v>
      </c>
    </row>
    <row r="272" spans="1:12" ht="32.25" customHeight="1" x14ac:dyDescent="0.2">
      <c r="A272" s="506"/>
      <c r="B272" s="100" t="s">
        <v>343</v>
      </c>
      <c r="C272" s="70" t="s">
        <v>27</v>
      </c>
      <c r="D272" s="86">
        <v>4699.7</v>
      </c>
      <c r="E272" s="148">
        <v>421.9</v>
      </c>
      <c r="F272" s="36"/>
      <c r="G272" s="24"/>
      <c r="H272" s="24"/>
      <c r="I272" s="24"/>
      <c r="J272" s="78"/>
      <c r="K272" s="78"/>
      <c r="L272" s="76">
        <f t="shared" si="19"/>
        <v>5121.5999999999995</v>
      </c>
    </row>
    <row r="273" spans="1:16" ht="34.5" customHeight="1" x14ac:dyDescent="0.2">
      <c r="A273" s="506"/>
      <c r="B273" s="100" t="s">
        <v>344</v>
      </c>
      <c r="C273" s="70" t="s">
        <v>27</v>
      </c>
      <c r="D273" s="86">
        <v>10035.599999999999</v>
      </c>
      <c r="E273" s="148">
        <v>415.2</v>
      </c>
      <c r="F273" s="36"/>
      <c r="G273" s="24"/>
      <c r="H273" s="24"/>
      <c r="I273" s="24"/>
      <c r="J273" s="78"/>
      <c r="K273" s="78"/>
      <c r="L273" s="76">
        <f t="shared" si="19"/>
        <v>10450.799999999999</v>
      </c>
    </row>
    <row r="274" spans="1:16" ht="30" customHeight="1" x14ac:dyDescent="0.2">
      <c r="A274" s="506"/>
      <c r="B274" s="100" t="s">
        <v>345</v>
      </c>
      <c r="C274" s="70" t="s">
        <v>27</v>
      </c>
      <c r="D274" s="86">
        <v>30300.339999999997</v>
      </c>
      <c r="E274" s="148">
        <v>123.8</v>
      </c>
      <c r="F274" s="36"/>
      <c r="G274" s="24"/>
      <c r="H274" s="24"/>
      <c r="I274" s="24"/>
      <c r="J274" s="78"/>
      <c r="K274" s="78"/>
      <c r="L274" s="76">
        <f t="shared" si="19"/>
        <v>30424.139999999996</v>
      </c>
    </row>
    <row r="275" spans="1:16" ht="32.25" customHeight="1" x14ac:dyDescent="0.2">
      <c r="A275" s="506"/>
      <c r="B275" s="100" t="s">
        <v>346</v>
      </c>
      <c r="C275" s="70" t="s">
        <v>27</v>
      </c>
      <c r="D275" s="86">
        <v>11462.03</v>
      </c>
      <c r="E275" s="148">
        <v>0</v>
      </c>
      <c r="F275" s="148"/>
      <c r="G275" s="24"/>
      <c r="H275" s="24"/>
      <c r="I275" s="24"/>
      <c r="J275" s="78"/>
      <c r="K275" s="78"/>
      <c r="L275" s="76">
        <f t="shared" si="19"/>
        <v>11462.03</v>
      </c>
    </row>
    <row r="276" spans="1:16" ht="36" customHeight="1" x14ac:dyDescent="0.2">
      <c r="A276" s="506"/>
      <c r="B276" s="100" t="s">
        <v>347</v>
      </c>
      <c r="C276" s="70" t="s">
        <v>27</v>
      </c>
      <c r="D276" s="86">
        <v>22509.280000000002</v>
      </c>
      <c r="E276" s="148">
        <v>771.8</v>
      </c>
      <c r="F276" s="36"/>
      <c r="G276" s="24"/>
      <c r="H276" s="24"/>
      <c r="I276" s="24"/>
      <c r="J276" s="78"/>
      <c r="K276" s="78"/>
      <c r="L276" s="76">
        <f t="shared" si="19"/>
        <v>23281.08</v>
      </c>
    </row>
    <row r="277" spans="1:16" ht="36.75" customHeight="1" x14ac:dyDescent="0.2">
      <c r="A277" s="506"/>
      <c r="B277" s="100" t="s">
        <v>348</v>
      </c>
      <c r="C277" s="70" t="s">
        <v>27</v>
      </c>
      <c r="D277" s="86">
        <v>8900.3200000000015</v>
      </c>
      <c r="E277" s="148">
        <v>0</v>
      </c>
      <c r="F277" s="148"/>
      <c r="G277" s="24"/>
      <c r="H277" s="24"/>
      <c r="I277" s="24"/>
      <c r="J277" s="78"/>
      <c r="K277" s="78"/>
      <c r="L277" s="76">
        <f t="shared" si="19"/>
        <v>8900.3200000000015</v>
      </c>
    </row>
    <row r="278" spans="1:16" ht="33" customHeight="1" x14ac:dyDescent="0.2">
      <c r="A278" s="506"/>
      <c r="B278" s="143" t="s">
        <v>349</v>
      </c>
      <c r="C278" s="144" t="s">
        <v>27</v>
      </c>
      <c r="D278" s="107">
        <v>4622.420000000001</v>
      </c>
      <c r="E278" s="148">
        <v>0</v>
      </c>
      <c r="F278" s="36"/>
      <c r="G278" s="24"/>
      <c r="H278" s="24"/>
      <c r="I278" s="24"/>
      <c r="J278" s="78"/>
      <c r="K278" s="78"/>
      <c r="L278" s="76">
        <f t="shared" si="19"/>
        <v>4622.420000000001</v>
      </c>
    </row>
    <row r="279" spans="1:16" ht="34.5" customHeight="1" x14ac:dyDescent="0.2">
      <c r="A279" s="506"/>
      <c r="B279" s="100" t="s">
        <v>350</v>
      </c>
      <c r="C279" s="70" t="s">
        <v>27</v>
      </c>
      <c r="D279" s="86">
        <v>16909.969999999998</v>
      </c>
      <c r="E279" s="148">
        <v>762.5</v>
      </c>
      <c r="F279" s="36"/>
      <c r="G279" s="24"/>
      <c r="H279" s="24"/>
      <c r="I279" s="24"/>
      <c r="J279" s="78"/>
      <c r="K279" s="78"/>
      <c r="L279" s="76">
        <f t="shared" ref="L279:L285" si="20">SUM(D279:K279)</f>
        <v>17672.469999999998</v>
      </c>
    </row>
    <row r="280" spans="1:16" ht="35.25" customHeight="1" x14ac:dyDescent="0.2">
      <c r="A280" s="506"/>
      <c r="B280" s="100" t="s">
        <v>351</v>
      </c>
      <c r="C280" s="70" t="s">
        <v>27</v>
      </c>
      <c r="D280" s="86">
        <v>645.1</v>
      </c>
      <c r="E280" s="148">
        <v>0</v>
      </c>
      <c r="F280" s="36"/>
      <c r="G280" s="24"/>
      <c r="H280" s="24"/>
      <c r="I280" s="24"/>
      <c r="J280" s="78"/>
      <c r="K280" s="78"/>
      <c r="L280" s="76">
        <f t="shared" si="20"/>
        <v>645.1</v>
      </c>
    </row>
    <row r="281" spans="1:16" ht="30" customHeight="1" x14ac:dyDescent="0.2">
      <c r="A281" s="506"/>
      <c r="B281" s="100" t="s">
        <v>352</v>
      </c>
      <c r="C281" s="70" t="s">
        <v>27</v>
      </c>
      <c r="D281" s="86">
        <v>6533.32</v>
      </c>
      <c r="E281" s="148">
        <v>0</v>
      </c>
      <c r="F281" s="36"/>
      <c r="G281" s="24"/>
      <c r="H281" s="24"/>
      <c r="I281" s="24"/>
      <c r="J281" s="78"/>
      <c r="K281" s="78"/>
      <c r="L281" s="76">
        <f t="shared" si="20"/>
        <v>6533.32</v>
      </c>
    </row>
    <row r="282" spans="1:16" ht="34.5" customHeight="1" x14ac:dyDescent="0.2">
      <c r="A282" s="506"/>
      <c r="B282" s="100" t="s">
        <v>353</v>
      </c>
      <c r="C282" s="70" t="s">
        <v>27</v>
      </c>
      <c r="D282" s="86">
        <v>2186.42</v>
      </c>
      <c r="E282" s="148">
        <v>0</v>
      </c>
      <c r="F282" s="36"/>
      <c r="G282" s="24"/>
      <c r="H282" s="24"/>
      <c r="I282" s="24"/>
      <c r="J282" s="78"/>
      <c r="K282" s="78"/>
      <c r="L282" s="76">
        <f t="shared" si="20"/>
        <v>2186.42</v>
      </c>
    </row>
    <row r="283" spans="1:16" ht="33" customHeight="1" x14ac:dyDescent="0.2">
      <c r="A283" s="506"/>
      <c r="B283" s="100" t="s">
        <v>354</v>
      </c>
      <c r="C283" s="70" t="s">
        <v>27</v>
      </c>
      <c r="D283" s="86">
        <v>20454.699999999997</v>
      </c>
      <c r="E283" s="148">
        <v>141.80000000000001</v>
      </c>
      <c r="F283" s="36"/>
      <c r="G283" s="24"/>
      <c r="H283" s="24"/>
      <c r="I283" s="24"/>
      <c r="J283" s="78"/>
      <c r="K283" s="78"/>
      <c r="L283" s="76">
        <f t="shared" si="20"/>
        <v>20596.499999999996</v>
      </c>
    </row>
    <row r="284" spans="1:16" ht="33.75" customHeight="1" x14ac:dyDescent="0.2">
      <c r="A284" s="506"/>
      <c r="B284" s="103" t="s">
        <v>613</v>
      </c>
      <c r="C284" s="70" t="s">
        <v>27</v>
      </c>
      <c r="D284" s="86">
        <v>6034.7</v>
      </c>
      <c r="E284" s="148">
        <v>0</v>
      </c>
      <c r="F284" s="36"/>
      <c r="G284" s="24"/>
      <c r="H284" s="24"/>
      <c r="I284" s="24"/>
      <c r="J284" s="78"/>
      <c r="K284" s="78"/>
      <c r="L284" s="76">
        <f t="shared" si="20"/>
        <v>6034.7</v>
      </c>
    </row>
    <row r="285" spans="1:16" ht="34.5" customHeight="1" x14ac:dyDescent="0.2">
      <c r="A285" s="507"/>
      <c r="B285" s="100" t="s">
        <v>355</v>
      </c>
      <c r="C285" s="70" t="s">
        <v>27</v>
      </c>
      <c r="D285" s="86">
        <v>1823.71</v>
      </c>
      <c r="E285" s="148">
        <v>0</v>
      </c>
      <c r="F285" s="36"/>
      <c r="G285" s="24"/>
      <c r="H285" s="24"/>
      <c r="I285" s="24"/>
      <c r="J285" s="78"/>
      <c r="K285" s="78"/>
      <c r="L285" s="76">
        <f t="shared" si="20"/>
        <v>1823.71</v>
      </c>
    </row>
    <row r="286" spans="1:16" ht="30" customHeight="1" x14ac:dyDescent="0.2">
      <c r="A286" s="520" t="s">
        <v>256</v>
      </c>
      <c r="B286" s="521"/>
      <c r="C286" s="18" t="s">
        <v>27</v>
      </c>
      <c r="D286" s="93">
        <v>1211942.6199999999</v>
      </c>
      <c r="E286" s="25">
        <f>SUM(E183:E285)</f>
        <v>34240.070000000007</v>
      </c>
      <c r="F286" s="25">
        <f>SUM(F183:F285)</f>
        <v>0</v>
      </c>
      <c r="G286" s="25">
        <f>SUM(G183:G285)</f>
        <v>0</v>
      </c>
      <c r="H286" s="25">
        <f t="shared" ref="H286" si="21">SUM(H183:H285)</f>
        <v>0</v>
      </c>
      <c r="I286" s="25">
        <f>SUM(I183:I285)</f>
        <v>0</v>
      </c>
      <c r="J286" s="25">
        <f>SUM(J183:J285)</f>
        <v>0</v>
      </c>
      <c r="K286" s="25">
        <f>SUM(K183:K285)</f>
        <v>0</v>
      </c>
      <c r="L286" s="22">
        <f>SUM(D286:K286)</f>
        <v>1246182.69</v>
      </c>
    </row>
    <row r="287" spans="1:16" s="4" customFormat="1" ht="30" customHeight="1" thickBot="1" x14ac:dyDescent="0.3">
      <c r="A287" s="522" t="s">
        <v>257</v>
      </c>
      <c r="B287" s="523"/>
      <c r="C287" s="40" t="s">
        <v>27</v>
      </c>
      <c r="D287" s="26">
        <f>COUNTIF(D183:D285,"&gt;0")</f>
        <v>103</v>
      </c>
      <c r="E287" s="26">
        <f>COUNTIF(E183:E285,"&gt;0")</f>
        <v>33</v>
      </c>
      <c r="F287" s="26">
        <f t="shared" ref="F287:K287" si="22">COUNTIF(F183:F285,"&gt;0")</f>
        <v>0</v>
      </c>
      <c r="G287" s="26">
        <f t="shared" si="22"/>
        <v>0</v>
      </c>
      <c r="H287" s="26">
        <f t="shared" si="22"/>
        <v>0</v>
      </c>
      <c r="I287" s="26">
        <f t="shared" si="22"/>
        <v>0</v>
      </c>
      <c r="J287" s="26">
        <f t="shared" si="22"/>
        <v>0</v>
      </c>
      <c r="K287" s="26">
        <f t="shared" si="22"/>
        <v>0</v>
      </c>
      <c r="L287" s="27">
        <f>SUM(D287:K287)</f>
        <v>136</v>
      </c>
      <c r="P287" s="96"/>
    </row>
    <row r="288" spans="1:16" s="4" customFormat="1" ht="34.5" customHeight="1" thickTop="1" thickBot="1" x14ac:dyDescent="0.3">
      <c r="A288" s="598" t="s">
        <v>356</v>
      </c>
      <c r="B288" s="599"/>
      <c r="C288" s="9"/>
      <c r="D288" s="97" t="s">
        <v>795</v>
      </c>
      <c r="E288" s="97" t="s">
        <v>788</v>
      </c>
      <c r="F288" s="11" t="s">
        <v>789</v>
      </c>
      <c r="G288" s="11" t="s">
        <v>790</v>
      </c>
      <c r="H288" s="11" t="s">
        <v>791</v>
      </c>
      <c r="I288" s="11" t="s">
        <v>792</v>
      </c>
      <c r="J288" s="11" t="s">
        <v>793</v>
      </c>
      <c r="K288" s="11" t="s">
        <v>794</v>
      </c>
      <c r="L288" s="10" t="s">
        <v>28</v>
      </c>
      <c r="P288"/>
    </row>
    <row r="289" spans="1:12" s="4" customFormat="1" ht="30" customHeight="1" thickTop="1" thickBot="1" x14ac:dyDescent="0.3">
      <c r="A289" s="600"/>
      <c r="B289" s="601"/>
      <c r="C289" s="71" t="s">
        <v>27</v>
      </c>
      <c r="D289" s="65">
        <v>542172.36</v>
      </c>
      <c r="E289" s="30">
        <v>38231.1</v>
      </c>
      <c r="F289" s="30"/>
      <c r="G289" s="30"/>
      <c r="H289" s="30"/>
      <c r="I289" s="30"/>
      <c r="J289" s="30"/>
      <c r="K289" s="30"/>
      <c r="L289" s="31">
        <f>SUM(D289:K289)</f>
        <v>580403.46</v>
      </c>
    </row>
    <row r="290" spans="1:12" s="4" customFormat="1" ht="30" customHeight="1" thickTop="1" thickBot="1" x14ac:dyDescent="0.3">
      <c r="A290" s="524" t="s">
        <v>256</v>
      </c>
      <c r="B290" s="525"/>
      <c r="C290" s="13" t="s">
        <v>27</v>
      </c>
      <c r="D290" s="57">
        <v>542172.36</v>
      </c>
      <c r="E290" s="28">
        <f t="shared" ref="E290:J290" si="23">E289</f>
        <v>38231.1</v>
      </c>
      <c r="F290" s="28">
        <f>F289</f>
        <v>0</v>
      </c>
      <c r="G290" s="28">
        <f>G289</f>
        <v>0</v>
      </c>
      <c r="H290" s="28">
        <f t="shared" ref="H290:I290" si="24">H289</f>
        <v>0</v>
      </c>
      <c r="I290" s="28">
        <f t="shared" si="24"/>
        <v>0</v>
      </c>
      <c r="J290" s="28">
        <f t="shared" si="23"/>
        <v>0</v>
      </c>
      <c r="K290" s="28">
        <f>K289</f>
        <v>0</v>
      </c>
      <c r="L290" s="29">
        <f>SUM(D290:K290)</f>
        <v>580403.46</v>
      </c>
    </row>
    <row r="291" spans="1:12" s="4" customFormat="1" ht="30" customHeight="1" thickTop="1" thickBot="1" x14ac:dyDescent="0.3">
      <c r="A291" s="524" t="s">
        <v>257</v>
      </c>
      <c r="B291" s="525"/>
      <c r="C291" s="13" t="s">
        <v>27</v>
      </c>
      <c r="D291" s="238">
        <v>16022</v>
      </c>
      <c r="E291" s="322">
        <v>1454</v>
      </c>
      <c r="F291" s="322"/>
      <c r="G291" s="322"/>
      <c r="H291" s="322"/>
      <c r="I291" s="322"/>
      <c r="J291" s="322"/>
      <c r="K291" s="322"/>
      <c r="L291" s="112">
        <f>SUM(D291:K291)</f>
        <v>17476</v>
      </c>
    </row>
    <row r="292" spans="1:12" s="4" customFormat="1" ht="30" customHeight="1" thickTop="1" thickBot="1" x14ac:dyDescent="0.3">
      <c r="A292" s="518" t="s">
        <v>357</v>
      </c>
      <c r="B292" s="519"/>
      <c r="C292" s="56" t="s">
        <v>27</v>
      </c>
      <c r="D292" s="32">
        <f t="shared" ref="D292:J292" si="25">SUM(D290,D179,D286)</f>
        <v>3619794.8099999996</v>
      </c>
      <c r="E292" s="32">
        <f>SUM(E290,E179,E286)</f>
        <v>114874.16</v>
      </c>
      <c r="F292" s="32">
        <f t="shared" si="25"/>
        <v>0</v>
      </c>
      <c r="G292" s="32">
        <f t="shared" si="25"/>
        <v>0</v>
      </c>
      <c r="H292" s="32">
        <f t="shared" si="25"/>
        <v>0</v>
      </c>
      <c r="I292" s="32">
        <f t="shared" si="25"/>
        <v>0</v>
      </c>
      <c r="J292" s="137">
        <f t="shared" si="25"/>
        <v>0</v>
      </c>
      <c r="K292" s="32">
        <f>SUM(K290,K179,K286)</f>
        <v>0</v>
      </c>
      <c r="L292" s="33">
        <f>SUM(D292:K292)</f>
        <v>3734668.9699999997</v>
      </c>
    </row>
    <row r="293" spans="1:12" s="4" customFormat="1" ht="23.1" customHeight="1" thickTop="1" thickBot="1" x14ac:dyDescent="0.3">
      <c r="A293" s="496" t="s">
        <v>609</v>
      </c>
      <c r="B293" s="497"/>
      <c r="C293" s="497"/>
      <c r="D293" s="497"/>
      <c r="E293" s="497"/>
      <c r="F293" s="497"/>
      <c r="G293" s="497"/>
      <c r="H293" s="497"/>
      <c r="I293" s="497"/>
      <c r="J293" s="497"/>
      <c r="K293" s="497"/>
      <c r="L293" s="498"/>
    </row>
    <row r="294" spans="1:12" s="4" customFormat="1" ht="24.75" customHeight="1" thickTop="1" thickBot="1" x14ac:dyDescent="0.3">
      <c r="A294" s="508" t="s">
        <v>587</v>
      </c>
      <c r="B294" s="509"/>
      <c r="C294" s="509"/>
      <c r="D294" s="509"/>
      <c r="E294" s="509"/>
      <c r="F294" s="509"/>
      <c r="G294" s="509"/>
      <c r="H294" s="509"/>
      <c r="I294" s="509"/>
      <c r="J294" s="509"/>
      <c r="K294" s="509"/>
      <c r="L294" s="510"/>
    </row>
    <row r="295" spans="1:12" s="4" customFormat="1" ht="23.1" customHeight="1" thickTop="1" x14ac:dyDescent="0.25">
      <c r="A295" s="499" t="s">
        <v>358</v>
      </c>
      <c r="B295" s="500"/>
      <c r="C295" s="500"/>
      <c r="D295" s="500"/>
      <c r="E295" s="500"/>
      <c r="F295" s="500"/>
      <c r="G295" s="500"/>
      <c r="H295" s="500"/>
      <c r="I295" s="500"/>
      <c r="J295" s="500"/>
      <c r="K295" s="500"/>
      <c r="L295" s="501"/>
    </row>
    <row r="296" spans="1:12" s="4" customFormat="1" ht="32.25" customHeight="1" thickBot="1" x14ac:dyDescent="0.3">
      <c r="A296" s="513" t="s">
        <v>359</v>
      </c>
      <c r="B296" s="514"/>
      <c r="C296" s="515"/>
      <c r="D296" s="97" t="s">
        <v>795</v>
      </c>
      <c r="E296" s="97" t="s">
        <v>788</v>
      </c>
      <c r="F296" s="11" t="s">
        <v>789</v>
      </c>
      <c r="G296" s="11" t="s">
        <v>790</v>
      </c>
      <c r="H296" s="11" t="s">
        <v>791</v>
      </c>
      <c r="I296" s="11" t="s">
        <v>792</v>
      </c>
      <c r="J296" s="11" t="s">
        <v>793</v>
      </c>
      <c r="K296" s="11" t="s">
        <v>794</v>
      </c>
      <c r="L296" s="109" t="s">
        <v>28</v>
      </c>
    </row>
    <row r="297" spans="1:12" s="4" customFormat="1" ht="23.1" customHeight="1" thickTop="1" x14ac:dyDescent="0.25">
      <c r="A297" s="261" t="s">
        <v>360</v>
      </c>
      <c r="B297" s="49"/>
      <c r="C297" s="72" t="s">
        <v>27</v>
      </c>
      <c r="D297" s="106">
        <v>7808.4800000000005</v>
      </c>
      <c r="E297" s="110">
        <v>1319.9</v>
      </c>
      <c r="F297" s="105"/>
      <c r="G297" s="36"/>
      <c r="H297" s="36"/>
      <c r="I297" s="36"/>
      <c r="J297" s="36"/>
      <c r="K297" s="36"/>
      <c r="L297" s="76">
        <f>SUM(D297:K297)</f>
        <v>9128.380000000001</v>
      </c>
    </row>
    <row r="298" spans="1:12" s="4" customFormat="1" ht="23.1" customHeight="1" x14ac:dyDescent="0.25">
      <c r="A298" s="145" t="s">
        <v>361</v>
      </c>
      <c r="B298" s="59"/>
      <c r="C298" s="73" t="s">
        <v>27</v>
      </c>
      <c r="D298" s="107">
        <v>62.3</v>
      </c>
      <c r="E298" s="110">
        <v>0</v>
      </c>
      <c r="F298" s="105"/>
      <c r="G298" s="36"/>
      <c r="H298" s="36"/>
      <c r="I298" s="36"/>
      <c r="J298" s="36"/>
      <c r="K298" s="36"/>
      <c r="L298" s="76">
        <f>SUM(D298:K298)</f>
        <v>62.3</v>
      </c>
    </row>
    <row r="299" spans="1:12" s="4" customFormat="1" ht="23.1" customHeight="1" x14ac:dyDescent="0.25">
      <c r="A299" s="60" t="s">
        <v>362</v>
      </c>
      <c r="B299" s="45"/>
      <c r="C299" s="73" t="s">
        <v>27</v>
      </c>
      <c r="D299" s="107">
        <v>35953.83</v>
      </c>
      <c r="E299" s="110">
        <v>0</v>
      </c>
      <c r="F299" s="105"/>
      <c r="G299" s="36"/>
      <c r="H299" s="36"/>
      <c r="I299" s="36"/>
      <c r="J299" s="36"/>
      <c r="K299" s="36"/>
      <c r="L299" s="76">
        <f>SUM(D299:K299)</f>
        <v>35953.83</v>
      </c>
    </row>
    <row r="300" spans="1:12" s="4" customFormat="1" ht="23.1" customHeight="1" x14ac:dyDescent="0.25">
      <c r="A300" s="60" t="s">
        <v>743</v>
      </c>
      <c r="B300" s="45"/>
      <c r="C300" s="73" t="s">
        <v>27</v>
      </c>
      <c r="D300" s="107">
        <v>888.2</v>
      </c>
      <c r="E300" s="110">
        <v>0</v>
      </c>
      <c r="F300" s="105"/>
      <c r="G300" s="36"/>
      <c r="H300" s="36"/>
      <c r="I300" s="36"/>
      <c r="J300" s="36"/>
      <c r="K300" s="36"/>
      <c r="L300" s="76">
        <f>SUM(D300:K300)</f>
        <v>888.2</v>
      </c>
    </row>
    <row r="301" spans="1:12" s="4" customFormat="1" ht="23.1" customHeight="1" x14ac:dyDescent="0.25">
      <c r="A301" s="60" t="s">
        <v>363</v>
      </c>
      <c r="B301" s="45"/>
      <c r="C301" s="73" t="s">
        <v>27</v>
      </c>
      <c r="D301" s="107">
        <v>15.6</v>
      </c>
      <c r="E301" s="110">
        <v>0</v>
      </c>
      <c r="F301" s="105"/>
      <c r="G301" s="36"/>
      <c r="H301" s="36"/>
      <c r="I301" s="36"/>
      <c r="J301" s="36"/>
      <c r="K301" s="36"/>
      <c r="L301" s="76">
        <f t="shared" ref="L301:L328" si="26">SUM(D301:K301)</f>
        <v>15.6</v>
      </c>
    </row>
    <row r="302" spans="1:12" s="4" customFormat="1" ht="23.1" customHeight="1" x14ac:dyDescent="0.25">
      <c r="A302" s="60" t="s">
        <v>364</v>
      </c>
      <c r="B302" s="45"/>
      <c r="C302" s="74" t="s">
        <v>27</v>
      </c>
      <c r="D302" s="107">
        <v>102230.39999999999</v>
      </c>
      <c r="E302" s="110">
        <v>6276.8</v>
      </c>
      <c r="F302" s="105"/>
      <c r="G302" s="36"/>
      <c r="H302" s="36"/>
      <c r="I302" s="36"/>
      <c r="J302" s="36"/>
      <c r="K302" s="36"/>
      <c r="L302" s="76">
        <f t="shared" si="26"/>
        <v>108507.2</v>
      </c>
    </row>
    <row r="303" spans="1:12" s="4" customFormat="1" ht="23.1" customHeight="1" x14ac:dyDescent="0.25">
      <c r="A303" s="60" t="s">
        <v>365</v>
      </c>
      <c r="B303" s="45"/>
      <c r="C303" s="74" t="s">
        <v>27</v>
      </c>
      <c r="D303" s="107">
        <v>37308.780000000006</v>
      </c>
      <c r="E303" s="110">
        <v>333.1</v>
      </c>
      <c r="F303" s="105"/>
      <c r="G303" s="36"/>
      <c r="H303" s="36"/>
      <c r="I303" s="36"/>
      <c r="J303" s="36"/>
      <c r="K303" s="36"/>
      <c r="L303" s="76">
        <f t="shared" si="26"/>
        <v>37641.880000000005</v>
      </c>
    </row>
    <row r="304" spans="1:12" s="4" customFormat="1" ht="23.1" customHeight="1" x14ac:dyDescent="0.25">
      <c r="A304" s="60" t="s">
        <v>366</v>
      </c>
      <c r="B304" s="45"/>
      <c r="C304" s="74" t="s">
        <v>27</v>
      </c>
      <c r="D304" s="107">
        <v>9057.5999999999985</v>
      </c>
      <c r="E304" s="110">
        <v>3099.5</v>
      </c>
      <c r="F304" s="105"/>
      <c r="G304" s="36"/>
      <c r="H304" s="36"/>
      <c r="I304" s="36"/>
      <c r="J304" s="36"/>
      <c r="K304" s="36"/>
      <c r="L304" s="76">
        <f t="shared" si="26"/>
        <v>12157.099999999999</v>
      </c>
    </row>
    <row r="305" spans="1:12" s="4" customFormat="1" ht="23.1" customHeight="1" x14ac:dyDescent="0.25">
      <c r="A305" s="264" t="s">
        <v>569</v>
      </c>
      <c r="B305" s="45"/>
      <c r="C305" s="74" t="s">
        <v>27</v>
      </c>
      <c r="D305" s="107">
        <v>1730</v>
      </c>
      <c r="E305" s="110">
        <v>0</v>
      </c>
      <c r="F305" s="105"/>
      <c r="G305" s="36"/>
      <c r="H305" s="36"/>
      <c r="I305" s="36"/>
      <c r="J305" s="36"/>
      <c r="K305" s="36"/>
      <c r="L305" s="76">
        <f t="shared" si="26"/>
        <v>1730</v>
      </c>
    </row>
    <row r="306" spans="1:12" s="4" customFormat="1" ht="23.1" customHeight="1" x14ac:dyDescent="0.25">
      <c r="A306" s="60" t="s">
        <v>367</v>
      </c>
      <c r="B306" s="45"/>
      <c r="C306" s="74" t="s">
        <v>27</v>
      </c>
      <c r="D306" s="107">
        <v>23044.899999999998</v>
      </c>
      <c r="E306" s="110">
        <v>731.6</v>
      </c>
      <c r="F306" s="105"/>
      <c r="G306" s="36"/>
      <c r="H306" s="36"/>
      <c r="I306" s="36"/>
      <c r="J306" s="36"/>
      <c r="K306" s="36"/>
      <c r="L306" s="76">
        <f t="shared" si="26"/>
        <v>23776.499999999996</v>
      </c>
    </row>
    <row r="307" spans="1:12" s="4" customFormat="1" ht="23.1" customHeight="1" x14ac:dyDescent="0.25">
      <c r="A307" s="60" t="s">
        <v>368</v>
      </c>
      <c r="B307" s="45"/>
      <c r="C307" s="74" t="s">
        <v>27</v>
      </c>
      <c r="D307" s="107">
        <v>32404.569999999996</v>
      </c>
      <c r="E307" s="110">
        <v>0</v>
      </c>
      <c r="F307" s="105"/>
      <c r="G307" s="36"/>
      <c r="H307" s="36"/>
      <c r="I307" s="36"/>
      <c r="J307" s="36"/>
      <c r="K307" s="36"/>
      <c r="L307" s="76">
        <f t="shared" si="26"/>
        <v>32404.569999999996</v>
      </c>
    </row>
    <row r="308" spans="1:12" s="4" customFormat="1" ht="23.1" customHeight="1" x14ac:dyDescent="0.25">
      <c r="A308" s="60" t="s">
        <v>369</v>
      </c>
      <c r="B308" s="45"/>
      <c r="C308" s="74" t="s">
        <v>27</v>
      </c>
      <c r="D308" s="107">
        <v>242</v>
      </c>
      <c r="E308" s="110">
        <v>0</v>
      </c>
      <c r="F308" s="105"/>
      <c r="G308" s="36"/>
      <c r="H308" s="36"/>
      <c r="I308" s="36"/>
      <c r="J308" s="36"/>
      <c r="K308" s="36"/>
      <c r="L308" s="76">
        <f t="shared" si="26"/>
        <v>242</v>
      </c>
    </row>
    <row r="309" spans="1:12" s="4" customFormat="1" ht="23.1" customHeight="1" x14ac:dyDescent="0.25">
      <c r="A309" s="79" t="s">
        <v>370</v>
      </c>
      <c r="B309" s="17"/>
      <c r="C309" s="74" t="s">
        <v>27</v>
      </c>
      <c r="D309" s="107">
        <v>800</v>
      </c>
      <c r="E309" s="110">
        <v>0</v>
      </c>
      <c r="F309" s="105"/>
      <c r="G309" s="36"/>
      <c r="H309" s="36"/>
      <c r="I309" s="36"/>
      <c r="J309" s="36"/>
      <c r="K309" s="36"/>
      <c r="L309" s="76">
        <f t="shared" si="26"/>
        <v>800</v>
      </c>
    </row>
    <row r="310" spans="1:12" s="4" customFormat="1" ht="23.1" customHeight="1" x14ac:dyDescent="0.25">
      <c r="A310" s="79" t="s">
        <v>371</v>
      </c>
      <c r="B310" s="45"/>
      <c r="C310" s="74" t="s">
        <v>27</v>
      </c>
      <c r="D310" s="107">
        <v>684.3</v>
      </c>
      <c r="E310" s="110">
        <v>0</v>
      </c>
      <c r="F310" s="105"/>
      <c r="G310" s="36"/>
      <c r="H310" s="36"/>
      <c r="I310" s="36"/>
      <c r="J310" s="36"/>
      <c r="K310" s="36"/>
      <c r="L310" s="76">
        <f t="shared" si="26"/>
        <v>684.3</v>
      </c>
    </row>
    <row r="311" spans="1:12" s="4" customFormat="1" ht="23.1" customHeight="1" x14ac:dyDescent="0.25">
      <c r="A311" s="79" t="s">
        <v>78</v>
      </c>
      <c r="B311" s="45"/>
      <c r="C311" s="74" t="s">
        <v>27</v>
      </c>
      <c r="D311" s="107">
        <v>30.1</v>
      </c>
      <c r="E311" s="110">
        <v>0</v>
      </c>
      <c r="F311" s="105"/>
      <c r="G311" s="36"/>
      <c r="H311" s="36"/>
      <c r="I311" s="36"/>
      <c r="J311" s="36"/>
      <c r="K311" s="36"/>
      <c r="L311" s="76">
        <f t="shared" si="26"/>
        <v>30.1</v>
      </c>
    </row>
    <row r="312" spans="1:12" s="4" customFormat="1" ht="23.1" customHeight="1" x14ac:dyDescent="0.25">
      <c r="A312" s="60" t="s">
        <v>372</v>
      </c>
      <c r="B312" s="45"/>
      <c r="C312" s="74" t="s">
        <v>27</v>
      </c>
      <c r="D312" s="107">
        <v>3841.2</v>
      </c>
      <c r="E312" s="110">
        <v>0</v>
      </c>
      <c r="F312" s="105"/>
      <c r="G312" s="36"/>
      <c r="H312" s="36"/>
      <c r="I312" s="36"/>
      <c r="J312" s="36"/>
      <c r="K312" s="36"/>
      <c r="L312" s="76">
        <f t="shared" si="26"/>
        <v>3841.2</v>
      </c>
    </row>
    <row r="313" spans="1:12" s="4" customFormat="1" ht="23.1" customHeight="1" x14ac:dyDescent="0.25">
      <c r="A313" s="60" t="s">
        <v>373</v>
      </c>
      <c r="B313" s="45"/>
      <c r="C313" s="74" t="s">
        <v>27</v>
      </c>
      <c r="D313" s="107">
        <v>90</v>
      </c>
      <c r="E313" s="110">
        <v>0</v>
      </c>
      <c r="F313" s="105"/>
      <c r="G313" s="36"/>
      <c r="H313" s="36"/>
      <c r="I313" s="36"/>
      <c r="J313" s="36"/>
      <c r="K313" s="36"/>
      <c r="L313" s="76">
        <f t="shared" si="26"/>
        <v>90</v>
      </c>
    </row>
    <row r="314" spans="1:12" s="4" customFormat="1" ht="23.1" customHeight="1" x14ac:dyDescent="0.25">
      <c r="A314" s="60" t="s">
        <v>374</v>
      </c>
      <c r="B314" s="45"/>
      <c r="C314" s="74" t="s">
        <v>27</v>
      </c>
      <c r="D314" s="107">
        <v>1478.6000000000001</v>
      </c>
      <c r="E314" s="110">
        <v>0</v>
      </c>
      <c r="F314" s="105"/>
      <c r="G314" s="36"/>
      <c r="H314" s="36"/>
      <c r="I314" s="36"/>
      <c r="J314" s="36"/>
      <c r="K314" s="36"/>
      <c r="L314" s="76">
        <f t="shared" si="26"/>
        <v>1478.6000000000001</v>
      </c>
    </row>
    <row r="315" spans="1:12" s="4" customFormat="1" ht="23.1" customHeight="1" x14ac:dyDescent="0.25">
      <c r="A315" s="60" t="s">
        <v>375</v>
      </c>
      <c r="B315" s="45"/>
      <c r="C315" s="74" t="s">
        <v>27</v>
      </c>
      <c r="D315" s="107">
        <v>84918.1</v>
      </c>
      <c r="E315" s="110">
        <v>4791.3999999999996</v>
      </c>
      <c r="F315" s="105"/>
      <c r="G315" s="36"/>
      <c r="H315" s="36"/>
      <c r="I315" s="36"/>
      <c r="J315" s="36"/>
      <c r="K315" s="36"/>
      <c r="L315" s="76">
        <f t="shared" si="26"/>
        <v>89709.5</v>
      </c>
    </row>
    <row r="316" spans="1:12" s="4" customFormat="1" ht="23.1" customHeight="1" x14ac:dyDescent="0.25">
      <c r="A316" s="60" t="s">
        <v>376</v>
      </c>
      <c r="B316" s="45"/>
      <c r="C316" s="74" t="s">
        <v>27</v>
      </c>
      <c r="D316" s="107">
        <v>3186</v>
      </c>
      <c r="E316" s="110">
        <v>0</v>
      </c>
      <c r="F316" s="105"/>
      <c r="G316" s="36"/>
      <c r="H316" s="36"/>
      <c r="I316" s="36"/>
      <c r="J316" s="36"/>
      <c r="K316" s="36"/>
      <c r="L316" s="76">
        <f t="shared" si="26"/>
        <v>3186</v>
      </c>
    </row>
    <row r="317" spans="1:12" s="4" customFormat="1" ht="23.1" customHeight="1" x14ac:dyDescent="0.25">
      <c r="A317" s="60" t="s">
        <v>377</v>
      </c>
      <c r="B317" s="45"/>
      <c r="C317" s="74" t="s">
        <v>27</v>
      </c>
      <c r="D317" s="107">
        <v>6506.8600000000006</v>
      </c>
      <c r="E317" s="110">
        <v>0</v>
      </c>
      <c r="F317" s="105"/>
      <c r="G317" s="36"/>
      <c r="H317" s="36"/>
      <c r="I317" s="36"/>
      <c r="J317" s="36"/>
      <c r="K317" s="36"/>
      <c r="L317" s="76">
        <f t="shared" si="26"/>
        <v>6506.8600000000006</v>
      </c>
    </row>
    <row r="318" spans="1:12" s="4" customFormat="1" ht="23.1" customHeight="1" x14ac:dyDescent="0.25">
      <c r="A318" s="60" t="s">
        <v>378</v>
      </c>
      <c r="B318" s="45"/>
      <c r="C318" s="74" t="s">
        <v>27</v>
      </c>
      <c r="D318" s="107">
        <v>21230.760000000002</v>
      </c>
      <c r="E318" s="110">
        <v>0</v>
      </c>
      <c r="F318" s="105"/>
      <c r="G318" s="36"/>
      <c r="H318" s="36"/>
      <c r="I318" s="36"/>
      <c r="J318" s="36"/>
      <c r="K318" s="36"/>
      <c r="L318" s="76">
        <f t="shared" si="26"/>
        <v>21230.760000000002</v>
      </c>
    </row>
    <row r="319" spans="1:12" s="4" customFormat="1" ht="23.1" customHeight="1" x14ac:dyDescent="0.25">
      <c r="A319" s="60" t="s">
        <v>379</v>
      </c>
      <c r="B319" s="45"/>
      <c r="C319" s="74" t="s">
        <v>27</v>
      </c>
      <c r="D319" s="107">
        <v>158542.84000000003</v>
      </c>
      <c r="E319" s="110">
        <v>0</v>
      </c>
      <c r="F319" s="105"/>
      <c r="G319" s="36"/>
      <c r="H319" s="36"/>
      <c r="I319" s="36"/>
      <c r="J319" s="120"/>
      <c r="K319" s="36"/>
      <c r="L319" s="76">
        <f t="shared" si="26"/>
        <v>158542.84000000003</v>
      </c>
    </row>
    <row r="320" spans="1:12" s="4" customFormat="1" ht="23.1" customHeight="1" x14ac:dyDescent="0.25">
      <c r="A320" s="60" t="s">
        <v>380</v>
      </c>
      <c r="B320" s="45"/>
      <c r="C320" s="74" t="s">
        <v>27</v>
      </c>
      <c r="D320" s="107">
        <v>7897.5000000000009</v>
      </c>
      <c r="E320" s="110">
        <v>0</v>
      </c>
      <c r="F320" s="105"/>
      <c r="G320" s="36"/>
      <c r="H320" s="36"/>
      <c r="I320" s="36"/>
      <c r="J320" s="36"/>
      <c r="K320" s="36"/>
      <c r="L320" s="76">
        <f t="shared" si="26"/>
        <v>7897.5000000000009</v>
      </c>
    </row>
    <row r="321" spans="1:12" s="4" customFormat="1" ht="23.1" customHeight="1" x14ac:dyDescent="0.25">
      <c r="A321" s="60" t="s">
        <v>381</v>
      </c>
      <c r="B321" s="45"/>
      <c r="C321" s="74" t="s">
        <v>27</v>
      </c>
      <c r="D321" s="107">
        <v>16678.23</v>
      </c>
      <c r="E321" s="110">
        <v>0</v>
      </c>
      <c r="F321" s="105"/>
      <c r="G321" s="36"/>
      <c r="H321" s="36"/>
      <c r="I321" s="36"/>
      <c r="J321" s="36"/>
      <c r="K321" s="36"/>
      <c r="L321" s="76">
        <f t="shared" si="26"/>
        <v>16678.23</v>
      </c>
    </row>
    <row r="322" spans="1:12" s="4" customFormat="1" ht="23.1" customHeight="1" x14ac:dyDescent="0.25">
      <c r="A322" s="60" t="s">
        <v>382</v>
      </c>
      <c r="B322" s="45"/>
      <c r="C322" s="74" t="s">
        <v>27</v>
      </c>
      <c r="D322" s="107">
        <v>7143.2000000000007</v>
      </c>
      <c r="E322" s="110">
        <v>0</v>
      </c>
      <c r="F322" s="105"/>
      <c r="G322" s="36"/>
      <c r="H322" s="36"/>
      <c r="I322" s="36"/>
      <c r="J322" s="36"/>
      <c r="K322" s="36"/>
      <c r="L322" s="76">
        <f t="shared" si="26"/>
        <v>7143.2000000000007</v>
      </c>
    </row>
    <row r="323" spans="1:12" s="4" customFormat="1" ht="23.1" customHeight="1" x14ac:dyDescent="0.25">
      <c r="A323" s="79" t="s">
        <v>383</v>
      </c>
      <c r="B323" s="45"/>
      <c r="C323" s="74" t="s">
        <v>27</v>
      </c>
      <c r="D323" s="86">
        <v>305306.56000000006</v>
      </c>
      <c r="E323" s="215">
        <v>7443.2</v>
      </c>
      <c r="F323" s="147"/>
      <c r="G323" s="148"/>
      <c r="H323" s="148"/>
      <c r="I323" s="148"/>
      <c r="J323" s="148"/>
      <c r="K323" s="148"/>
      <c r="L323" s="76">
        <f t="shared" si="26"/>
        <v>312749.76000000007</v>
      </c>
    </row>
    <row r="324" spans="1:12" s="4" customFormat="1" ht="23.1" customHeight="1" x14ac:dyDescent="0.25">
      <c r="A324" s="60" t="s">
        <v>384</v>
      </c>
      <c r="B324" s="45"/>
      <c r="C324" s="74" t="s">
        <v>27</v>
      </c>
      <c r="D324" s="107">
        <v>1281.5</v>
      </c>
      <c r="E324" s="110">
        <v>0</v>
      </c>
      <c r="F324" s="105"/>
      <c r="G324" s="36"/>
      <c r="H324" s="36"/>
      <c r="I324" s="36"/>
      <c r="J324" s="36"/>
      <c r="K324" s="36"/>
      <c r="L324" s="76">
        <f t="shared" si="26"/>
        <v>1281.5</v>
      </c>
    </row>
    <row r="325" spans="1:12" s="4" customFormat="1" ht="21" customHeight="1" x14ac:dyDescent="0.25">
      <c r="A325" s="60" t="s">
        <v>385</v>
      </c>
      <c r="B325" s="45"/>
      <c r="C325" s="74" t="s">
        <v>27</v>
      </c>
      <c r="D325" s="107">
        <v>8415.73</v>
      </c>
      <c r="E325" s="110">
        <v>0</v>
      </c>
      <c r="F325" s="105"/>
      <c r="G325" s="36"/>
      <c r="H325" s="36"/>
      <c r="I325" s="36"/>
      <c r="J325" s="36"/>
      <c r="K325" s="36"/>
      <c r="L325" s="76">
        <f t="shared" si="26"/>
        <v>8415.73</v>
      </c>
    </row>
    <row r="326" spans="1:12" s="4" customFormat="1" ht="21" customHeight="1" x14ac:dyDescent="0.25">
      <c r="A326" s="264" t="s">
        <v>750</v>
      </c>
      <c r="B326" s="45"/>
      <c r="C326" s="74" t="s">
        <v>27</v>
      </c>
      <c r="D326" s="107">
        <v>13.5</v>
      </c>
      <c r="E326" s="110">
        <v>0</v>
      </c>
      <c r="F326" s="105"/>
      <c r="G326" s="36"/>
      <c r="H326" s="36"/>
      <c r="I326" s="36"/>
      <c r="J326" s="36"/>
      <c r="K326" s="36"/>
      <c r="L326" s="76">
        <f t="shared" si="26"/>
        <v>13.5</v>
      </c>
    </row>
    <row r="327" spans="1:12" s="4" customFormat="1" ht="22.5" customHeight="1" x14ac:dyDescent="0.25">
      <c r="A327" s="60" t="s">
        <v>386</v>
      </c>
      <c r="B327" s="45"/>
      <c r="C327" s="74" t="s">
        <v>27</v>
      </c>
      <c r="D327" s="86">
        <v>9731.4</v>
      </c>
      <c r="E327" s="110">
        <v>0</v>
      </c>
      <c r="F327" s="105"/>
      <c r="G327" s="36"/>
      <c r="H327" s="36"/>
      <c r="I327" s="36"/>
      <c r="J327" s="36"/>
      <c r="K327" s="36"/>
      <c r="L327" s="76">
        <f t="shared" si="26"/>
        <v>9731.4</v>
      </c>
    </row>
    <row r="328" spans="1:12" s="4" customFormat="1" ht="23.1" customHeight="1" x14ac:dyDescent="0.25">
      <c r="A328" s="60" t="s">
        <v>387</v>
      </c>
      <c r="B328" s="45"/>
      <c r="C328" s="74" t="s">
        <v>27</v>
      </c>
      <c r="D328" s="107">
        <v>2541.4</v>
      </c>
      <c r="E328" s="110">
        <v>0</v>
      </c>
      <c r="F328" s="105"/>
      <c r="G328" s="36"/>
      <c r="H328" s="36"/>
      <c r="I328" s="36"/>
      <c r="J328" s="36"/>
      <c r="K328" s="36"/>
      <c r="L328" s="76">
        <f t="shared" si="26"/>
        <v>2541.4</v>
      </c>
    </row>
    <row r="329" spans="1:12" s="4" customFormat="1" ht="23.1" customHeight="1" x14ac:dyDescent="0.25">
      <c r="A329" s="60" t="s">
        <v>388</v>
      </c>
      <c r="B329" s="45"/>
      <c r="C329" s="74" t="s">
        <v>27</v>
      </c>
      <c r="D329" s="107">
        <v>1083.3</v>
      </c>
      <c r="E329" s="110">
        <v>0</v>
      </c>
      <c r="F329" s="105"/>
      <c r="G329" s="36"/>
      <c r="H329" s="36"/>
      <c r="I329" s="36"/>
      <c r="J329" s="36"/>
      <c r="K329" s="36"/>
      <c r="L329" s="76">
        <f t="shared" ref="L329:L360" si="27">SUM(D329:K329)</f>
        <v>1083.3</v>
      </c>
    </row>
    <row r="330" spans="1:12" s="4" customFormat="1" ht="23.1" customHeight="1" x14ac:dyDescent="0.25">
      <c r="A330" s="60" t="s">
        <v>389</v>
      </c>
      <c r="B330" s="45"/>
      <c r="C330" s="74" t="s">
        <v>27</v>
      </c>
      <c r="D330" s="107">
        <v>7797.4000000000005</v>
      </c>
      <c r="E330" s="110">
        <v>0</v>
      </c>
      <c r="F330" s="105"/>
      <c r="G330" s="36"/>
      <c r="H330" s="36"/>
      <c r="I330" s="36"/>
      <c r="J330" s="36"/>
      <c r="K330" s="36"/>
      <c r="L330" s="76">
        <f t="shared" si="27"/>
        <v>7797.4000000000005</v>
      </c>
    </row>
    <row r="331" spans="1:12" s="4" customFormat="1" ht="23.1" customHeight="1" x14ac:dyDescent="0.25">
      <c r="A331" s="169" t="s">
        <v>390</v>
      </c>
      <c r="B331" s="170"/>
      <c r="C331" s="171" t="s">
        <v>27</v>
      </c>
      <c r="D331" s="142">
        <v>42.3</v>
      </c>
      <c r="E331" s="110">
        <v>0</v>
      </c>
      <c r="F331" s="172"/>
      <c r="G331" s="36"/>
      <c r="H331" s="36"/>
      <c r="I331" s="36"/>
      <c r="J331" s="36"/>
      <c r="K331" s="36"/>
      <c r="L331" s="76">
        <f t="shared" si="27"/>
        <v>42.3</v>
      </c>
    </row>
    <row r="332" spans="1:12" s="4" customFormat="1" ht="23.1" customHeight="1" x14ac:dyDescent="0.25">
      <c r="A332" s="60" t="s">
        <v>391</v>
      </c>
      <c r="B332" s="45"/>
      <c r="C332" s="74" t="s">
        <v>27</v>
      </c>
      <c r="D332" s="86">
        <v>922.55</v>
      </c>
      <c r="E332" s="110">
        <v>0</v>
      </c>
      <c r="F332" s="172"/>
      <c r="G332" s="36"/>
      <c r="H332" s="36"/>
      <c r="I332" s="36"/>
      <c r="J332" s="36"/>
      <c r="K332" s="36"/>
      <c r="L332" s="76">
        <f>SUM(D332:K332)</f>
        <v>922.55</v>
      </c>
    </row>
    <row r="333" spans="1:12" s="4" customFormat="1" ht="23.1" customHeight="1" x14ac:dyDescent="0.25">
      <c r="A333" s="60" t="s">
        <v>392</v>
      </c>
      <c r="B333" s="45"/>
      <c r="C333" s="74" t="s">
        <v>27</v>
      </c>
      <c r="D333" s="107">
        <v>217.8</v>
      </c>
      <c r="E333" s="110">
        <v>0</v>
      </c>
      <c r="F333" s="120"/>
      <c r="G333" s="36"/>
      <c r="H333" s="36"/>
      <c r="I333" s="36"/>
      <c r="J333" s="36"/>
      <c r="K333" s="36"/>
      <c r="L333" s="76">
        <f t="shared" si="27"/>
        <v>217.8</v>
      </c>
    </row>
    <row r="334" spans="1:12" s="4" customFormat="1" ht="23.1" customHeight="1" x14ac:dyDescent="0.25">
      <c r="A334" s="60" t="s">
        <v>393</v>
      </c>
      <c r="B334" s="45"/>
      <c r="C334" s="74" t="s">
        <v>27</v>
      </c>
      <c r="D334" s="107">
        <v>3662.62</v>
      </c>
      <c r="E334" s="110">
        <v>0</v>
      </c>
      <c r="F334" s="105"/>
      <c r="G334" s="36"/>
      <c r="H334" s="36"/>
      <c r="I334" s="36"/>
      <c r="J334" s="36"/>
      <c r="K334" s="36"/>
      <c r="L334" s="76">
        <f t="shared" si="27"/>
        <v>3662.62</v>
      </c>
    </row>
    <row r="335" spans="1:12" s="4" customFormat="1" ht="23.1" customHeight="1" x14ac:dyDescent="0.25">
      <c r="A335" s="60" t="s">
        <v>394</v>
      </c>
      <c r="B335" s="45"/>
      <c r="C335" s="74" t="s">
        <v>27</v>
      </c>
      <c r="D335" s="107">
        <v>12090.699999999997</v>
      </c>
      <c r="E335" s="110">
        <v>134</v>
      </c>
      <c r="F335" s="105"/>
      <c r="G335" s="36"/>
      <c r="H335" s="36"/>
      <c r="I335" s="36"/>
      <c r="J335" s="36"/>
      <c r="K335" s="36"/>
      <c r="L335" s="76">
        <f t="shared" si="27"/>
        <v>12224.699999999997</v>
      </c>
    </row>
    <row r="336" spans="1:12" s="4" customFormat="1" ht="23.1" customHeight="1" x14ac:dyDescent="0.25">
      <c r="A336" s="60" t="s">
        <v>395</v>
      </c>
      <c r="B336" s="45"/>
      <c r="C336" s="74" t="s">
        <v>27</v>
      </c>
      <c r="D336" s="107">
        <v>4005.7</v>
      </c>
      <c r="E336" s="110">
        <v>0</v>
      </c>
      <c r="F336" s="105"/>
      <c r="G336" s="36"/>
      <c r="H336" s="36"/>
      <c r="I336" s="36"/>
      <c r="J336" s="36"/>
      <c r="K336" s="36"/>
      <c r="L336" s="76">
        <f t="shared" si="27"/>
        <v>4005.7</v>
      </c>
    </row>
    <row r="337" spans="1:12" s="4" customFormat="1" ht="23.1" customHeight="1" x14ac:dyDescent="0.25">
      <c r="A337" s="60" t="s">
        <v>396</v>
      </c>
      <c r="B337" s="45"/>
      <c r="C337" s="74" t="s">
        <v>27</v>
      </c>
      <c r="D337" s="107">
        <v>193</v>
      </c>
      <c r="E337" s="110">
        <v>0</v>
      </c>
      <c r="F337" s="105"/>
      <c r="G337" s="36"/>
      <c r="H337" s="36"/>
      <c r="I337" s="36"/>
      <c r="J337" s="36"/>
      <c r="K337" s="36"/>
      <c r="L337" s="76">
        <f t="shared" si="27"/>
        <v>193</v>
      </c>
    </row>
    <row r="338" spans="1:12" s="4" customFormat="1" ht="23.1" customHeight="1" x14ac:dyDescent="0.25">
      <c r="A338" s="60" t="s">
        <v>397</v>
      </c>
      <c r="B338" s="45"/>
      <c r="C338" s="74" t="s">
        <v>27</v>
      </c>
      <c r="D338" s="86">
        <v>2999.8</v>
      </c>
      <c r="E338" s="110">
        <v>0</v>
      </c>
      <c r="F338" s="105"/>
      <c r="G338" s="36"/>
      <c r="H338" s="36"/>
      <c r="I338" s="36"/>
      <c r="J338" s="36"/>
      <c r="K338" s="36"/>
      <c r="L338" s="76">
        <f t="shared" si="27"/>
        <v>2999.8</v>
      </c>
    </row>
    <row r="339" spans="1:12" s="4" customFormat="1" ht="23.1" customHeight="1" x14ac:dyDescent="0.25">
      <c r="A339" s="60" t="s">
        <v>398</v>
      </c>
      <c r="B339" s="45"/>
      <c r="C339" s="74" t="s">
        <v>27</v>
      </c>
      <c r="D339" s="107">
        <v>31294.02</v>
      </c>
      <c r="E339" s="110">
        <v>0</v>
      </c>
      <c r="F339" s="105"/>
      <c r="G339" s="36"/>
      <c r="H339" s="36"/>
      <c r="I339" s="36"/>
      <c r="J339" s="36"/>
      <c r="K339" s="36"/>
      <c r="L339" s="76">
        <f t="shared" si="27"/>
        <v>31294.02</v>
      </c>
    </row>
    <row r="340" spans="1:12" s="4" customFormat="1" ht="23.1" customHeight="1" x14ac:dyDescent="0.25">
      <c r="A340" s="60" t="s">
        <v>399</v>
      </c>
      <c r="B340" s="45"/>
      <c r="C340" s="74" t="s">
        <v>27</v>
      </c>
      <c r="D340" s="86">
        <v>14124.85</v>
      </c>
      <c r="E340" s="110">
        <v>0</v>
      </c>
      <c r="F340" s="105"/>
      <c r="G340" s="36"/>
      <c r="H340" s="36"/>
      <c r="I340" s="36"/>
      <c r="J340" s="36"/>
      <c r="K340" s="36"/>
      <c r="L340" s="76">
        <f t="shared" si="27"/>
        <v>14124.85</v>
      </c>
    </row>
    <row r="341" spans="1:12" s="4" customFormat="1" ht="23.1" customHeight="1" x14ac:dyDescent="0.25">
      <c r="A341" s="60" t="s">
        <v>400</v>
      </c>
      <c r="B341" s="45"/>
      <c r="C341" s="74" t="s">
        <v>27</v>
      </c>
      <c r="D341" s="107">
        <v>3953.75</v>
      </c>
      <c r="E341" s="110">
        <v>0</v>
      </c>
      <c r="F341" s="105"/>
      <c r="G341" s="36"/>
      <c r="H341" s="36"/>
      <c r="I341" s="36"/>
      <c r="J341" s="36"/>
      <c r="K341" s="36"/>
      <c r="L341" s="76">
        <f t="shared" si="27"/>
        <v>3953.75</v>
      </c>
    </row>
    <row r="342" spans="1:12" s="4" customFormat="1" ht="23.1" customHeight="1" x14ac:dyDescent="0.25">
      <c r="A342" s="60" t="s">
        <v>401</v>
      </c>
      <c r="B342" s="45"/>
      <c r="C342" s="74" t="s">
        <v>27</v>
      </c>
      <c r="D342" s="107">
        <v>12.7</v>
      </c>
      <c r="E342" s="110">
        <v>0</v>
      </c>
      <c r="F342" s="105"/>
      <c r="G342" s="36"/>
      <c r="H342" s="36"/>
      <c r="I342" s="36"/>
      <c r="J342" s="36"/>
      <c r="K342" s="36"/>
      <c r="L342" s="76">
        <f t="shared" si="27"/>
        <v>12.7</v>
      </c>
    </row>
    <row r="343" spans="1:12" s="4" customFormat="1" ht="23.1" customHeight="1" x14ac:dyDescent="0.25">
      <c r="A343" s="60" t="s">
        <v>402</v>
      </c>
      <c r="B343" s="45"/>
      <c r="C343" s="74" t="s">
        <v>27</v>
      </c>
      <c r="D343" s="107">
        <v>143530.87</v>
      </c>
      <c r="E343" s="110">
        <v>18252.099999999999</v>
      </c>
      <c r="F343" s="105"/>
      <c r="G343" s="36"/>
      <c r="H343" s="36"/>
      <c r="I343" s="36"/>
      <c r="J343" s="36"/>
      <c r="K343" s="36"/>
      <c r="L343" s="76">
        <f t="shared" si="27"/>
        <v>161782.97</v>
      </c>
    </row>
    <row r="344" spans="1:12" s="4" customFormat="1" ht="23.1" customHeight="1" x14ac:dyDescent="0.25">
      <c r="A344" s="60" t="s">
        <v>403</v>
      </c>
      <c r="B344" s="45"/>
      <c r="C344" s="74" t="s">
        <v>27</v>
      </c>
      <c r="D344" s="107">
        <v>414902.50999999989</v>
      </c>
      <c r="E344" s="110">
        <v>23434.2</v>
      </c>
      <c r="F344" s="105"/>
      <c r="G344" s="36"/>
      <c r="H344" s="36"/>
      <c r="I344" s="36"/>
      <c r="J344" s="36"/>
      <c r="K344" s="36"/>
      <c r="L344" s="76">
        <f t="shared" si="27"/>
        <v>438336.7099999999</v>
      </c>
    </row>
    <row r="345" spans="1:12" s="4" customFormat="1" ht="23.1" customHeight="1" x14ac:dyDescent="0.25">
      <c r="A345" s="60" t="s">
        <v>404</v>
      </c>
      <c r="B345" s="45"/>
      <c r="C345" s="74" t="s">
        <v>27</v>
      </c>
      <c r="D345" s="107">
        <v>1696.1</v>
      </c>
      <c r="E345" s="110">
        <v>0</v>
      </c>
      <c r="F345" s="105"/>
      <c r="G345" s="36"/>
      <c r="H345" s="36"/>
      <c r="I345" s="36"/>
      <c r="J345" s="36"/>
      <c r="K345" s="36"/>
      <c r="L345" s="76">
        <f t="shared" si="27"/>
        <v>1696.1</v>
      </c>
    </row>
    <row r="346" spans="1:12" s="4" customFormat="1" ht="23.1" customHeight="1" x14ac:dyDescent="0.25">
      <c r="A346" s="60" t="s">
        <v>405</v>
      </c>
      <c r="B346" s="45"/>
      <c r="C346" s="74" t="s">
        <v>27</v>
      </c>
      <c r="D346" s="107">
        <v>12889.869999999999</v>
      </c>
      <c r="E346" s="110">
        <v>2931.6</v>
      </c>
      <c r="F346" s="105"/>
      <c r="G346" s="36"/>
      <c r="H346" s="36"/>
      <c r="I346" s="36"/>
      <c r="J346" s="36"/>
      <c r="K346" s="36"/>
      <c r="L346" s="76">
        <f t="shared" si="27"/>
        <v>15821.47</v>
      </c>
    </row>
    <row r="347" spans="1:12" s="4" customFormat="1" ht="23.1" customHeight="1" x14ac:dyDescent="0.25">
      <c r="A347" s="60" t="s">
        <v>406</v>
      </c>
      <c r="B347" s="45"/>
      <c r="C347" s="74" t="s">
        <v>27</v>
      </c>
      <c r="D347" s="107">
        <v>4117.5</v>
      </c>
      <c r="E347" s="110">
        <v>0</v>
      </c>
      <c r="F347" s="105"/>
      <c r="G347" s="36"/>
      <c r="H347" s="36"/>
      <c r="I347" s="36"/>
      <c r="J347" s="36"/>
      <c r="K347" s="36"/>
      <c r="L347" s="76">
        <f t="shared" si="27"/>
        <v>4117.5</v>
      </c>
    </row>
    <row r="348" spans="1:12" s="4" customFormat="1" ht="23.1" customHeight="1" x14ac:dyDescent="0.25">
      <c r="A348" s="60" t="s">
        <v>407</v>
      </c>
      <c r="B348" s="45"/>
      <c r="C348" s="74" t="s">
        <v>27</v>
      </c>
      <c r="D348" s="107">
        <v>2754.9</v>
      </c>
      <c r="E348" s="110">
        <v>241</v>
      </c>
      <c r="F348" s="105"/>
      <c r="G348" s="36"/>
      <c r="H348" s="36"/>
      <c r="I348" s="36"/>
      <c r="J348" s="36"/>
      <c r="K348" s="36"/>
      <c r="L348" s="76">
        <f t="shared" si="27"/>
        <v>2995.9</v>
      </c>
    </row>
    <row r="349" spans="1:12" s="4" customFormat="1" ht="23.1" customHeight="1" x14ac:dyDescent="0.25">
      <c r="A349" s="60" t="s">
        <v>408</v>
      </c>
      <c r="B349" s="45"/>
      <c r="C349" s="74" t="s">
        <v>27</v>
      </c>
      <c r="D349" s="107">
        <v>183.9</v>
      </c>
      <c r="E349" s="110">
        <v>0</v>
      </c>
      <c r="F349" s="105"/>
      <c r="G349" s="36"/>
      <c r="H349" s="36"/>
      <c r="I349" s="36"/>
      <c r="J349" s="36"/>
      <c r="K349" s="36"/>
      <c r="L349" s="76">
        <f t="shared" si="27"/>
        <v>183.9</v>
      </c>
    </row>
    <row r="350" spans="1:12" s="4" customFormat="1" ht="23.1" customHeight="1" x14ac:dyDescent="0.25">
      <c r="A350" s="60" t="s">
        <v>409</v>
      </c>
      <c r="B350" s="45"/>
      <c r="C350" s="74" t="s">
        <v>27</v>
      </c>
      <c r="D350" s="107">
        <v>370.4</v>
      </c>
      <c r="E350" s="110">
        <v>0</v>
      </c>
      <c r="F350" s="105"/>
      <c r="G350" s="36"/>
      <c r="H350" s="36"/>
      <c r="I350" s="36"/>
      <c r="J350" s="36"/>
      <c r="K350" s="36"/>
      <c r="L350" s="76">
        <f t="shared" si="27"/>
        <v>370.4</v>
      </c>
    </row>
    <row r="351" spans="1:12" s="4" customFormat="1" ht="23.1" customHeight="1" x14ac:dyDescent="0.25">
      <c r="A351" s="60" t="s">
        <v>410</v>
      </c>
      <c r="B351" s="45"/>
      <c r="C351" s="74" t="s">
        <v>27</v>
      </c>
      <c r="D351" s="107">
        <v>1785.2</v>
      </c>
      <c r="E351" s="110">
        <v>0</v>
      </c>
      <c r="F351" s="105"/>
      <c r="G351" s="36"/>
      <c r="H351" s="36"/>
      <c r="I351" s="36"/>
      <c r="J351" s="36"/>
      <c r="K351" s="36"/>
      <c r="L351" s="76">
        <f t="shared" si="27"/>
        <v>1785.2</v>
      </c>
    </row>
    <row r="352" spans="1:12" s="4" customFormat="1" ht="23.1" customHeight="1" x14ac:dyDescent="0.25">
      <c r="A352" s="60" t="s">
        <v>411</v>
      </c>
      <c r="B352" s="45"/>
      <c r="C352" s="74" t="s">
        <v>27</v>
      </c>
      <c r="D352" s="107">
        <v>1304.1999999999998</v>
      </c>
      <c r="E352" s="110">
        <v>0</v>
      </c>
      <c r="F352" s="105"/>
      <c r="G352" s="36"/>
      <c r="H352" s="36"/>
      <c r="I352" s="36"/>
      <c r="J352" s="36"/>
      <c r="K352" s="36"/>
      <c r="L352" s="76">
        <f t="shared" si="27"/>
        <v>1304.1999999999998</v>
      </c>
    </row>
    <row r="353" spans="1:12" s="4" customFormat="1" ht="23.1" customHeight="1" x14ac:dyDescent="0.25">
      <c r="A353" s="60" t="s">
        <v>412</v>
      </c>
      <c r="B353" s="45"/>
      <c r="C353" s="74" t="s">
        <v>27</v>
      </c>
      <c r="D353" s="107">
        <v>145972.43999999997</v>
      </c>
      <c r="E353" s="110">
        <v>5320.87</v>
      </c>
      <c r="F353" s="105"/>
      <c r="G353" s="36"/>
      <c r="H353" s="36"/>
      <c r="I353" s="36"/>
      <c r="J353" s="36"/>
      <c r="K353" s="36"/>
      <c r="L353" s="76">
        <f t="shared" si="27"/>
        <v>151293.30999999997</v>
      </c>
    </row>
    <row r="354" spans="1:12" s="4" customFormat="1" ht="23.1" customHeight="1" x14ac:dyDescent="0.25">
      <c r="A354" s="60" t="s">
        <v>413</v>
      </c>
      <c r="B354" s="45"/>
      <c r="C354" s="74" t="s">
        <v>27</v>
      </c>
      <c r="D354" s="107">
        <v>8296.2000000000007</v>
      </c>
      <c r="E354" s="110">
        <v>0</v>
      </c>
      <c r="F354" s="105"/>
      <c r="G354" s="36"/>
      <c r="H354" s="36"/>
      <c r="I354" s="36"/>
      <c r="J354" s="36"/>
      <c r="K354" s="36"/>
      <c r="L354" s="76">
        <f t="shared" si="27"/>
        <v>8296.2000000000007</v>
      </c>
    </row>
    <row r="355" spans="1:12" s="4" customFormat="1" ht="23.1" customHeight="1" x14ac:dyDescent="0.25">
      <c r="A355" s="60" t="s">
        <v>414</v>
      </c>
      <c r="B355" s="45"/>
      <c r="C355" s="74" t="s">
        <v>27</v>
      </c>
      <c r="D355" s="107">
        <v>251739.62</v>
      </c>
      <c r="E355" s="110">
        <v>15412</v>
      </c>
      <c r="F355" s="105"/>
      <c r="G355" s="36"/>
      <c r="H355" s="36"/>
      <c r="I355" s="36"/>
      <c r="J355" s="36"/>
      <c r="K355" s="36"/>
      <c r="L355" s="76">
        <f t="shared" si="27"/>
        <v>267151.62</v>
      </c>
    </row>
    <row r="356" spans="1:12" s="4" customFormat="1" ht="23.1" customHeight="1" x14ac:dyDescent="0.25">
      <c r="A356" s="60" t="s">
        <v>415</v>
      </c>
      <c r="B356" s="45"/>
      <c r="C356" s="74" t="s">
        <v>27</v>
      </c>
      <c r="D356" s="107">
        <v>29586</v>
      </c>
      <c r="E356" s="110">
        <v>0</v>
      </c>
      <c r="F356" s="105"/>
      <c r="G356" s="51"/>
      <c r="H356" s="51"/>
      <c r="I356" s="51"/>
      <c r="J356" s="51"/>
      <c r="K356" s="51"/>
      <c r="L356" s="76">
        <f t="shared" si="27"/>
        <v>29586</v>
      </c>
    </row>
    <row r="357" spans="1:12" s="4" customFormat="1" ht="23.1" customHeight="1" x14ac:dyDescent="0.25">
      <c r="A357" s="60" t="s">
        <v>416</v>
      </c>
      <c r="B357" s="45"/>
      <c r="C357" s="74" t="s">
        <v>27</v>
      </c>
      <c r="D357" s="107">
        <v>37009.560000000005</v>
      </c>
      <c r="E357" s="110">
        <v>421.5</v>
      </c>
      <c r="F357" s="105"/>
      <c r="G357" s="36"/>
      <c r="H357" s="36"/>
      <c r="I357" s="36"/>
      <c r="J357" s="36"/>
      <c r="K357" s="36"/>
      <c r="L357" s="76">
        <f t="shared" si="27"/>
        <v>37431.060000000005</v>
      </c>
    </row>
    <row r="358" spans="1:12" s="4" customFormat="1" ht="23.1" customHeight="1" x14ac:dyDescent="0.25">
      <c r="A358" s="60" t="s">
        <v>417</v>
      </c>
      <c r="B358" s="45"/>
      <c r="C358" s="74" t="s">
        <v>27</v>
      </c>
      <c r="D358" s="86">
        <v>12648.979999999998</v>
      </c>
      <c r="E358" s="215">
        <v>556</v>
      </c>
      <c r="F358" s="147"/>
      <c r="G358" s="148"/>
      <c r="H358" s="148"/>
      <c r="I358" s="148"/>
      <c r="J358" s="148"/>
      <c r="K358" s="148"/>
      <c r="L358" s="293">
        <f t="shared" si="27"/>
        <v>13204.979999999998</v>
      </c>
    </row>
    <row r="359" spans="1:12" s="4" customFormat="1" ht="23.1" customHeight="1" x14ac:dyDescent="0.25">
      <c r="A359" s="60" t="s">
        <v>418</v>
      </c>
      <c r="B359" s="45"/>
      <c r="C359" s="74" t="s">
        <v>27</v>
      </c>
      <c r="D359" s="86">
        <v>88</v>
      </c>
      <c r="E359" s="215">
        <v>0</v>
      </c>
      <c r="F359" s="147"/>
      <c r="G359" s="148"/>
      <c r="H359" s="148"/>
      <c r="I359" s="148"/>
      <c r="J359" s="148"/>
      <c r="K359" s="148"/>
      <c r="L359" s="293">
        <f t="shared" si="27"/>
        <v>88</v>
      </c>
    </row>
    <row r="360" spans="1:12" s="4" customFormat="1" ht="23.1" customHeight="1" x14ac:dyDescent="0.25">
      <c r="A360" s="60" t="s">
        <v>419</v>
      </c>
      <c r="B360" s="45"/>
      <c r="C360" s="74" t="s">
        <v>27</v>
      </c>
      <c r="D360" s="107">
        <v>3978.2</v>
      </c>
      <c r="E360" s="215">
        <v>0</v>
      </c>
      <c r="F360" s="147"/>
      <c r="G360" s="36"/>
      <c r="H360" s="36"/>
      <c r="I360" s="36"/>
      <c r="J360" s="36"/>
      <c r="K360" s="148"/>
      <c r="L360" s="76">
        <f t="shared" si="27"/>
        <v>3978.2</v>
      </c>
    </row>
    <row r="361" spans="1:12" s="4" customFormat="1" ht="23.1" customHeight="1" x14ac:dyDescent="0.25">
      <c r="A361" s="60" t="s">
        <v>619</v>
      </c>
      <c r="B361" s="45"/>
      <c r="C361" s="74" t="s">
        <v>27</v>
      </c>
      <c r="D361" s="107">
        <v>3165.4</v>
      </c>
      <c r="E361" s="215">
        <v>1590.4</v>
      </c>
      <c r="F361" s="147"/>
      <c r="G361" s="36"/>
      <c r="H361" s="36"/>
      <c r="I361" s="36"/>
      <c r="J361" s="36"/>
      <c r="K361" s="36"/>
      <c r="L361" s="76">
        <f t="shared" ref="L361:L392" si="28">SUM(D361:K361)</f>
        <v>4755.8</v>
      </c>
    </row>
    <row r="362" spans="1:12" s="4" customFormat="1" ht="22.5" customHeight="1" x14ac:dyDescent="0.25">
      <c r="A362" s="60" t="s">
        <v>420</v>
      </c>
      <c r="B362" s="45"/>
      <c r="C362" s="74" t="s">
        <v>27</v>
      </c>
      <c r="D362" s="107">
        <v>5998.1</v>
      </c>
      <c r="E362" s="215">
        <v>0</v>
      </c>
      <c r="F362" s="147"/>
      <c r="G362" s="36"/>
      <c r="H362" s="36"/>
      <c r="I362" s="36"/>
      <c r="J362" s="36"/>
      <c r="K362" s="36"/>
      <c r="L362" s="76">
        <f t="shared" si="28"/>
        <v>5998.1</v>
      </c>
    </row>
    <row r="363" spans="1:12" s="4" customFormat="1" ht="22.5" customHeight="1" x14ac:dyDescent="0.25">
      <c r="A363" s="60" t="s">
        <v>421</v>
      </c>
      <c r="B363" s="45"/>
      <c r="C363" s="74" t="s">
        <v>27</v>
      </c>
      <c r="D363" s="107">
        <v>51017.45</v>
      </c>
      <c r="E363" s="110">
        <v>692.1</v>
      </c>
      <c r="F363" s="105"/>
      <c r="G363" s="36"/>
      <c r="H363" s="36"/>
      <c r="I363" s="36"/>
      <c r="J363" s="36"/>
      <c r="K363" s="36"/>
      <c r="L363" s="76">
        <f t="shared" si="28"/>
        <v>51709.549999999996</v>
      </c>
    </row>
    <row r="364" spans="1:12" ht="21.75" customHeight="1" x14ac:dyDescent="0.2">
      <c r="A364" s="262" t="s">
        <v>422</v>
      </c>
      <c r="B364" s="45"/>
      <c r="C364" s="74" t="s">
        <v>27</v>
      </c>
      <c r="D364" s="107">
        <v>120</v>
      </c>
      <c r="E364" s="110">
        <v>0</v>
      </c>
      <c r="F364" s="105"/>
      <c r="G364" s="36"/>
      <c r="H364" s="36"/>
      <c r="I364" s="36"/>
      <c r="J364" s="36"/>
      <c r="K364" s="36"/>
      <c r="L364" s="76">
        <f t="shared" si="28"/>
        <v>120</v>
      </c>
    </row>
    <row r="365" spans="1:12" ht="22.5" customHeight="1" x14ac:dyDescent="0.2">
      <c r="A365" s="60" t="s">
        <v>423</v>
      </c>
      <c r="B365" s="45"/>
      <c r="C365" s="74" t="s">
        <v>27</v>
      </c>
      <c r="D365" s="107">
        <v>113598.78000000001</v>
      </c>
      <c r="E365" s="110">
        <v>3623.5</v>
      </c>
      <c r="F365" s="105"/>
      <c r="G365" s="36"/>
      <c r="H365" s="36"/>
      <c r="I365" s="36"/>
      <c r="J365" s="36"/>
      <c r="K365" s="36"/>
      <c r="L365" s="76">
        <f t="shared" si="28"/>
        <v>117222.28000000001</v>
      </c>
    </row>
    <row r="366" spans="1:12" s="4" customFormat="1" ht="22.5" customHeight="1" x14ac:dyDescent="0.25">
      <c r="A366" s="60" t="s">
        <v>424</v>
      </c>
      <c r="B366" s="45"/>
      <c r="C366" s="74" t="s">
        <v>27</v>
      </c>
      <c r="D366" s="107">
        <v>35.1</v>
      </c>
      <c r="E366" s="110">
        <v>0</v>
      </c>
      <c r="F366" s="105"/>
      <c r="G366" s="36"/>
      <c r="H366" s="36"/>
      <c r="I366" s="36"/>
      <c r="J366" s="36"/>
      <c r="K366" s="36"/>
      <c r="L366" s="76">
        <f t="shared" si="28"/>
        <v>35.1</v>
      </c>
    </row>
    <row r="367" spans="1:12" s="4" customFormat="1" ht="22.5" customHeight="1" x14ac:dyDescent="0.25">
      <c r="A367" s="60" t="s">
        <v>425</v>
      </c>
      <c r="B367" s="45"/>
      <c r="C367" s="74" t="s">
        <v>27</v>
      </c>
      <c r="D367" s="107">
        <v>50677.82</v>
      </c>
      <c r="E367" s="110">
        <v>0</v>
      </c>
      <c r="F367" s="105"/>
      <c r="G367" s="36"/>
      <c r="H367" s="36"/>
      <c r="I367" s="36"/>
      <c r="J367" s="36"/>
      <c r="K367" s="36"/>
      <c r="L367" s="76">
        <f t="shared" si="28"/>
        <v>50677.82</v>
      </c>
    </row>
    <row r="368" spans="1:12" s="4" customFormat="1" ht="22.5" customHeight="1" x14ac:dyDescent="0.25">
      <c r="A368" s="60" t="s">
        <v>426</v>
      </c>
      <c r="B368" s="45"/>
      <c r="C368" s="74" t="s">
        <v>27</v>
      </c>
      <c r="D368" s="107">
        <v>51884.89</v>
      </c>
      <c r="E368" s="110">
        <v>5562.6</v>
      </c>
      <c r="F368" s="105"/>
      <c r="G368" s="36"/>
      <c r="H368" s="36"/>
      <c r="I368" s="36"/>
      <c r="J368" s="36"/>
      <c r="K368" s="36"/>
      <c r="L368" s="76">
        <f t="shared" si="28"/>
        <v>57447.49</v>
      </c>
    </row>
    <row r="369" spans="1:12" s="4" customFormat="1" ht="22.5" customHeight="1" x14ac:dyDescent="0.25">
      <c r="A369" s="60" t="s">
        <v>617</v>
      </c>
      <c r="B369" s="45"/>
      <c r="C369" s="74" t="s">
        <v>27</v>
      </c>
      <c r="D369" s="107">
        <v>17933.400000000001</v>
      </c>
      <c r="E369" s="110">
        <v>0</v>
      </c>
      <c r="F369" s="105"/>
      <c r="G369" s="36"/>
      <c r="H369" s="36"/>
      <c r="I369" s="36"/>
      <c r="J369" s="36"/>
      <c r="K369" s="36"/>
      <c r="L369" s="76">
        <f t="shared" si="28"/>
        <v>17933.400000000001</v>
      </c>
    </row>
    <row r="370" spans="1:12" s="4" customFormat="1" ht="23.1" customHeight="1" x14ac:dyDescent="0.25">
      <c r="A370" s="60" t="s">
        <v>427</v>
      </c>
      <c r="B370" s="45"/>
      <c r="C370" s="74" t="s">
        <v>27</v>
      </c>
      <c r="D370" s="107">
        <v>983.90000000000009</v>
      </c>
      <c r="E370" s="110">
        <v>0</v>
      </c>
      <c r="F370" s="105"/>
      <c r="G370" s="36"/>
      <c r="H370" s="36"/>
      <c r="I370" s="36"/>
      <c r="J370" s="36"/>
      <c r="K370" s="36"/>
      <c r="L370" s="76">
        <f t="shared" si="28"/>
        <v>983.90000000000009</v>
      </c>
    </row>
    <row r="371" spans="1:12" s="4" customFormat="1" ht="23.1" customHeight="1" x14ac:dyDescent="0.25">
      <c r="A371" s="60" t="s">
        <v>428</v>
      </c>
      <c r="B371" s="45"/>
      <c r="C371" s="74" t="s">
        <v>27</v>
      </c>
      <c r="D371" s="107">
        <v>35708.130000000005</v>
      </c>
      <c r="E371" s="110">
        <v>298.89999999999998</v>
      </c>
      <c r="F371" s="105"/>
      <c r="G371" s="36"/>
      <c r="H371" s="36"/>
      <c r="I371" s="36"/>
      <c r="J371" s="36"/>
      <c r="K371" s="36"/>
      <c r="L371" s="76">
        <f t="shared" si="28"/>
        <v>36007.030000000006</v>
      </c>
    </row>
    <row r="372" spans="1:12" s="4" customFormat="1" ht="23.1" customHeight="1" x14ac:dyDescent="0.25">
      <c r="A372" s="60" t="s">
        <v>429</v>
      </c>
      <c r="B372" s="45"/>
      <c r="C372" s="74" t="s">
        <v>27</v>
      </c>
      <c r="D372" s="107">
        <v>14326.700000000003</v>
      </c>
      <c r="E372" s="110">
        <v>0</v>
      </c>
      <c r="F372" s="105"/>
      <c r="G372" s="36"/>
      <c r="H372" s="36"/>
      <c r="I372" s="36"/>
      <c r="J372" s="36"/>
      <c r="K372" s="36"/>
      <c r="L372" s="76">
        <f t="shared" si="28"/>
        <v>14326.700000000003</v>
      </c>
    </row>
    <row r="373" spans="1:12" s="4" customFormat="1" ht="23.1" customHeight="1" x14ac:dyDescent="0.25">
      <c r="A373" s="60" t="s">
        <v>430</v>
      </c>
      <c r="B373" s="45"/>
      <c r="C373" s="74" t="s">
        <v>27</v>
      </c>
      <c r="D373" s="107">
        <v>21323.8</v>
      </c>
      <c r="E373" s="110">
        <v>0</v>
      </c>
      <c r="F373" s="105"/>
      <c r="G373" s="36"/>
      <c r="H373" s="36"/>
      <c r="I373" s="36"/>
      <c r="J373" s="36"/>
      <c r="K373" s="36"/>
      <c r="L373" s="76">
        <f t="shared" si="28"/>
        <v>21323.8</v>
      </c>
    </row>
    <row r="374" spans="1:12" s="4" customFormat="1" ht="23.1" customHeight="1" x14ac:dyDescent="0.25">
      <c r="A374" s="60" t="s">
        <v>431</v>
      </c>
      <c r="B374" s="45"/>
      <c r="C374" s="74" t="s">
        <v>27</v>
      </c>
      <c r="D374" s="107">
        <v>4966.4199999999992</v>
      </c>
      <c r="E374" s="110">
        <v>0</v>
      </c>
      <c r="F374" s="105"/>
      <c r="G374" s="36"/>
      <c r="H374" s="36"/>
      <c r="I374" s="36"/>
      <c r="J374" s="36"/>
      <c r="K374" s="36"/>
      <c r="L374" s="76">
        <f t="shared" si="28"/>
        <v>4966.4199999999992</v>
      </c>
    </row>
    <row r="375" spans="1:12" s="4" customFormat="1" ht="23.1" customHeight="1" x14ac:dyDescent="0.25">
      <c r="A375" s="60" t="s">
        <v>432</v>
      </c>
      <c r="B375" s="45"/>
      <c r="C375" s="74" t="s">
        <v>27</v>
      </c>
      <c r="D375" s="107">
        <v>5396.2000000000007</v>
      </c>
      <c r="E375" s="110">
        <v>0</v>
      </c>
      <c r="F375" s="105"/>
      <c r="G375" s="36"/>
      <c r="H375" s="36"/>
      <c r="I375" s="36"/>
      <c r="J375" s="36"/>
      <c r="K375" s="36"/>
      <c r="L375" s="76">
        <f t="shared" si="28"/>
        <v>5396.2000000000007</v>
      </c>
    </row>
    <row r="376" spans="1:12" s="4" customFormat="1" ht="23.1" customHeight="1" x14ac:dyDescent="0.25">
      <c r="A376" s="60" t="s">
        <v>433</v>
      </c>
      <c r="B376" s="45"/>
      <c r="C376" s="74" t="s">
        <v>27</v>
      </c>
      <c r="D376" s="107">
        <v>11422.9</v>
      </c>
      <c r="E376" s="110">
        <v>0</v>
      </c>
      <c r="F376" s="105"/>
      <c r="G376" s="36"/>
      <c r="H376" s="36"/>
      <c r="I376" s="36"/>
      <c r="J376" s="36"/>
      <c r="K376" s="36"/>
      <c r="L376" s="76">
        <f t="shared" si="28"/>
        <v>11422.9</v>
      </c>
    </row>
    <row r="377" spans="1:12" s="4" customFormat="1" ht="23.1" customHeight="1" x14ac:dyDescent="0.25">
      <c r="A377" s="60" t="s">
        <v>434</v>
      </c>
      <c r="B377" s="45"/>
      <c r="C377" s="74" t="s">
        <v>27</v>
      </c>
      <c r="D377" s="107">
        <v>1615</v>
      </c>
      <c r="E377" s="110">
        <v>0</v>
      </c>
      <c r="F377" s="105"/>
      <c r="G377" s="36"/>
      <c r="H377" s="36"/>
      <c r="I377" s="36"/>
      <c r="J377" s="36"/>
      <c r="K377" s="36"/>
      <c r="L377" s="76">
        <f t="shared" si="28"/>
        <v>1615</v>
      </c>
    </row>
    <row r="378" spans="1:12" s="4" customFormat="1" ht="23.1" customHeight="1" x14ac:dyDescent="0.25">
      <c r="A378" s="60" t="s">
        <v>435</v>
      </c>
      <c r="B378" s="45"/>
      <c r="C378" s="74" t="s">
        <v>27</v>
      </c>
      <c r="D378" s="107">
        <v>190330.57</v>
      </c>
      <c r="E378" s="110">
        <v>4128.3999999999996</v>
      </c>
      <c r="F378" s="105"/>
      <c r="G378" s="36"/>
      <c r="H378" s="36"/>
      <c r="I378" s="36"/>
      <c r="J378" s="36"/>
      <c r="K378" s="36"/>
      <c r="L378" s="76">
        <f t="shared" si="28"/>
        <v>194458.97</v>
      </c>
    </row>
    <row r="379" spans="1:12" s="4" customFormat="1" ht="23.1" customHeight="1" x14ac:dyDescent="0.25">
      <c r="A379" s="60" t="s">
        <v>436</v>
      </c>
      <c r="B379" s="45"/>
      <c r="C379" s="74" t="s">
        <v>27</v>
      </c>
      <c r="D379" s="107">
        <v>14163.089999999998</v>
      </c>
      <c r="E379" s="110">
        <v>0</v>
      </c>
      <c r="F379" s="105"/>
      <c r="G379" s="36"/>
      <c r="H379" s="36"/>
      <c r="I379" s="36"/>
      <c r="J379" s="36"/>
      <c r="K379" s="36"/>
      <c r="L379" s="76">
        <f t="shared" si="28"/>
        <v>14163.089999999998</v>
      </c>
    </row>
    <row r="380" spans="1:12" s="4" customFormat="1" ht="23.1" customHeight="1" x14ac:dyDescent="0.25">
      <c r="A380" s="60" t="s">
        <v>437</v>
      </c>
      <c r="B380" s="45"/>
      <c r="C380" s="74" t="s">
        <v>27</v>
      </c>
      <c r="D380" s="107">
        <v>1444.5</v>
      </c>
      <c r="E380" s="110">
        <v>0</v>
      </c>
      <c r="F380" s="105"/>
      <c r="G380" s="36"/>
      <c r="H380" s="36"/>
      <c r="I380" s="36"/>
      <c r="J380" s="36"/>
      <c r="K380" s="36"/>
      <c r="L380" s="76">
        <f t="shared" si="28"/>
        <v>1444.5</v>
      </c>
    </row>
    <row r="381" spans="1:12" s="4" customFormat="1" ht="23.1" customHeight="1" x14ac:dyDescent="0.25">
      <c r="A381" s="60" t="s">
        <v>438</v>
      </c>
      <c r="B381" s="45"/>
      <c r="C381" s="74" t="s">
        <v>27</v>
      </c>
      <c r="D381" s="107">
        <v>3092.2</v>
      </c>
      <c r="E381" s="110">
        <v>0</v>
      </c>
      <c r="F381" s="105"/>
      <c r="G381" s="36"/>
      <c r="H381" s="36"/>
      <c r="I381" s="36"/>
      <c r="J381" s="36"/>
      <c r="K381" s="36"/>
      <c r="L381" s="76">
        <f t="shared" si="28"/>
        <v>3092.2</v>
      </c>
    </row>
    <row r="382" spans="1:12" s="4" customFormat="1" ht="23.1" customHeight="1" x14ac:dyDescent="0.25">
      <c r="A382" s="60" t="s">
        <v>439</v>
      </c>
      <c r="B382" s="45"/>
      <c r="C382" s="74" t="s">
        <v>27</v>
      </c>
      <c r="D382" s="107">
        <v>144.69999999999999</v>
      </c>
      <c r="E382" s="110">
        <v>0</v>
      </c>
      <c r="F382" s="105"/>
      <c r="G382" s="36"/>
      <c r="H382" s="36"/>
      <c r="I382" s="36"/>
      <c r="J382" s="36"/>
      <c r="K382" s="36"/>
      <c r="L382" s="76">
        <f t="shared" si="28"/>
        <v>144.69999999999999</v>
      </c>
    </row>
    <row r="383" spans="1:12" s="4" customFormat="1" ht="23.1" customHeight="1" x14ac:dyDescent="0.25">
      <c r="A383" s="60" t="s">
        <v>440</v>
      </c>
      <c r="B383" s="45"/>
      <c r="C383" s="74" t="s">
        <v>27</v>
      </c>
      <c r="D383" s="86">
        <v>36254.870000000003</v>
      </c>
      <c r="E383" s="110">
        <v>0</v>
      </c>
      <c r="F383" s="147"/>
      <c r="G383" s="148"/>
      <c r="H383" s="36"/>
      <c r="I383" s="36"/>
      <c r="J383" s="36"/>
      <c r="K383" s="36"/>
      <c r="L383" s="76">
        <f t="shared" si="28"/>
        <v>36254.870000000003</v>
      </c>
    </row>
    <row r="384" spans="1:12" s="4" customFormat="1" ht="22.5" customHeight="1" x14ac:dyDescent="0.25">
      <c r="A384" s="60" t="s">
        <v>441</v>
      </c>
      <c r="B384" s="45"/>
      <c r="C384" s="74" t="s">
        <v>27</v>
      </c>
      <c r="D384" s="107">
        <v>224.39999999999998</v>
      </c>
      <c r="E384" s="110">
        <v>0</v>
      </c>
      <c r="F384" s="105"/>
      <c r="G384" s="36"/>
      <c r="H384" s="36"/>
      <c r="I384" s="36"/>
      <c r="J384" s="36"/>
      <c r="K384" s="36"/>
      <c r="L384" s="76">
        <f t="shared" si="28"/>
        <v>224.39999999999998</v>
      </c>
    </row>
    <row r="385" spans="1:12" s="4" customFormat="1" ht="22.5" customHeight="1" x14ac:dyDescent="0.25">
      <c r="A385" s="60" t="s">
        <v>442</v>
      </c>
      <c r="B385" s="45"/>
      <c r="C385" s="74" t="s">
        <v>27</v>
      </c>
      <c r="D385" s="86">
        <v>3720.75</v>
      </c>
      <c r="E385" s="110">
        <v>0</v>
      </c>
      <c r="F385" s="105"/>
      <c r="G385" s="36"/>
      <c r="H385" s="36"/>
      <c r="I385" s="36"/>
      <c r="J385" s="36"/>
      <c r="K385" s="36"/>
      <c r="L385" s="76">
        <f t="shared" si="28"/>
        <v>3720.75</v>
      </c>
    </row>
    <row r="386" spans="1:12" s="4" customFormat="1" ht="23.1" customHeight="1" x14ac:dyDescent="0.25">
      <c r="A386" s="60" t="s">
        <v>443</v>
      </c>
      <c r="B386" s="45"/>
      <c r="C386" s="74" t="s">
        <v>27</v>
      </c>
      <c r="D386" s="107">
        <v>260</v>
      </c>
      <c r="E386" s="110">
        <v>0</v>
      </c>
      <c r="F386" s="105"/>
      <c r="G386" s="36"/>
      <c r="H386" s="36"/>
      <c r="I386" s="36"/>
      <c r="J386" s="36"/>
      <c r="K386" s="36"/>
      <c r="L386" s="76">
        <f t="shared" si="28"/>
        <v>260</v>
      </c>
    </row>
    <row r="387" spans="1:12" s="4" customFormat="1" ht="23.1" customHeight="1" x14ac:dyDescent="0.25">
      <c r="A387" s="60" t="s">
        <v>444</v>
      </c>
      <c r="B387" s="45"/>
      <c r="C387" s="74" t="s">
        <v>27</v>
      </c>
      <c r="D387" s="107">
        <v>95240.989999999991</v>
      </c>
      <c r="E387" s="110">
        <v>2732.5</v>
      </c>
      <c r="F387" s="105"/>
      <c r="G387" s="36"/>
      <c r="H387" s="36"/>
      <c r="I387" s="36"/>
      <c r="J387" s="36"/>
      <c r="K387" s="36"/>
      <c r="L387" s="76">
        <f t="shared" si="28"/>
        <v>97973.489999999991</v>
      </c>
    </row>
    <row r="388" spans="1:12" s="4" customFormat="1" ht="23.1" customHeight="1" x14ac:dyDescent="0.25">
      <c r="A388" s="60" t="s">
        <v>445</v>
      </c>
      <c r="B388" s="45"/>
      <c r="C388" s="74" t="s">
        <v>27</v>
      </c>
      <c r="D388" s="107">
        <v>37795.5</v>
      </c>
      <c r="E388" s="110">
        <v>0</v>
      </c>
      <c r="F388" s="105"/>
      <c r="G388" s="36"/>
      <c r="H388" s="36"/>
      <c r="I388" s="36"/>
      <c r="J388" s="36"/>
      <c r="K388" s="36"/>
      <c r="L388" s="76">
        <f t="shared" si="28"/>
        <v>37795.5</v>
      </c>
    </row>
    <row r="389" spans="1:12" s="4" customFormat="1" ht="23.1" customHeight="1" x14ac:dyDescent="0.25">
      <c r="A389" s="60" t="s">
        <v>446</v>
      </c>
      <c r="B389" s="45"/>
      <c r="C389" s="74" t="s">
        <v>27</v>
      </c>
      <c r="D389" s="107">
        <v>423.1</v>
      </c>
      <c r="E389" s="110">
        <v>114</v>
      </c>
      <c r="F389" s="105"/>
      <c r="G389" s="36"/>
      <c r="H389" s="36"/>
      <c r="I389" s="36"/>
      <c r="J389" s="36"/>
      <c r="K389" s="36"/>
      <c r="L389" s="76">
        <f t="shared" si="28"/>
        <v>537.1</v>
      </c>
    </row>
    <row r="390" spans="1:12" s="4" customFormat="1" ht="23.1" customHeight="1" x14ac:dyDescent="0.25">
      <c r="A390" s="60" t="s">
        <v>447</v>
      </c>
      <c r="B390" s="45"/>
      <c r="C390" s="74" t="s">
        <v>27</v>
      </c>
      <c r="D390" s="107">
        <v>180</v>
      </c>
      <c r="E390" s="110">
        <v>0</v>
      </c>
      <c r="F390" s="105"/>
      <c r="G390" s="36"/>
      <c r="H390" s="36"/>
      <c r="I390" s="36"/>
      <c r="J390" s="36"/>
      <c r="K390" s="36"/>
      <c r="L390" s="76">
        <f t="shared" si="28"/>
        <v>180</v>
      </c>
    </row>
    <row r="391" spans="1:12" s="4" customFormat="1" ht="23.1" customHeight="1" x14ac:dyDescent="0.25">
      <c r="A391" s="60" t="s">
        <v>448</v>
      </c>
      <c r="B391" s="45"/>
      <c r="C391" s="74" t="s">
        <v>27</v>
      </c>
      <c r="D391" s="86">
        <v>3453.82</v>
      </c>
      <c r="E391" s="110">
        <v>0</v>
      </c>
      <c r="F391" s="105"/>
      <c r="G391" s="148"/>
      <c r="H391" s="36"/>
      <c r="I391" s="36"/>
      <c r="J391" s="36"/>
      <c r="K391" s="36"/>
      <c r="L391" s="76">
        <f t="shared" si="28"/>
        <v>3453.82</v>
      </c>
    </row>
    <row r="392" spans="1:12" s="4" customFormat="1" ht="23.1" customHeight="1" x14ac:dyDescent="0.25">
      <c r="A392" s="291" t="s">
        <v>751</v>
      </c>
      <c r="B392" s="59"/>
      <c r="C392" s="74" t="s">
        <v>27</v>
      </c>
      <c r="D392" s="107">
        <v>4334</v>
      </c>
      <c r="E392" s="110">
        <v>0</v>
      </c>
      <c r="F392" s="105"/>
      <c r="G392" s="36"/>
      <c r="H392" s="36"/>
      <c r="I392" s="36"/>
      <c r="J392" s="36"/>
      <c r="K392" s="36"/>
      <c r="L392" s="76">
        <f t="shared" si="28"/>
        <v>4334</v>
      </c>
    </row>
    <row r="393" spans="1:12" s="4" customFormat="1" ht="23.1" customHeight="1" x14ac:dyDescent="0.25">
      <c r="A393" s="145" t="s">
        <v>449</v>
      </c>
      <c r="B393" s="59"/>
      <c r="C393" s="73" t="s">
        <v>27</v>
      </c>
      <c r="D393" s="107">
        <v>48396.4</v>
      </c>
      <c r="E393" s="110">
        <v>0</v>
      </c>
      <c r="F393" s="105"/>
      <c r="G393" s="36"/>
      <c r="H393" s="36"/>
      <c r="I393" s="36"/>
      <c r="J393" s="36"/>
      <c r="K393" s="36"/>
      <c r="L393" s="76">
        <f t="shared" ref="L393:L394" si="29">SUM(D393:K393)</f>
        <v>48396.4</v>
      </c>
    </row>
    <row r="394" spans="1:12" s="4" customFormat="1" ht="23.1" customHeight="1" thickBot="1" x14ac:dyDescent="0.3">
      <c r="A394" s="263" t="s">
        <v>450</v>
      </c>
      <c r="B394" s="50"/>
      <c r="C394" s="74" t="s">
        <v>27</v>
      </c>
      <c r="D394" s="108">
        <v>76861.979999999981</v>
      </c>
      <c r="E394" s="110">
        <v>0</v>
      </c>
      <c r="F394" s="105"/>
      <c r="G394" s="36"/>
      <c r="H394" s="36"/>
      <c r="I394" s="36"/>
      <c r="J394" s="36"/>
      <c r="K394" s="36"/>
      <c r="L394" s="76">
        <f t="shared" si="29"/>
        <v>76861.979999999981</v>
      </c>
    </row>
    <row r="395" spans="1:12" s="4" customFormat="1" ht="30" customHeight="1" thickTop="1" thickBot="1" x14ac:dyDescent="0.3">
      <c r="A395" s="588" t="s">
        <v>707</v>
      </c>
      <c r="B395" s="589"/>
      <c r="C395" s="44" t="s">
        <v>27</v>
      </c>
      <c r="D395" s="311">
        <f>SUM(D297:D394)</f>
        <v>2952814.2399999993</v>
      </c>
      <c r="E395" s="64">
        <f>SUM(E297:E394)</f>
        <v>109441.17</v>
      </c>
      <c r="F395" s="64">
        <f t="shared" ref="F395:I395" si="30">SUM(F297:F394)</f>
        <v>0</v>
      </c>
      <c r="G395" s="64">
        <f t="shared" si="30"/>
        <v>0</v>
      </c>
      <c r="H395" s="64">
        <f t="shared" si="30"/>
        <v>0</v>
      </c>
      <c r="I395" s="64">
        <f t="shared" si="30"/>
        <v>0</v>
      </c>
      <c r="J395" s="64">
        <f>SUM(J297:J394)</f>
        <v>0</v>
      </c>
      <c r="K395" s="64">
        <f>SUM(K297:K394)</f>
        <v>0</v>
      </c>
      <c r="L395" s="53">
        <f>SUM(L297:L394)</f>
        <v>3062255.4099999992</v>
      </c>
    </row>
    <row r="396" spans="1:12" s="4" customFormat="1" ht="16.5" customHeight="1" thickTop="1" thickBot="1" x14ac:dyDescent="0.3">
      <c r="A396" s="502"/>
      <c r="B396" s="503"/>
      <c r="C396" s="503"/>
      <c r="D396" s="503"/>
      <c r="E396" s="503"/>
      <c r="F396" s="503"/>
      <c r="G396" s="503"/>
      <c r="H396" s="503"/>
      <c r="I396" s="503"/>
      <c r="J396" s="503"/>
      <c r="K396" s="503"/>
      <c r="L396" s="504"/>
    </row>
    <row r="397" spans="1:12" s="4" customFormat="1" ht="24.75" customHeight="1" thickTop="1" thickBot="1" x14ac:dyDescent="0.3">
      <c r="A397" s="508" t="s">
        <v>587</v>
      </c>
      <c r="B397" s="509"/>
      <c r="C397" s="509"/>
      <c r="D397" s="509"/>
      <c r="E397" s="509"/>
      <c r="F397" s="509"/>
      <c r="G397" s="509"/>
      <c r="H397" s="509"/>
      <c r="I397" s="509"/>
      <c r="J397" s="509"/>
      <c r="K397" s="509"/>
      <c r="L397" s="510"/>
    </row>
    <row r="398" spans="1:12" s="4" customFormat="1" ht="23.1" customHeight="1" thickTop="1" x14ac:dyDescent="0.25">
      <c r="A398" s="499" t="s">
        <v>358</v>
      </c>
      <c r="B398" s="500"/>
      <c r="C398" s="500"/>
      <c r="D398" s="500"/>
      <c r="E398" s="500"/>
      <c r="F398" s="500"/>
      <c r="G398" s="500"/>
      <c r="H398" s="500"/>
      <c r="I398" s="500"/>
      <c r="J398" s="500"/>
      <c r="K398" s="500"/>
      <c r="L398" s="501"/>
    </row>
    <row r="399" spans="1:12" s="4" customFormat="1" ht="32.25" customHeight="1" thickBot="1" x14ac:dyDescent="0.3">
      <c r="A399" s="513" t="s">
        <v>451</v>
      </c>
      <c r="B399" s="514"/>
      <c r="C399" s="515"/>
      <c r="D399" s="97" t="s">
        <v>795</v>
      </c>
      <c r="E399" s="97" t="s">
        <v>788</v>
      </c>
      <c r="F399" s="11" t="s">
        <v>789</v>
      </c>
      <c r="G399" s="11" t="s">
        <v>790</v>
      </c>
      <c r="H399" s="11" t="s">
        <v>791</v>
      </c>
      <c r="I399" s="11" t="s">
        <v>792</v>
      </c>
      <c r="J399" s="11" t="s">
        <v>793</v>
      </c>
      <c r="K399" s="11" t="s">
        <v>794</v>
      </c>
      <c r="L399" s="39" t="s">
        <v>28</v>
      </c>
    </row>
    <row r="400" spans="1:12" s="4" customFormat="1" ht="22.5" customHeight="1" thickTop="1" x14ac:dyDescent="0.25">
      <c r="A400" s="261" t="s">
        <v>588</v>
      </c>
      <c r="B400" s="46"/>
      <c r="C400" s="72" t="s">
        <v>27</v>
      </c>
      <c r="D400" s="106">
        <v>1432</v>
      </c>
      <c r="E400" s="110">
        <v>0</v>
      </c>
      <c r="F400" s="105"/>
      <c r="G400" s="36"/>
      <c r="H400" s="36"/>
      <c r="I400" s="36"/>
      <c r="J400" s="36"/>
      <c r="K400" s="36"/>
      <c r="L400" s="76">
        <f>SUM(D400:K400)</f>
        <v>1432</v>
      </c>
    </row>
    <row r="401" spans="1:12" s="4" customFormat="1" ht="22.5" customHeight="1" x14ac:dyDescent="0.25">
      <c r="A401" s="60" t="s">
        <v>452</v>
      </c>
      <c r="B401" s="47"/>
      <c r="C401" s="74" t="s">
        <v>27</v>
      </c>
      <c r="D401" s="107">
        <v>122.9</v>
      </c>
      <c r="E401" s="110">
        <v>0</v>
      </c>
      <c r="F401" s="105"/>
      <c r="G401" s="36"/>
      <c r="H401" s="36"/>
      <c r="I401" s="36"/>
      <c r="J401" s="36"/>
      <c r="K401" s="36"/>
      <c r="L401" s="76">
        <f t="shared" ref="L401:L432" si="31">SUM(D401:K401)</f>
        <v>122.9</v>
      </c>
    </row>
    <row r="402" spans="1:12" s="4" customFormat="1" ht="22.5" customHeight="1" x14ac:dyDescent="0.25">
      <c r="A402" s="60" t="s">
        <v>453</v>
      </c>
      <c r="B402" s="47"/>
      <c r="C402" s="74" t="s">
        <v>27</v>
      </c>
      <c r="D402" s="107">
        <v>168.2</v>
      </c>
      <c r="E402" s="110">
        <v>0</v>
      </c>
      <c r="F402" s="105"/>
      <c r="G402" s="36"/>
      <c r="H402" s="36"/>
      <c r="I402" s="36"/>
      <c r="J402" s="36"/>
      <c r="K402" s="36"/>
      <c r="L402" s="76">
        <f t="shared" si="31"/>
        <v>168.2</v>
      </c>
    </row>
    <row r="403" spans="1:12" s="4" customFormat="1" ht="22.5" customHeight="1" x14ac:dyDescent="0.25">
      <c r="A403" s="60" t="s">
        <v>570</v>
      </c>
      <c r="B403" s="47"/>
      <c r="C403" s="74" t="s">
        <v>27</v>
      </c>
      <c r="D403" s="107">
        <v>0</v>
      </c>
      <c r="E403" s="110">
        <v>1150</v>
      </c>
      <c r="F403" s="105"/>
      <c r="G403" s="36"/>
      <c r="H403" s="36"/>
      <c r="I403" s="36"/>
      <c r="J403" s="36"/>
      <c r="K403" s="36"/>
      <c r="L403" s="76"/>
    </row>
    <row r="404" spans="1:12" s="4" customFormat="1" ht="22.5" customHeight="1" x14ac:dyDescent="0.25">
      <c r="A404" s="60" t="s">
        <v>454</v>
      </c>
      <c r="B404" s="47"/>
      <c r="C404" s="73" t="s">
        <v>27</v>
      </c>
      <c r="D404" s="107">
        <v>3293.7</v>
      </c>
      <c r="E404" s="110">
        <v>0</v>
      </c>
      <c r="F404" s="105"/>
      <c r="G404" s="36"/>
      <c r="H404" s="36"/>
      <c r="I404" s="36"/>
      <c r="J404" s="36"/>
      <c r="K404" s="36"/>
      <c r="L404" s="76">
        <f t="shared" si="31"/>
        <v>3293.7</v>
      </c>
    </row>
    <row r="405" spans="1:12" s="4" customFormat="1" ht="22.5" customHeight="1" x14ac:dyDescent="0.25">
      <c r="A405" s="60" t="s">
        <v>455</v>
      </c>
      <c r="B405" s="47"/>
      <c r="C405" s="74" t="s">
        <v>27</v>
      </c>
      <c r="D405" s="107">
        <v>3666.95</v>
      </c>
      <c r="E405" s="110">
        <v>0</v>
      </c>
      <c r="F405" s="105"/>
      <c r="G405" s="36"/>
      <c r="H405" s="36"/>
      <c r="I405" s="36"/>
      <c r="J405" s="36"/>
      <c r="K405" s="36"/>
      <c r="L405" s="76">
        <f t="shared" si="31"/>
        <v>3666.95</v>
      </c>
    </row>
    <row r="406" spans="1:12" s="4" customFormat="1" ht="22.5" customHeight="1" x14ac:dyDescent="0.25">
      <c r="A406" s="60" t="s">
        <v>456</v>
      </c>
      <c r="B406" s="47"/>
      <c r="C406" s="74" t="s">
        <v>27</v>
      </c>
      <c r="D406" s="107">
        <v>198.9</v>
      </c>
      <c r="E406" s="110">
        <v>0</v>
      </c>
      <c r="F406" s="105"/>
      <c r="G406" s="36"/>
      <c r="H406" s="36"/>
      <c r="I406" s="36"/>
      <c r="J406" s="36"/>
      <c r="K406" s="36"/>
      <c r="L406" s="76">
        <f t="shared" si="31"/>
        <v>198.9</v>
      </c>
    </row>
    <row r="407" spans="1:12" s="4" customFormat="1" ht="22.5" customHeight="1" x14ac:dyDescent="0.25">
      <c r="A407" s="60" t="s">
        <v>457</v>
      </c>
      <c r="B407" s="47"/>
      <c r="C407" s="74" t="s">
        <v>27</v>
      </c>
      <c r="D407" s="107">
        <v>1597.6999999999998</v>
      </c>
      <c r="E407" s="110">
        <v>0</v>
      </c>
      <c r="F407" s="105"/>
      <c r="G407" s="36"/>
      <c r="H407" s="36"/>
      <c r="I407" s="36"/>
      <c r="J407" s="36"/>
      <c r="K407" s="36"/>
      <c r="L407" s="76">
        <f t="shared" si="31"/>
        <v>1597.6999999999998</v>
      </c>
    </row>
    <row r="408" spans="1:12" s="4" customFormat="1" ht="22.5" customHeight="1" x14ac:dyDescent="0.25">
      <c r="A408" s="60" t="s">
        <v>458</v>
      </c>
      <c r="B408" s="47"/>
      <c r="C408" s="74" t="s">
        <v>27</v>
      </c>
      <c r="D408" s="107">
        <v>7515.9800000000005</v>
      </c>
      <c r="E408" s="110">
        <v>0</v>
      </c>
      <c r="F408" s="105"/>
      <c r="G408" s="36"/>
      <c r="H408" s="36"/>
      <c r="I408" s="36"/>
      <c r="J408" s="36"/>
      <c r="K408" s="36"/>
      <c r="L408" s="76">
        <f t="shared" si="31"/>
        <v>7515.9800000000005</v>
      </c>
    </row>
    <row r="409" spans="1:12" s="4" customFormat="1" ht="22.5" customHeight="1" x14ac:dyDescent="0.25">
      <c r="A409" s="60" t="s">
        <v>459</v>
      </c>
      <c r="B409" s="47"/>
      <c r="C409" s="74" t="s">
        <v>27</v>
      </c>
      <c r="D409" s="107">
        <v>7104.4000000000005</v>
      </c>
      <c r="E409" s="110">
        <v>0</v>
      </c>
      <c r="F409" s="105"/>
      <c r="G409" s="36"/>
      <c r="H409" s="36"/>
      <c r="I409" s="36"/>
      <c r="J409" s="36"/>
      <c r="K409" s="36"/>
      <c r="L409" s="76">
        <f t="shared" si="31"/>
        <v>7104.4000000000005</v>
      </c>
    </row>
    <row r="410" spans="1:12" s="4" customFormat="1" ht="22.5" customHeight="1" x14ac:dyDescent="0.25">
      <c r="A410" s="60" t="s">
        <v>460</v>
      </c>
      <c r="B410" s="47"/>
      <c r="C410" s="74" t="s">
        <v>27</v>
      </c>
      <c r="D410" s="107">
        <v>79.8</v>
      </c>
      <c r="E410" s="110">
        <v>0</v>
      </c>
      <c r="F410" s="105"/>
      <c r="G410" s="36"/>
      <c r="H410" s="36"/>
      <c r="I410" s="36"/>
      <c r="J410" s="36"/>
      <c r="K410" s="36"/>
      <c r="L410" s="76">
        <f t="shared" si="31"/>
        <v>79.8</v>
      </c>
    </row>
    <row r="411" spans="1:12" s="4" customFormat="1" ht="22.5" customHeight="1" x14ac:dyDescent="0.25">
      <c r="A411" s="60" t="s">
        <v>461</v>
      </c>
      <c r="B411" s="47"/>
      <c r="C411" s="74" t="s">
        <v>27</v>
      </c>
      <c r="D411" s="107">
        <v>168</v>
      </c>
      <c r="E411" s="110">
        <v>0</v>
      </c>
      <c r="F411" s="105"/>
      <c r="G411" s="36"/>
      <c r="H411" s="36"/>
      <c r="I411" s="36"/>
      <c r="J411" s="36"/>
      <c r="K411" s="36"/>
      <c r="L411" s="76">
        <f t="shared" si="31"/>
        <v>168</v>
      </c>
    </row>
    <row r="412" spans="1:12" s="4" customFormat="1" ht="22.5" customHeight="1" x14ac:dyDescent="0.25">
      <c r="A412" s="60" t="s">
        <v>462</v>
      </c>
      <c r="B412" s="47"/>
      <c r="C412" s="74" t="s">
        <v>27</v>
      </c>
      <c r="D412" s="107">
        <v>333</v>
      </c>
      <c r="E412" s="110">
        <v>0</v>
      </c>
      <c r="F412" s="105"/>
      <c r="G412" s="36"/>
      <c r="H412" s="36"/>
      <c r="I412" s="36"/>
      <c r="J412" s="36"/>
      <c r="K412" s="36"/>
      <c r="L412" s="76">
        <f t="shared" si="31"/>
        <v>333</v>
      </c>
    </row>
    <row r="413" spans="1:12" s="4" customFormat="1" ht="22.5" customHeight="1" x14ac:dyDescent="0.25">
      <c r="A413" s="60" t="s">
        <v>463</v>
      </c>
      <c r="B413" s="47"/>
      <c r="C413" s="74" t="s">
        <v>27</v>
      </c>
      <c r="D413" s="107">
        <v>3180.3</v>
      </c>
      <c r="E413" s="110">
        <v>0</v>
      </c>
      <c r="F413" s="105"/>
      <c r="G413" s="36"/>
      <c r="H413" s="36"/>
      <c r="I413" s="36"/>
      <c r="J413" s="36"/>
      <c r="K413" s="36"/>
      <c r="L413" s="76">
        <f t="shared" si="31"/>
        <v>3180.3</v>
      </c>
    </row>
    <row r="414" spans="1:12" s="4" customFormat="1" ht="22.5" customHeight="1" x14ac:dyDescent="0.25">
      <c r="A414" s="60" t="s">
        <v>464</v>
      </c>
      <c r="B414" s="47"/>
      <c r="C414" s="74" t="s">
        <v>27</v>
      </c>
      <c r="D414" s="107">
        <v>20210.28</v>
      </c>
      <c r="E414" s="110">
        <v>0</v>
      </c>
      <c r="F414" s="105"/>
      <c r="G414" s="36"/>
      <c r="H414" s="36"/>
      <c r="I414" s="36"/>
      <c r="J414" s="36"/>
      <c r="K414" s="36"/>
      <c r="L414" s="76">
        <f t="shared" si="31"/>
        <v>20210.28</v>
      </c>
    </row>
    <row r="415" spans="1:12" s="4" customFormat="1" ht="22.5" customHeight="1" x14ac:dyDescent="0.25">
      <c r="A415" s="54" t="s">
        <v>465</v>
      </c>
      <c r="B415" s="47"/>
      <c r="C415" s="74" t="s">
        <v>27</v>
      </c>
      <c r="D415" s="107">
        <v>1636.86</v>
      </c>
      <c r="E415" s="110">
        <v>0</v>
      </c>
      <c r="F415" s="105"/>
      <c r="G415" s="36"/>
      <c r="H415" s="36"/>
      <c r="I415" s="36"/>
      <c r="J415" s="36"/>
      <c r="K415" s="36"/>
      <c r="L415" s="76">
        <f t="shared" si="31"/>
        <v>1636.86</v>
      </c>
    </row>
    <row r="416" spans="1:12" s="4" customFormat="1" ht="22.5" customHeight="1" x14ac:dyDescent="0.25">
      <c r="A416" s="54" t="s">
        <v>466</v>
      </c>
      <c r="B416" s="47"/>
      <c r="C416" s="74" t="s">
        <v>27</v>
      </c>
      <c r="D416" s="107">
        <v>103</v>
      </c>
      <c r="E416" s="110">
        <v>0</v>
      </c>
      <c r="F416" s="105"/>
      <c r="G416" s="36"/>
      <c r="H416" s="36"/>
      <c r="I416" s="36"/>
      <c r="J416" s="36"/>
      <c r="K416" s="36"/>
      <c r="L416" s="76">
        <f t="shared" si="31"/>
        <v>103</v>
      </c>
    </row>
    <row r="417" spans="1:12" s="4" customFormat="1" ht="22.5" customHeight="1" x14ac:dyDescent="0.25">
      <c r="A417" s="60" t="s">
        <v>467</v>
      </c>
      <c r="B417" s="47"/>
      <c r="C417" s="74" t="s">
        <v>27</v>
      </c>
      <c r="D417" s="107">
        <v>1012.5</v>
      </c>
      <c r="E417" s="110">
        <v>0</v>
      </c>
      <c r="F417" s="105"/>
      <c r="G417" s="36"/>
      <c r="H417" s="36"/>
      <c r="I417" s="36"/>
      <c r="J417" s="36"/>
      <c r="K417" s="36"/>
      <c r="L417" s="76">
        <f t="shared" si="31"/>
        <v>1012.5</v>
      </c>
    </row>
    <row r="418" spans="1:12" s="4" customFormat="1" ht="22.5" customHeight="1" x14ac:dyDescent="0.25">
      <c r="A418" s="60" t="s">
        <v>468</v>
      </c>
      <c r="B418" s="47"/>
      <c r="C418" s="74" t="s">
        <v>27</v>
      </c>
      <c r="D418" s="107">
        <v>2738.3999999999996</v>
      </c>
      <c r="E418" s="110">
        <v>0</v>
      </c>
      <c r="F418" s="105"/>
      <c r="G418" s="36"/>
      <c r="H418" s="36"/>
      <c r="I418" s="36"/>
      <c r="J418" s="36"/>
      <c r="K418" s="36"/>
      <c r="L418" s="76">
        <f t="shared" si="31"/>
        <v>2738.3999999999996</v>
      </c>
    </row>
    <row r="419" spans="1:12" s="4" customFormat="1" ht="22.5" customHeight="1" x14ac:dyDescent="0.25">
      <c r="A419" s="54" t="s">
        <v>469</v>
      </c>
      <c r="B419" s="47"/>
      <c r="C419" s="74" t="s">
        <v>27</v>
      </c>
      <c r="D419" s="107">
        <v>1728.1</v>
      </c>
      <c r="E419" s="110">
        <v>0</v>
      </c>
      <c r="F419" s="105"/>
      <c r="G419" s="36"/>
      <c r="H419" s="36"/>
      <c r="I419" s="36"/>
      <c r="J419" s="36"/>
      <c r="K419" s="36"/>
      <c r="L419" s="76">
        <f t="shared" si="31"/>
        <v>1728.1</v>
      </c>
    </row>
    <row r="420" spans="1:12" s="4" customFormat="1" ht="22.5" customHeight="1" x14ac:dyDescent="0.25">
      <c r="A420" s="54" t="s">
        <v>470</v>
      </c>
      <c r="B420" s="47"/>
      <c r="C420" s="74" t="s">
        <v>27</v>
      </c>
      <c r="D420" s="107">
        <v>918.2</v>
      </c>
      <c r="E420" s="110">
        <v>0</v>
      </c>
      <c r="F420" s="105"/>
      <c r="G420" s="36"/>
      <c r="H420" s="36"/>
      <c r="I420" s="36"/>
      <c r="J420" s="36"/>
      <c r="K420" s="36"/>
      <c r="L420" s="76">
        <f t="shared" si="31"/>
        <v>918.2</v>
      </c>
    </row>
    <row r="421" spans="1:12" s="4" customFormat="1" ht="22.5" customHeight="1" x14ac:dyDescent="0.25">
      <c r="A421" s="60" t="s">
        <v>471</v>
      </c>
      <c r="B421" s="47"/>
      <c r="C421" s="74" t="s">
        <v>27</v>
      </c>
      <c r="D421" s="107">
        <v>3845.8999999999996</v>
      </c>
      <c r="E421" s="110">
        <v>0</v>
      </c>
      <c r="F421" s="105"/>
      <c r="G421" s="36"/>
      <c r="H421" s="36"/>
      <c r="I421" s="36"/>
      <c r="J421" s="36"/>
      <c r="K421" s="36"/>
      <c r="L421" s="76">
        <f t="shared" si="31"/>
        <v>3845.8999999999996</v>
      </c>
    </row>
    <row r="422" spans="1:12" s="4" customFormat="1" ht="22.5" customHeight="1" x14ac:dyDescent="0.25">
      <c r="A422" s="60" t="s">
        <v>472</v>
      </c>
      <c r="B422" s="47"/>
      <c r="C422" s="74" t="s">
        <v>27</v>
      </c>
      <c r="D422" s="107">
        <v>5483.42</v>
      </c>
      <c r="E422" s="110">
        <v>0</v>
      </c>
      <c r="F422" s="105"/>
      <c r="G422" s="36"/>
      <c r="H422" s="36"/>
      <c r="I422" s="36"/>
      <c r="J422" s="36"/>
      <c r="K422" s="36"/>
      <c r="L422" s="76">
        <f t="shared" si="31"/>
        <v>5483.42</v>
      </c>
    </row>
    <row r="423" spans="1:12" s="4" customFormat="1" ht="22.5" customHeight="1" x14ac:dyDescent="0.25">
      <c r="A423" s="264" t="s">
        <v>744</v>
      </c>
      <c r="B423" s="47"/>
      <c r="C423" s="74" t="s">
        <v>27</v>
      </c>
      <c r="D423" s="107">
        <v>2655.2</v>
      </c>
      <c r="E423" s="110">
        <v>0</v>
      </c>
      <c r="F423" s="105"/>
      <c r="G423" s="36"/>
      <c r="H423" s="36"/>
      <c r="I423" s="36"/>
      <c r="J423" s="36"/>
      <c r="K423" s="36"/>
      <c r="L423" s="76">
        <f t="shared" si="31"/>
        <v>2655.2</v>
      </c>
    </row>
    <row r="424" spans="1:12" s="4" customFormat="1" ht="22.5" customHeight="1" x14ac:dyDescent="0.25">
      <c r="A424" s="264" t="s">
        <v>752</v>
      </c>
      <c r="B424" s="47"/>
      <c r="C424" s="74" t="s">
        <v>27</v>
      </c>
      <c r="D424" s="107">
        <v>3592.6</v>
      </c>
      <c r="E424" s="110">
        <v>0</v>
      </c>
      <c r="F424" s="105"/>
      <c r="G424" s="36"/>
      <c r="H424" s="36"/>
      <c r="I424" s="36"/>
      <c r="J424" s="36"/>
      <c r="K424" s="36"/>
      <c r="L424" s="76">
        <f t="shared" si="31"/>
        <v>3592.6</v>
      </c>
    </row>
    <row r="425" spans="1:12" s="4" customFormat="1" ht="24" customHeight="1" x14ac:dyDescent="0.25">
      <c r="A425" s="60" t="s">
        <v>473</v>
      </c>
      <c r="B425" s="47"/>
      <c r="C425" s="74" t="s">
        <v>27</v>
      </c>
      <c r="D425" s="86">
        <v>955</v>
      </c>
      <c r="E425" s="110">
        <v>0</v>
      </c>
      <c r="F425" s="147"/>
      <c r="G425" s="36"/>
      <c r="H425" s="36"/>
      <c r="I425" s="36"/>
      <c r="J425" s="36"/>
      <c r="K425" s="148"/>
      <c r="L425" s="293">
        <f t="shared" si="31"/>
        <v>955</v>
      </c>
    </row>
    <row r="426" spans="1:12" s="4" customFormat="1" ht="23.25" customHeight="1" x14ac:dyDescent="0.25">
      <c r="A426" s="60" t="s">
        <v>474</v>
      </c>
      <c r="B426" s="47"/>
      <c r="C426" s="74" t="s">
        <v>27</v>
      </c>
      <c r="D426" s="86">
        <v>4533.7999999999993</v>
      </c>
      <c r="E426" s="215">
        <v>0</v>
      </c>
      <c r="F426" s="147"/>
      <c r="G426" s="148"/>
      <c r="H426" s="148"/>
      <c r="I426" s="148"/>
      <c r="J426" s="148"/>
      <c r="K426" s="148"/>
      <c r="L426" s="293">
        <f t="shared" si="31"/>
        <v>4533.7999999999993</v>
      </c>
    </row>
    <row r="427" spans="1:12" s="4" customFormat="1" ht="22.5" customHeight="1" x14ac:dyDescent="0.25">
      <c r="A427" s="60" t="s">
        <v>475</v>
      </c>
      <c r="B427" s="47"/>
      <c r="C427" s="74" t="s">
        <v>27</v>
      </c>
      <c r="D427" s="107">
        <v>688.4</v>
      </c>
      <c r="E427" s="110">
        <v>0</v>
      </c>
      <c r="F427" s="105"/>
      <c r="G427" s="36"/>
      <c r="H427" s="36"/>
      <c r="I427" s="36"/>
      <c r="J427" s="36"/>
      <c r="K427" s="148"/>
      <c r="L427" s="76">
        <f t="shared" si="31"/>
        <v>688.4</v>
      </c>
    </row>
    <row r="428" spans="1:12" s="4" customFormat="1" ht="22.5" customHeight="1" x14ac:dyDescent="0.25">
      <c r="A428" s="60" t="s">
        <v>476</v>
      </c>
      <c r="B428" s="47"/>
      <c r="C428" s="74" t="s">
        <v>27</v>
      </c>
      <c r="D428" s="107">
        <v>5411.9600000000009</v>
      </c>
      <c r="E428" s="110">
        <v>64</v>
      </c>
      <c r="F428" s="105"/>
      <c r="G428" s="36"/>
      <c r="H428" s="36"/>
      <c r="I428" s="36"/>
      <c r="J428" s="36"/>
      <c r="K428" s="148"/>
      <c r="L428" s="76">
        <f t="shared" si="31"/>
        <v>5475.9600000000009</v>
      </c>
    </row>
    <row r="429" spans="1:12" s="4" customFormat="1" ht="22.5" customHeight="1" x14ac:dyDescent="0.25">
      <c r="A429" s="60" t="s">
        <v>477</v>
      </c>
      <c r="B429" s="47"/>
      <c r="C429" s="74" t="s">
        <v>27</v>
      </c>
      <c r="D429" s="107">
        <v>43544.37</v>
      </c>
      <c r="E429" s="110">
        <v>1372.4</v>
      </c>
      <c r="F429" s="105"/>
      <c r="G429" s="36"/>
      <c r="H429" s="36"/>
      <c r="I429" s="36"/>
      <c r="J429" s="36"/>
      <c r="K429" s="36"/>
      <c r="L429" s="76">
        <f t="shared" si="31"/>
        <v>44916.770000000004</v>
      </c>
    </row>
    <row r="430" spans="1:12" s="4" customFormat="1" ht="22.5" customHeight="1" x14ac:dyDescent="0.25">
      <c r="A430" s="79" t="s">
        <v>478</v>
      </c>
      <c r="B430" s="47"/>
      <c r="C430" s="74" t="s">
        <v>27</v>
      </c>
      <c r="D430" s="107">
        <v>790.59999999999991</v>
      </c>
      <c r="E430" s="110">
        <v>0</v>
      </c>
      <c r="F430" s="105"/>
      <c r="G430" s="36"/>
      <c r="H430" s="36"/>
      <c r="I430" s="36"/>
      <c r="J430" s="36"/>
      <c r="K430" s="36"/>
      <c r="L430" s="76">
        <f t="shared" si="31"/>
        <v>790.59999999999991</v>
      </c>
    </row>
    <row r="431" spans="1:12" s="4" customFormat="1" ht="22.5" customHeight="1" x14ac:dyDescent="0.25">
      <c r="A431" s="60" t="s">
        <v>479</v>
      </c>
      <c r="B431" s="47"/>
      <c r="C431" s="74" t="s">
        <v>27</v>
      </c>
      <c r="D431" s="107">
        <v>6895.06</v>
      </c>
      <c r="E431" s="110">
        <v>0</v>
      </c>
      <c r="F431" s="105"/>
      <c r="G431" s="36"/>
      <c r="H431" s="36"/>
      <c r="I431" s="36"/>
      <c r="J431" s="36"/>
      <c r="K431" s="36"/>
      <c r="L431" s="76">
        <f t="shared" si="31"/>
        <v>6895.06</v>
      </c>
    </row>
    <row r="432" spans="1:12" s="4" customFormat="1" ht="22.5" customHeight="1" x14ac:dyDescent="0.25">
      <c r="A432" s="262" t="s">
        <v>480</v>
      </c>
      <c r="B432" s="47"/>
      <c r="C432" s="74" t="s">
        <v>27</v>
      </c>
      <c r="D432" s="107">
        <v>1235.5999999999997</v>
      </c>
      <c r="E432" s="110">
        <v>0</v>
      </c>
      <c r="F432" s="105"/>
      <c r="G432" s="36"/>
      <c r="H432" s="36"/>
      <c r="I432" s="36"/>
      <c r="J432" s="36"/>
      <c r="K432" s="36"/>
      <c r="L432" s="76">
        <f t="shared" si="31"/>
        <v>1235.5999999999997</v>
      </c>
    </row>
    <row r="433" spans="1:12" s="4" customFormat="1" ht="22.5" customHeight="1" x14ac:dyDescent="0.25">
      <c r="A433" s="60" t="s">
        <v>481</v>
      </c>
      <c r="B433" s="47"/>
      <c r="C433" s="74" t="s">
        <v>27</v>
      </c>
      <c r="D433" s="107">
        <v>3132.1099999999997</v>
      </c>
      <c r="E433" s="110">
        <v>0</v>
      </c>
      <c r="F433" s="105"/>
      <c r="G433" s="36"/>
      <c r="H433" s="36"/>
      <c r="I433" s="36"/>
      <c r="J433" s="36"/>
      <c r="K433" s="36"/>
      <c r="L433" s="76">
        <f t="shared" ref="L433:L455" si="32">SUM(D433:K433)</f>
        <v>3132.1099999999997</v>
      </c>
    </row>
    <row r="434" spans="1:12" s="4" customFormat="1" ht="22.5" customHeight="1" x14ac:dyDescent="0.25">
      <c r="A434" s="60" t="s">
        <v>482</v>
      </c>
      <c r="B434" s="47"/>
      <c r="C434" s="74" t="s">
        <v>27</v>
      </c>
      <c r="D434" s="107">
        <v>2317.2199999999998</v>
      </c>
      <c r="E434" s="110">
        <v>0</v>
      </c>
      <c r="F434" s="105"/>
      <c r="G434" s="36"/>
      <c r="H434" s="36"/>
      <c r="I434" s="36"/>
      <c r="J434" s="36"/>
      <c r="K434" s="36"/>
      <c r="L434" s="76">
        <f t="shared" si="32"/>
        <v>2317.2199999999998</v>
      </c>
    </row>
    <row r="435" spans="1:12" s="4" customFormat="1" ht="22.5" customHeight="1" x14ac:dyDescent="0.25">
      <c r="A435" s="60" t="s">
        <v>483</v>
      </c>
      <c r="B435" s="47"/>
      <c r="C435" s="74" t="s">
        <v>27</v>
      </c>
      <c r="D435" s="107">
        <v>30.2</v>
      </c>
      <c r="E435" s="110">
        <v>0</v>
      </c>
      <c r="F435" s="105"/>
      <c r="G435" s="36"/>
      <c r="H435" s="36"/>
      <c r="I435" s="36"/>
      <c r="J435" s="36"/>
      <c r="K435" s="36"/>
      <c r="L435" s="76">
        <f t="shared" si="32"/>
        <v>30.2</v>
      </c>
    </row>
    <row r="436" spans="1:12" s="4" customFormat="1" ht="22.5" customHeight="1" x14ac:dyDescent="0.25">
      <c r="A436" s="60" t="s">
        <v>484</v>
      </c>
      <c r="B436" s="47"/>
      <c r="C436" s="74" t="s">
        <v>27</v>
      </c>
      <c r="D436" s="107">
        <v>206.1</v>
      </c>
      <c r="E436" s="110">
        <v>0</v>
      </c>
      <c r="F436" s="105"/>
      <c r="G436" s="36"/>
      <c r="H436" s="36"/>
      <c r="I436" s="36"/>
      <c r="J436" s="36"/>
      <c r="K436" s="36"/>
      <c r="L436" s="76">
        <f t="shared" si="32"/>
        <v>206.1</v>
      </c>
    </row>
    <row r="437" spans="1:12" s="4" customFormat="1" ht="22.5" customHeight="1" x14ac:dyDescent="0.25">
      <c r="A437" s="60" t="s">
        <v>485</v>
      </c>
      <c r="B437" s="47"/>
      <c r="C437" s="74" t="s">
        <v>27</v>
      </c>
      <c r="D437" s="107">
        <v>321.7</v>
      </c>
      <c r="E437" s="110">
        <v>0</v>
      </c>
      <c r="F437" s="105"/>
      <c r="G437" s="36"/>
      <c r="H437" s="36"/>
      <c r="I437" s="36"/>
      <c r="J437" s="36"/>
      <c r="K437" s="36"/>
      <c r="L437" s="76">
        <f t="shared" si="32"/>
        <v>321.7</v>
      </c>
    </row>
    <row r="438" spans="1:12" s="4" customFormat="1" ht="22.5" customHeight="1" x14ac:dyDescent="0.25">
      <c r="A438" s="60" t="s">
        <v>486</v>
      </c>
      <c r="B438" s="47"/>
      <c r="C438" s="74" t="s">
        <v>27</v>
      </c>
      <c r="D438" s="107">
        <v>1717.36</v>
      </c>
      <c r="E438" s="110">
        <v>0</v>
      </c>
      <c r="F438" s="105"/>
      <c r="G438" s="36"/>
      <c r="H438" s="36"/>
      <c r="I438" s="36"/>
      <c r="J438" s="36"/>
      <c r="K438" s="36"/>
      <c r="L438" s="76">
        <f t="shared" si="32"/>
        <v>1717.36</v>
      </c>
    </row>
    <row r="439" spans="1:12" s="4" customFormat="1" ht="22.5" customHeight="1" x14ac:dyDescent="0.25">
      <c r="A439" s="60" t="s">
        <v>487</v>
      </c>
      <c r="B439" s="47"/>
      <c r="C439" s="74" t="s">
        <v>27</v>
      </c>
      <c r="D439" s="107">
        <v>3553</v>
      </c>
      <c r="E439" s="110">
        <v>0</v>
      </c>
      <c r="F439" s="105"/>
      <c r="G439" s="36"/>
      <c r="H439" s="36"/>
      <c r="I439" s="36"/>
      <c r="J439" s="36"/>
      <c r="K439" s="36"/>
      <c r="L439" s="76">
        <f t="shared" si="32"/>
        <v>3553</v>
      </c>
    </row>
    <row r="440" spans="1:12" s="4" customFormat="1" ht="22.5" customHeight="1" x14ac:dyDescent="0.25">
      <c r="A440" s="60" t="s">
        <v>488</v>
      </c>
      <c r="B440" s="47"/>
      <c r="C440" s="74" t="s">
        <v>27</v>
      </c>
      <c r="D440" s="107">
        <v>427.7</v>
      </c>
      <c r="E440" s="110">
        <v>0</v>
      </c>
      <c r="F440" s="105"/>
      <c r="G440" s="36"/>
      <c r="H440" s="36"/>
      <c r="I440" s="36"/>
      <c r="J440" s="36"/>
      <c r="K440" s="36"/>
      <c r="L440" s="76">
        <f t="shared" si="32"/>
        <v>427.7</v>
      </c>
    </row>
    <row r="441" spans="1:12" s="4" customFormat="1" ht="22.5" customHeight="1" x14ac:dyDescent="0.25">
      <c r="A441" s="60" t="s">
        <v>489</v>
      </c>
      <c r="B441" s="47"/>
      <c r="C441" s="74" t="s">
        <v>27</v>
      </c>
      <c r="D441" s="86">
        <v>429</v>
      </c>
      <c r="E441" s="110">
        <v>0</v>
      </c>
      <c r="F441" s="105"/>
      <c r="G441" s="36"/>
      <c r="H441" s="36"/>
      <c r="I441" s="36"/>
      <c r="J441" s="36"/>
      <c r="K441" s="36"/>
      <c r="L441" s="76">
        <f t="shared" si="32"/>
        <v>429</v>
      </c>
    </row>
    <row r="442" spans="1:12" s="4" customFormat="1" ht="19.5" customHeight="1" x14ac:dyDescent="0.25">
      <c r="A442" s="60" t="s">
        <v>490</v>
      </c>
      <c r="B442" s="47"/>
      <c r="C442" s="74" t="s">
        <v>27</v>
      </c>
      <c r="D442" s="107">
        <v>4270.7</v>
      </c>
      <c r="E442" s="110">
        <v>0</v>
      </c>
      <c r="F442" s="105"/>
      <c r="G442" s="36"/>
      <c r="H442" s="36"/>
      <c r="I442" s="36"/>
      <c r="J442" s="36"/>
      <c r="K442" s="36"/>
      <c r="L442" s="76">
        <f t="shared" si="32"/>
        <v>4270.7</v>
      </c>
    </row>
    <row r="443" spans="1:12" s="4" customFormat="1" ht="23.25" customHeight="1" x14ac:dyDescent="0.25">
      <c r="A443" s="60" t="s">
        <v>491</v>
      </c>
      <c r="B443" s="47"/>
      <c r="C443" s="74" t="s">
        <v>27</v>
      </c>
      <c r="D443" s="86">
        <v>227.39999999999998</v>
      </c>
      <c r="E443" s="110">
        <v>0</v>
      </c>
      <c r="F443" s="105"/>
      <c r="G443" s="36"/>
      <c r="H443" s="36"/>
      <c r="I443" s="36"/>
      <c r="J443" s="36"/>
      <c r="K443" s="36"/>
      <c r="L443" s="76">
        <f t="shared" si="32"/>
        <v>227.39999999999998</v>
      </c>
    </row>
    <row r="444" spans="1:12" s="4" customFormat="1" ht="21" customHeight="1" x14ac:dyDescent="0.25">
      <c r="A444" s="60" t="s">
        <v>492</v>
      </c>
      <c r="B444" s="47"/>
      <c r="C444" s="74" t="s">
        <v>27</v>
      </c>
      <c r="D444" s="86">
        <v>17901.219999999998</v>
      </c>
      <c r="E444" s="215">
        <v>279.5</v>
      </c>
      <c r="F444" s="147"/>
      <c r="G444" s="148"/>
      <c r="H444" s="148"/>
      <c r="I444" s="148"/>
      <c r="J444" s="148"/>
      <c r="K444" s="148"/>
      <c r="L444" s="76">
        <f t="shared" si="32"/>
        <v>18180.719999999998</v>
      </c>
    </row>
    <row r="445" spans="1:12" s="4" customFormat="1" ht="22.5" customHeight="1" x14ac:dyDescent="0.25">
      <c r="A445" s="60" t="s">
        <v>493</v>
      </c>
      <c r="B445" s="47"/>
      <c r="C445" s="74" t="s">
        <v>27</v>
      </c>
      <c r="D445" s="107">
        <v>24648.350000000002</v>
      </c>
      <c r="E445" s="110">
        <v>0</v>
      </c>
      <c r="F445" s="105"/>
      <c r="G445" s="36"/>
      <c r="H445" s="36"/>
      <c r="I445" s="36"/>
      <c r="J445" s="36"/>
      <c r="K445" s="36"/>
      <c r="L445" s="76">
        <f t="shared" si="32"/>
        <v>24648.350000000002</v>
      </c>
    </row>
    <row r="446" spans="1:12" s="4" customFormat="1" ht="22.5" customHeight="1" x14ac:dyDescent="0.25">
      <c r="A446" s="60" t="s">
        <v>494</v>
      </c>
      <c r="B446" s="47"/>
      <c r="C446" s="74" t="s">
        <v>27</v>
      </c>
      <c r="D446" s="107">
        <v>396</v>
      </c>
      <c r="E446" s="110">
        <v>0</v>
      </c>
      <c r="F446" s="105"/>
      <c r="G446" s="36"/>
      <c r="H446" s="36"/>
      <c r="I446" s="36"/>
      <c r="J446" s="36"/>
      <c r="K446" s="36"/>
      <c r="L446" s="76">
        <f t="shared" si="32"/>
        <v>396</v>
      </c>
    </row>
    <row r="447" spans="1:12" s="4" customFormat="1" ht="22.5" customHeight="1" x14ac:dyDescent="0.25">
      <c r="A447" s="60" t="s">
        <v>495</v>
      </c>
      <c r="B447" s="47"/>
      <c r="C447" s="74" t="s">
        <v>27</v>
      </c>
      <c r="D447" s="107">
        <v>287.7</v>
      </c>
      <c r="E447" s="110">
        <v>0</v>
      </c>
      <c r="F447" s="105"/>
      <c r="G447" s="36"/>
      <c r="H447" s="36"/>
      <c r="I447" s="36"/>
      <c r="J447" s="36"/>
      <c r="K447" s="36"/>
      <c r="L447" s="76">
        <f t="shared" si="32"/>
        <v>287.7</v>
      </c>
    </row>
    <row r="448" spans="1:12" s="4" customFormat="1" ht="22.5" customHeight="1" x14ac:dyDescent="0.25">
      <c r="A448" s="60" t="s">
        <v>496</v>
      </c>
      <c r="B448" s="47"/>
      <c r="C448" s="74" t="s">
        <v>27</v>
      </c>
      <c r="D448" s="107">
        <v>2532.6499999999996</v>
      </c>
      <c r="E448" s="110">
        <v>0</v>
      </c>
      <c r="F448" s="105"/>
      <c r="G448" s="36"/>
      <c r="H448" s="36"/>
      <c r="I448" s="36"/>
      <c r="J448" s="36"/>
      <c r="K448" s="36"/>
      <c r="L448" s="76">
        <f t="shared" si="32"/>
        <v>2532.6499999999996</v>
      </c>
    </row>
    <row r="449" spans="1:12" s="4" customFormat="1" ht="22.5" customHeight="1" x14ac:dyDescent="0.25">
      <c r="A449" s="60" t="s">
        <v>497</v>
      </c>
      <c r="B449" s="47"/>
      <c r="C449" s="74" t="s">
        <v>27</v>
      </c>
      <c r="D449" s="86">
        <v>93314.869999999981</v>
      </c>
      <c r="E449" s="215">
        <v>706.4</v>
      </c>
      <c r="F449" s="105"/>
      <c r="G449" s="148"/>
      <c r="H449" s="148"/>
      <c r="I449" s="148"/>
      <c r="J449" s="148"/>
      <c r="K449" s="148"/>
      <c r="L449" s="76">
        <f t="shared" si="32"/>
        <v>94021.269999999975</v>
      </c>
    </row>
    <row r="450" spans="1:12" s="4" customFormat="1" ht="22.5" customHeight="1" x14ac:dyDescent="0.25">
      <c r="A450" s="145" t="s">
        <v>498</v>
      </c>
      <c r="B450" s="146"/>
      <c r="C450" s="73" t="s">
        <v>27</v>
      </c>
      <c r="D450" s="107">
        <v>159.4</v>
      </c>
      <c r="E450" s="110">
        <v>0</v>
      </c>
      <c r="F450" s="105"/>
      <c r="G450" s="36"/>
      <c r="H450" s="36"/>
      <c r="I450" s="36"/>
      <c r="J450" s="36"/>
      <c r="K450" s="36"/>
      <c r="L450" s="76">
        <f t="shared" si="32"/>
        <v>159.4</v>
      </c>
    </row>
    <row r="451" spans="1:12" s="4" customFormat="1" ht="22.5" customHeight="1" x14ac:dyDescent="0.25">
      <c r="A451" s="60" t="s">
        <v>499</v>
      </c>
      <c r="B451" s="47"/>
      <c r="C451" s="74" t="s">
        <v>27</v>
      </c>
      <c r="D451" s="107">
        <v>72221.429999999993</v>
      </c>
      <c r="E451" s="110">
        <v>557.1</v>
      </c>
      <c r="F451" s="105"/>
      <c r="G451" s="36"/>
      <c r="H451" s="36"/>
      <c r="I451" s="36"/>
      <c r="J451" s="36"/>
      <c r="K451" s="36"/>
      <c r="L451" s="76">
        <f t="shared" si="32"/>
        <v>72778.53</v>
      </c>
    </row>
    <row r="452" spans="1:12" s="4" customFormat="1" ht="22.5" customHeight="1" x14ac:dyDescent="0.25">
      <c r="A452" s="79" t="s">
        <v>500</v>
      </c>
      <c r="B452" s="47"/>
      <c r="C452" s="74" t="s">
        <v>27</v>
      </c>
      <c r="D452" s="107">
        <v>983.63</v>
      </c>
      <c r="E452" s="110">
        <v>0</v>
      </c>
      <c r="F452" s="242"/>
      <c r="G452" s="36"/>
      <c r="H452" s="36"/>
      <c r="I452" s="36"/>
      <c r="J452" s="36"/>
      <c r="K452" s="36"/>
      <c r="L452" s="76">
        <f t="shared" si="32"/>
        <v>983.63</v>
      </c>
    </row>
    <row r="453" spans="1:12" s="4" customFormat="1" ht="22.5" customHeight="1" x14ac:dyDescent="0.25">
      <c r="A453" s="60" t="s">
        <v>501</v>
      </c>
      <c r="B453" s="47"/>
      <c r="C453" s="74" t="s">
        <v>27</v>
      </c>
      <c r="D453" s="107">
        <v>2589.6999999999998</v>
      </c>
      <c r="E453" s="110">
        <v>0</v>
      </c>
      <c r="F453" s="242"/>
      <c r="G453" s="36"/>
      <c r="H453" s="36"/>
      <c r="I453" s="36"/>
      <c r="J453" s="36"/>
      <c r="K453" s="36"/>
      <c r="L453" s="76">
        <f t="shared" si="32"/>
        <v>2589.6999999999998</v>
      </c>
    </row>
    <row r="454" spans="1:12" s="4" customFormat="1" ht="22.5" customHeight="1" x14ac:dyDescent="0.25">
      <c r="A454" s="60" t="s">
        <v>502</v>
      </c>
      <c r="B454" s="47"/>
      <c r="C454" s="74" t="s">
        <v>27</v>
      </c>
      <c r="D454" s="107">
        <v>84.1</v>
      </c>
      <c r="E454" s="110">
        <v>0</v>
      </c>
      <c r="F454" s="242"/>
      <c r="G454" s="36"/>
      <c r="H454" s="36"/>
      <c r="I454" s="36"/>
      <c r="J454" s="36"/>
      <c r="K454" s="36"/>
      <c r="L454" s="76">
        <f t="shared" si="32"/>
        <v>84.1</v>
      </c>
    </row>
    <row r="455" spans="1:12" s="4" customFormat="1" ht="22.5" customHeight="1" x14ac:dyDescent="0.25">
      <c r="A455" s="60" t="s">
        <v>503</v>
      </c>
      <c r="B455" s="47"/>
      <c r="C455" s="74" t="s">
        <v>27</v>
      </c>
      <c r="D455" s="86">
        <v>2480.4300000000003</v>
      </c>
      <c r="E455" s="110">
        <v>0</v>
      </c>
      <c r="F455" s="242"/>
      <c r="G455" s="36"/>
      <c r="H455" s="36"/>
      <c r="I455" s="36"/>
      <c r="J455" s="36"/>
      <c r="K455" s="36"/>
      <c r="L455" s="76">
        <f t="shared" si="32"/>
        <v>2480.4300000000003</v>
      </c>
    </row>
    <row r="456" spans="1:12" s="4" customFormat="1" ht="22.5" customHeight="1" x14ac:dyDescent="0.25">
      <c r="A456" s="60" t="s">
        <v>504</v>
      </c>
      <c r="B456" s="47"/>
      <c r="C456" s="74" t="s">
        <v>27</v>
      </c>
      <c r="D456" s="107">
        <v>104.7</v>
      </c>
      <c r="E456" s="110">
        <v>0</v>
      </c>
      <c r="F456" s="242"/>
      <c r="G456" s="36"/>
      <c r="H456" s="36"/>
      <c r="I456" s="36"/>
      <c r="J456" s="36"/>
      <c r="K456" s="36"/>
      <c r="L456" s="76">
        <f t="shared" ref="L456" si="33">SUM(D456:K456)</f>
        <v>104.7</v>
      </c>
    </row>
    <row r="457" spans="1:12" s="4" customFormat="1" ht="22.5" customHeight="1" x14ac:dyDescent="0.25">
      <c r="A457" s="79" t="s">
        <v>505</v>
      </c>
      <c r="B457" s="47"/>
      <c r="C457" s="74" t="s">
        <v>27</v>
      </c>
      <c r="D457" s="107">
        <v>592.1</v>
      </c>
      <c r="E457" s="110">
        <v>0</v>
      </c>
      <c r="F457" s="242"/>
      <c r="G457" s="36"/>
      <c r="H457" s="36"/>
      <c r="I457" s="36"/>
      <c r="J457" s="36"/>
      <c r="K457" s="36"/>
      <c r="L457" s="76">
        <f t="shared" ref="L457:L474" si="34">SUM(D457:K457)</f>
        <v>592.1</v>
      </c>
    </row>
    <row r="458" spans="1:12" s="4" customFormat="1" ht="22.5" customHeight="1" x14ac:dyDescent="0.25">
      <c r="A458" s="60" t="s">
        <v>506</v>
      </c>
      <c r="B458" s="47"/>
      <c r="C458" s="74" t="s">
        <v>27</v>
      </c>
      <c r="D458" s="107">
        <v>260.2</v>
      </c>
      <c r="E458" s="110">
        <v>0</v>
      </c>
      <c r="F458" s="242"/>
      <c r="G458" s="36"/>
      <c r="H458" s="36"/>
      <c r="I458" s="36"/>
      <c r="J458" s="36"/>
      <c r="K458" s="36"/>
      <c r="L458" s="76">
        <f t="shared" si="34"/>
        <v>260.2</v>
      </c>
    </row>
    <row r="459" spans="1:12" s="4" customFormat="1" ht="22.5" customHeight="1" x14ac:dyDescent="0.25">
      <c r="A459" s="60" t="s">
        <v>507</v>
      </c>
      <c r="B459" s="47"/>
      <c r="C459" s="74" t="s">
        <v>27</v>
      </c>
      <c r="D459" s="107">
        <v>81.3</v>
      </c>
      <c r="E459" s="110">
        <v>0</v>
      </c>
      <c r="F459" s="242"/>
      <c r="G459" s="36"/>
      <c r="H459" s="36"/>
      <c r="I459" s="36"/>
      <c r="J459" s="36"/>
      <c r="K459" s="36"/>
      <c r="L459" s="76">
        <f t="shared" si="34"/>
        <v>81.3</v>
      </c>
    </row>
    <row r="460" spans="1:12" s="4" customFormat="1" ht="22.5" customHeight="1" x14ac:dyDescent="0.25">
      <c r="A460" s="60" t="s">
        <v>508</v>
      </c>
      <c r="B460" s="47"/>
      <c r="C460" s="74" t="s">
        <v>27</v>
      </c>
      <c r="D460" s="107">
        <v>1133.5</v>
      </c>
      <c r="E460" s="110">
        <v>0</v>
      </c>
      <c r="F460" s="242"/>
      <c r="G460" s="36"/>
      <c r="H460" s="36"/>
      <c r="I460" s="36"/>
      <c r="J460" s="36"/>
      <c r="K460" s="36"/>
      <c r="L460" s="76">
        <f t="shared" si="34"/>
        <v>1133.5</v>
      </c>
    </row>
    <row r="461" spans="1:12" s="4" customFormat="1" ht="22.5" customHeight="1" x14ac:dyDescent="0.25">
      <c r="A461" s="60" t="s">
        <v>509</v>
      </c>
      <c r="B461" s="47"/>
      <c r="C461" s="74" t="s">
        <v>27</v>
      </c>
      <c r="D461" s="86">
        <v>750.6</v>
      </c>
      <c r="E461" s="110">
        <v>0</v>
      </c>
      <c r="F461" s="242"/>
      <c r="G461" s="36"/>
      <c r="H461" s="36"/>
      <c r="I461" s="36"/>
      <c r="J461" s="36"/>
      <c r="K461" s="36"/>
      <c r="L461" s="76">
        <f t="shared" si="34"/>
        <v>750.6</v>
      </c>
    </row>
    <row r="462" spans="1:12" s="4" customFormat="1" ht="22.5" customHeight="1" x14ac:dyDescent="0.25">
      <c r="A462" s="60" t="s">
        <v>510</v>
      </c>
      <c r="B462" s="47"/>
      <c r="C462" s="74" t="s">
        <v>27</v>
      </c>
      <c r="D462" s="86">
        <v>2173.6</v>
      </c>
      <c r="E462" s="110">
        <v>0</v>
      </c>
      <c r="F462" s="105"/>
      <c r="G462" s="36"/>
      <c r="H462" s="36"/>
      <c r="I462" s="36"/>
      <c r="J462" s="36"/>
      <c r="K462" s="36"/>
      <c r="L462" s="76">
        <f t="shared" si="34"/>
        <v>2173.6</v>
      </c>
    </row>
    <row r="463" spans="1:12" s="4" customFormat="1" ht="22.5" customHeight="1" x14ac:dyDescent="0.25">
      <c r="A463" s="60" t="s">
        <v>511</v>
      </c>
      <c r="B463" s="47"/>
      <c r="C463" s="74" t="s">
        <v>27</v>
      </c>
      <c r="D463" s="107">
        <v>348.64</v>
      </c>
      <c r="E463" s="110">
        <v>0</v>
      </c>
      <c r="F463" s="105"/>
      <c r="G463" s="36"/>
      <c r="H463" s="36"/>
      <c r="I463" s="36"/>
      <c r="J463" s="36"/>
      <c r="K463" s="36"/>
      <c r="L463" s="76">
        <f t="shared" si="34"/>
        <v>348.64</v>
      </c>
    </row>
    <row r="464" spans="1:12" s="4" customFormat="1" ht="22.5" customHeight="1" x14ac:dyDescent="0.25">
      <c r="A464" s="60" t="s">
        <v>512</v>
      </c>
      <c r="B464" s="47"/>
      <c r="C464" s="74" t="s">
        <v>27</v>
      </c>
      <c r="D464" s="107">
        <v>2245.8000000000002</v>
      </c>
      <c r="E464" s="110">
        <v>0</v>
      </c>
      <c r="F464" s="105"/>
      <c r="G464" s="36"/>
      <c r="H464" s="36"/>
      <c r="I464" s="36"/>
      <c r="J464" s="36"/>
      <c r="K464" s="36"/>
      <c r="L464" s="76">
        <f t="shared" si="34"/>
        <v>2245.8000000000002</v>
      </c>
    </row>
    <row r="465" spans="1:12" s="4" customFormat="1" ht="22.5" customHeight="1" x14ac:dyDescent="0.25">
      <c r="A465" s="60" t="s">
        <v>513</v>
      </c>
      <c r="B465" s="47"/>
      <c r="C465" s="74" t="s">
        <v>27</v>
      </c>
      <c r="D465" s="107">
        <v>394.2</v>
      </c>
      <c r="E465" s="110">
        <v>0</v>
      </c>
      <c r="F465" s="105"/>
      <c r="G465" s="36"/>
      <c r="H465" s="36"/>
      <c r="I465" s="36"/>
      <c r="J465" s="36"/>
      <c r="K465" s="36"/>
      <c r="L465" s="76">
        <f t="shared" si="34"/>
        <v>394.2</v>
      </c>
    </row>
    <row r="466" spans="1:12" s="4" customFormat="1" ht="22.5" customHeight="1" x14ac:dyDescent="0.25">
      <c r="A466" s="60" t="s">
        <v>514</v>
      </c>
      <c r="B466" s="47"/>
      <c r="C466" s="74" t="s">
        <v>27</v>
      </c>
      <c r="D466" s="107">
        <v>5128.9100000000008</v>
      </c>
      <c r="E466" s="110">
        <v>0</v>
      </c>
      <c r="F466" s="105"/>
      <c r="G466" s="36"/>
      <c r="H466" s="36"/>
      <c r="I466" s="36"/>
      <c r="J466" s="36"/>
      <c r="K466" s="36"/>
      <c r="L466" s="76">
        <f t="shared" si="34"/>
        <v>5128.9100000000008</v>
      </c>
    </row>
    <row r="467" spans="1:12" s="4" customFormat="1" ht="22.5" customHeight="1" x14ac:dyDescent="0.25">
      <c r="A467" s="60" t="s">
        <v>515</v>
      </c>
      <c r="B467" s="47"/>
      <c r="C467" s="74" t="s">
        <v>27</v>
      </c>
      <c r="D467" s="107">
        <v>182.2</v>
      </c>
      <c r="E467" s="110">
        <v>0</v>
      </c>
      <c r="F467" s="105"/>
      <c r="G467" s="36"/>
      <c r="H467" s="36"/>
      <c r="I467" s="36"/>
      <c r="J467" s="36"/>
      <c r="K467" s="36"/>
      <c r="L467" s="76">
        <f t="shared" si="34"/>
        <v>182.2</v>
      </c>
    </row>
    <row r="468" spans="1:12" s="4" customFormat="1" ht="22.5" customHeight="1" x14ac:dyDescent="0.25">
      <c r="A468" s="60" t="s">
        <v>516</v>
      </c>
      <c r="B468" s="47"/>
      <c r="C468" s="74" t="s">
        <v>27</v>
      </c>
      <c r="D468" s="107">
        <v>1106.3</v>
      </c>
      <c r="E468" s="110">
        <v>0</v>
      </c>
      <c r="F468" s="105"/>
      <c r="G468" s="36"/>
      <c r="H468" s="36"/>
      <c r="I468" s="36"/>
      <c r="J468" s="36"/>
      <c r="K468" s="36"/>
      <c r="L468" s="76">
        <f t="shared" si="34"/>
        <v>1106.3</v>
      </c>
    </row>
    <row r="469" spans="1:12" s="4" customFormat="1" ht="22.5" customHeight="1" x14ac:dyDescent="0.25">
      <c r="A469" s="60" t="s">
        <v>517</v>
      </c>
      <c r="B469" s="47"/>
      <c r="C469" s="74" t="s">
        <v>27</v>
      </c>
      <c r="D469" s="107">
        <v>1018.5</v>
      </c>
      <c r="E469" s="110">
        <v>0</v>
      </c>
      <c r="F469" s="105"/>
      <c r="G469" s="36"/>
      <c r="H469" s="36"/>
      <c r="I469" s="36"/>
      <c r="J469" s="36"/>
      <c r="K469" s="36"/>
      <c r="L469" s="76">
        <f t="shared" si="34"/>
        <v>1018.5</v>
      </c>
    </row>
    <row r="470" spans="1:12" s="4" customFormat="1" ht="22.5" customHeight="1" x14ac:dyDescent="0.25">
      <c r="A470" s="60" t="s">
        <v>518</v>
      </c>
      <c r="B470" s="47"/>
      <c r="C470" s="74" t="s">
        <v>27</v>
      </c>
      <c r="D470" s="107">
        <v>958.6</v>
      </c>
      <c r="E470" s="110">
        <v>0</v>
      </c>
      <c r="F470" s="105"/>
      <c r="G470" s="36"/>
      <c r="H470" s="36"/>
      <c r="I470" s="36"/>
      <c r="J470" s="36"/>
      <c r="K470" s="36"/>
      <c r="L470" s="76">
        <f t="shared" si="34"/>
        <v>958.6</v>
      </c>
    </row>
    <row r="471" spans="1:12" s="4" customFormat="1" ht="22.5" customHeight="1" x14ac:dyDescent="0.25">
      <c r="A471" s="60" t="s">
        <v>519</v>
      </c>
      <c r="B471" s="47"/>
      <c r="C471" s="74" t="s">
        <v>27</v>
      </c>
      <c r="D471" s="107">
        <v>497.56000000000006</v>
      </c>
      <c r="E471" s="110">
        <v>0</v>
      </c>
      <c r="F471" s="105"/>
      <c r="G471" s="36"/>
      <c r="H471" s="36"/>
      <c r="I471" s="36"/>
      <c r="J471" s="36"/>
      <c r="K471" s="36"/>
      <c r="L471" s="76">
        <f t="shared" si="34"/>
        <v>497.56000000000006</v>
      </c>
    </row>
    <row r="472" spans="1:12" s="4" customFormat="1" ht="22.5" customHeight="1" x14ac:dyDescent="0.25">
      <c r="A472" s="60" t="s">
        <v>520</v>
      </c>
      <c r="B472" s="47"/>
      <c r="C472" s="74" t="s">
        <v>27</v>
      </c>
      <c r="D472" s="107">
        <v>107.6</v>
      </c>
      <c r="E472" s="110">
        <v>0</v>
      </c>
      <c r="F472" s="105"/>
      <c r="G472" s="36"/>
      <c r="H472" s="36"/>
      <c r="I472" s="36"/>
      <c r="J472" s="36"/>
      <c r="K472" s="36"/>
      <c r="L472" s="76">
        <f t="shared" si="34"/>
        <v>107.6</v>
      </c>
    </row>
    <row r="473" spans="1:12" s="4" customFormat="1" ht="22.5" customHeight="1" x14ac:dyDescent="0.25">
      <c r="A473" s="60" t="s">
        <v>521</v>
      </c>
      <c r="B473" s="47"/>
      <c r="C473" s="74" t="s">
        <v>27</v>
      </c>
      <c r="D473" s="107">
        <v>46.9</v>
      </c>
      <c r="E473" s="110">
        <v>0</v>
      </c>
      <c r="F473" s="105"/>
      <c r="G473" s="36"/>
      <c r="H473" s="36"/>
      <c r="I473" s="36"/>
      <c r="J473" s="36"/>
      <c r="K473" s="36"/>
      <c r="L473" s="76">
        <f t="shared" si="34"/>
        <v>46.9</v>
      </c>
    </row>
    <row r="474" spans="1:12" s="4" customFormat="1" ht="22.5" customHeight="1" x14ac:dyDescent="0.25">
      <c r="A474" s="60" t="s">
        <v>522</v>
      </c>
      <c r="B474" s="47"/>
      <c r="C474" s="74" t="s">
        <v>27</v>
      </c>
      <c r="D474" s="107">
        <v>987.2</v>
      </c>
      <c r="E474" s="110">
        <v>0</v>
      </c>
      <c r="F474" s="105"/>
      <c r="G474" s="36"/>
      <c r="H474" s="36"/>
      <c r="I474" s="36"/>
      <c r="J474" s="36"/>
      <c r="K474" s="36"/>
      <c r="L474" s="76">
        <f t="shared" si="34"/>
        <v>987.2</v>
      </c>
    </row>
    <row r="475" spans="1:12" s="4" customFormat="1" ht="22.5" customHeight="1" x14ac:dyDescent="0.25">
      <c r="A475" s="60" t="s">
        <v>523</v>
      </c>
      <c r="B475" s="47"/>
      <c r="C475" s="74" t="s">
        <v>27</v>
      </c>
      <c r="D475" s="107">
        <v>55.4</v>
      </c>
      <c r="E475" s="110">
        <v>0</v>
      </c>
      <c r="F475" s="105"/>
      <c r="G475" s="36"/>
      <c r="H475" s="36"/>
      <c r="I475" s="36"/>
      <c r="J475" s="36"/>
      <c r="K475" s="36"/>
      <c r="L475" s="76">
        <f t="shared" ref="L475" si="35">SUM(D475:K475)</f>
        <v>55.4</v>
      </c>
    </row>
    <row r="476" spans="1:12" s="4" customFormat="1" ht="22.5" customHeight="1" x14ac:dyDescent="0.25">
      <c r="A476" s="60" t="s">
        <v>524</v>
      </c>
      <c r="B476" s="47"/>
      <c r="C476" s="74" t="s">
        <v>27</v>
      </c>
      <c r="D476" s="107">
        <v>455.7</v>
      </c>
      <c r="E476" s="110">
        <v>0</v>
      </c>
      <c r="F476" s="105"/>
      <c r="G476" s="36"/>
      <c r="H476" s="36"/>
      <c r="I476" s="36"/>
      <c r="J476" s="36"/>
      <c r="K476" s="36"/>
      <c r="L476" s="76">
        <f t="shared" ref="L476:L508" si="36">SUM(D476:K476)</f>
        <v>455.7</v>
      </c>
    </row>
    <row r="477" spans="1:12" s="4" customFormat="1" ht="22.5" customHeight="1" x14ac:dyDescent="0.25">
      <c r="A477" s="60" t="s">
        <v>525</v>
      </c>
      <c r="B477" s="47"/>
      <c r="C477" s="74" t="s">
        <v>27</v>
      </c>
      <c r="D477" s="107">
        <v>146.9</v>
      </c>
      <c r="E477" s="110">
        <v>0</v>
      </c>
      <c r="F477" s="105"/>
      <c r="G477" s="36"/>
      <c r="H477" s="36"/>
      <c r="I477" s="36"/>
      <c r="J477" s="36"/>
      <c r="K477" s="36"/>
      <c r="L477" s="76">
        <f t="shared" si="36"/>
        <v>146.9</v>
      </c>
    </row>
    <row r="478" spans="1:12" s="4" customFormat="1" ht="22.5" customHeight="1" x14ac:dyDescent="0.25">
      <c r="A478" s="60" t="s">
        <v>526</v>
      </c>
      <c r="B478" s="47"/>
      <c r="C478" s="74" t="s">
        <v>27</v>
      </c>
      <c r="D478" s="107">
        <v>1799.72</v>
      </c>
      <c r="E478" s="110">
        <v>0</v>
      </c>
      <c r="F478" s="105"/>
      <c r="G478" s="36"/>
      <c r="H478" s="36"/>
      <c r="I478" s="36"/>
      <c r="J478" s="36"/>
      <c r="K478" s="36"/>
      <c r="L478" s="76">
        <f t="shared" si="36"/>
        <v>1799.72</v>
      </c>
    </row>
    <row r="479" spans="1:12" s="4" customFormat="1" ht="22.5" customHeight="1" x14ac:dyDescent="0.25">
      <c r="A479" s="60" t="s">
        <v>527</v>
      </c>
      <c r="B479" s="47"/>
      <c r="C479" s="74" t="s">
        <v>27</v>
      </c>
      <c r="D479" s="107">
        <v>2483.84</v>
      </c>
      <c r="E479" s="110">
        <v>0</v>
      </c>
      <c r="F479" s="105"/>
      <c r="G479" s="36"/>
      <c r="H479" s="36"/>
      <c r="I479" s="36"/>
      <c r="J479" s="36"/>
      <c r="K479" s="36"/>
      <c r="L479" s="76">
        <f t="shared" si="36"/>
        <v>2483.84</v>
      </c>
    </row>
    <row r="480" spans="1:12" s="4" customFormat="1" ht="22.5" customHeight="1" x14ac:dyDescent="0.25">
      <c r="A480" s="60" t="s">
        <v>528</v>
      </c>
      <c r="B480" s="47"/>
      <c r="C480" s="74" t="s">
        <v>27</v>
      </c>
      <c r="D480" s="107">
        <v>23.8</v>
      </c>
      <c r="E480" s="110">
        <v>0</v>
      </c>
      <c r="F480" s="105"/>
      <c r="G480" s="36"/>
      <c r="H480" s="36"/>
      <c r="I480" s="36"/>
      <c r="J480" s="36"/>
      <c r="K480" s="36"/>
      <c r="L480" s="76">
        <f t="shared" si="36"/>
        <v>23.8</v>
      </c>
    </row>
    <row r="481" spans="1:12" s="4" customFormat="1" ht="22.5" customHeight="1" x14ac:dyDescent="0.25">
      <c r="A481" s="60" t="s">
        <v>529</v>
      </c>
      <c r="B481" s="47"/>
      <c r="C481" s="74" t="s">
        <v>27</v>
      </c>
      <c r="D481" s="107">
        <v>7577.42</v>
      </c>
      <c r="E481" s="110">
        <v>0</v>
      </c>
      <c r="F481" s="105"/>
      <c r="G481" s="36"/>
      <c r="H481" s="36"/>
      <c r="I481" s="36"/>
      <c r="J481" s="36"/>
      <c r="K481" s="36"/>
      <c r="L481" s="76">
        <f t="shared" si="36"/>
        <v>7577.42</v>
      </c>
    </row>
    <row r="482" spans="1:12" s="4" customFormat="1" ht="22.5" customHeight="1" x14ac:dyDescent="0.25">
      <c r="A482" s="60" t="s">
        <v>530</v>
      </c>
      <c r="B482" s="47"/>
      <c r="C482" s="74" t="s">
        <v>27</v>
      </c>
      <c r="D482" s="107">
        <v>804.6</v>
      </c>
      <c r="E482" s="110">
        <v>0</v>
      </c>
      <c r="F482" s="105"/>
      <c r="G482" s="36"/>
      <c r="H482" s="36"/>
      <c r="I482" s="36"/>
      <c r="J482" s="36"/>
      <c r="K482" s="36"/>
      <c r="L482" s="76">
        <f t="shared" si="36"/>
        <v>804.6</v>
      </c>
    </row>
    <row r="483" spans="1:12" s="4" customFormat="1" ht="22.5" customHeight="1" x14ac:dyDescent="0.25">
      <c r="A483" s="60" t="s">
        <v>531</v>
      </c>
      <c r="B483" s="47"/>
      <c r="C483" s="74" t="s">
        <v>27</v>
      </c>
      <c r="D483" s="107">
        <v>380.2</v>
      </c>
      <c r="E483" s="110">
        <v>0</v>
      </c>
      <c r="F483" s="105"/>
      <c r="G483" s="36"/>
      <c r="H483" s="36"/>
      <c r="I483" s="36"/>
      <c r="J483" s="36"/>
      <c r="K483" s="36"/>
      <c r="L483" s="76">
        <f t="shared" si="36"/>
        <v>380.2</v>
      </c>
    </row>
    <row r="484" spans="1:12" s="4" customFormat="1" ht="22.5" customHeight="1" x14ac:dyDescent="0.25">
      <c r="A484" s="60" t="s">
        <v>532</v>
      </c>
      <c r="B484" s="47"/>
      <c r="C484" s="74" t="s">
        <v>27</v>
      </c>
      <c r="D484" s="107">
        <v>603.70000000000005</v>
      </c>
      <c r="E484" s="110">
        <v>0</v>
      </c>
      <c r="F484" s="105"/>
      <c r="G484" s="36"/>
      <c r="H484" s="36"/>
      <c r="I484" s="36"/>
      <c r="J484" s="36"/>
      <c r="K484" s="36"/>
      <c r="L484" s="76">
        <f t="shared" si="36"/>
        <v>603.70000000000005</v>
      </c>
    </row>
    <row r="485" spans="1:12" s="4" customFormat="1" ht="22.5" customHeight="1" x14ac:dyDescent="0.25">
      <c r="A485" s="60" t="s">
        <v>533</v>
      </c>
      <c r="B485" s="47"/>
      <c r="C485" s="74" t="s">
        <v>27</v>
      </c>
      <c r="D485" s="107">
        <v>1006.48</v>
      </c>
      <c r="E485" s="110">
        <v>0</v>
      </c>
      <c r="F485" s="105"/>
      <c r="G485" s="36"/>
      <c r="H485" s="36"/>
      <c r="I485" s="36"/>
      <c r="J485" s="36"/>
      <c r="K485" s="36"/>
      <c r="L485" s="76">
        <f t="shared" si="36"/>
        <v>1006.48</v>
      </c>
    </row>
    <row r="486" spans="1:12" s="4" customFormat="1" ht="22.5" customHeight="1" x14ac:dyDescent="0.25">
      <c r="A486" s="60" t="s">
        <v>534</v>
      </c>
      <c r="B486" s="47"/>
      <c r="C486" s="74" t="s">
        <v>27</v>
      </c>
      <c r="D486" s="107">
        <v>18.7</v>
      </c>
      <c r="E486" s="110">
        <v>0</v>
      </c>
      <c r="F486" s="105"/>
      <c r="G486" s="36"/>
      <c r="H486" s="36"/>
      <c r="I486" s="36"/>
      <c r="J486" s="36"/>
      <c r="K486" s="36"/>
      <c r="L486" s="76">
        <f t="shared" si="36"/>
        <v>18.7</v>
      </c>
    </row>
    <row r="487" spans="1:12" s="4" customFormat="1" ht="22.5" customHeight="1" x14ac:dyDescent="0.25">
      <c r="A487" s="60" t="s">
        <v>535</v>
      </c>
      <c r="B487" s="47"/>
      <c r="C487" s="74" t="s">
        <v>27</v>
      </c>
      <c r="D487" s="107">
        <v>2976.2000000000003</v>
      </c>
      <c r="E487" s="110">
        <v>0</v>
      </c>
      <c r="F487" s="105"/>
      <c r="G487" s="36"/>
      <c r="H487" s="36"/>
      <c r="I487" s="36"/>
      <c r="J487" s="36"/>
      <c r="K487" s="36"/>
      <c r="L487" s="76">
        <f t="shared" si="36"/>
        <v>2976.2000000000003</v>
      </c>
    </row>
    <row r="488" spans="1:12" s="4" customFormat="1" ht="22.5" customHeight="1" x14ac:dyDescent="0.25">
      <c r="A488" s="60" t="s">
        <v>536</v>
      </c>
      <c r="B488" s="47"/>
      <c r="C488" s="74" t="s">
        <v>27</v>
      </c>
      <c r="D488" s="107">
        <v>709.4</v>
      </c>
      <c r="E488" s="110">
        <v>0</v>
      </c>
      <c r="F488" s="105"/>
      <c r="G488" s="36"/>
      <c r="H488" s="36"/>
      <c r="I488" s="36"/>
      <c r="J488" s="36"/>
      <c r="K488" s="36"/>
      <c r="L488" s="76">
        <f t="shared" si="36"/>
        <v>709.4</v>
      </c>
    </row>
    <row r="489" spans="1:12" s="4" customFormat="1" ht="22.5" customHeight="1" x14ac:dyDescent="0.25">
      <c r="A489" s="60" t="s">
        <v>537</v>
      </c>
      <c r="B489" s="47"/>
      <c r="C489" s="74" t="s">
        <v>27</v>
      </c>
      <c r="D489" s="107">
        <v>506.3</v>
      </c>
      <c r="E489" s="110">
        <v>0</v>
      </c>
      <c r="F489" s="105"/>
      <c r="G489" s="36"/>
      <c r="H489" s="36"/>
      <c r="I489" s="36"/>
      <c r="J489" s="36"/>
      <c r="K489" s="36"/>
      <c r="L489" s="76">
        <f t="shared" si="36"/>
        <v>506.3</v>
      </c>
    </row>
    <row r="490" spans="1:12" s="4" customFormat="1" ht="22.5" customHeight="1" x14ac:dyDescent="0.25">
      <c r="A490" s="264" t="s">
        <v>538</v>
      </c>
      <c r="B490" s="47"/>
      <c r="C490" s="74" t="s">
        <v>27</v>
      </c>
      <c r="D490" s="107">
        <v>2442.0699999999997</v>
      </c>
      <c r="E490" s="110">
        <v>0</v>
      </c>
      <c r="F490" s="105"/>
      <c r="G490" s="36"/>
      <c r="H490" s="36"/>
      <c r="I490" s="36"/>
      <c r="J490" s="36"/>
      <c r="K490" s="36"/>
      <c r="L490" s="76">
        <f t="shared" si="36"/>
        <v>2442.0699999999997</v>
      </c>
    </row>
    <row r="491" spans="1:12" s="4" customFormat="1" ht="22.5" customHeight="1" x14ac:dyDescent="0.25">
      <c r="A491" s="60" t="s">
        <v>539</v>
      </c>
      <c r="B491" s="47"/>
      <c r="C491" s="74" t="s">
        <v>27</v>
      </c>
      <c r="D491" s="107">
        <v>2709</v>
      </c>
      <c r="E491" s="110">
        <v>0</v>
      </c>
      <c r="F491" s="105"/>
      <c r="G491" s="36"/>
      <c r="H491" s="36"/>
      <c r="I491" s="36"/>
      <c r="J491" s="36"/>
      <c r="K491" s="36"/>
      <c r="L491" s="76">
        <f t="shared" si="36"/>
        <v>2709</v>
      </c>
    </row>
    <row r="492" spans="1:12" s="4" customFormat="1" ht="22.5" customHeight="1" x14ac:dyDescent="0.25">
      <c r="A492" s="60" t="s">
        <v>540</v>
      </c>
      <c r="B492" s="47"/>
      <c r="C492" s="74" t="s">
        <v>27</v>
      </c>
      <c r="D492" s="107">
        <v>538.76</v>
      </c>
      <c r="E492" s="110">
        <v>0</v>
      </c>
      <c r="F492" s="105"/>
      <c r="G492" s="36"/>
      <c r="H492" s="36"/>
      <c r="I492" s="36"/>
      <c r="J492" s="36"/>
      <c r="K492" s="36"/>
      <c r="L492" s="76">
        <f t="shared" si="36"/>
        <v>538.76</v>
      </c>
    </row>
    <row r="493" spans="1:12" s="4" customFormat="1" ht="24.75" customHeight="1" x14ac:dyDescent="0.25">
      <c r="A493" s="60" t="s">
        <v>541</v>
      </c>
      <c r="B493" s="47"/>
      <c r="C493" s="74" t="s">
        <v>27</v>
      </c>
      <c r="D493" s="86">
        <v>1132.3</v>
      </c>
      <c r="E493" s="110">
        <v>0</v>
      </c>
      <c r="F493" s="105"/>
      <c r="G493" s="36"/>
      <c r="H493" s="36"/>
      <c r="I493" s="36"/>
      <c r="J493" s="36"/>
      <c r="K493" s="36"/>
      <c r="L493" s="293">
        <f t="shared" si="36"/>
        <v>1132.3</v>
      </c>
    </row>
    <row r="494" spans="1:12" ht="25.5" customHeight="1" x14ac:dyDescent="0.2">
      <c r="A494" s="60" t="s">
        <v>542</v>
      </c>
      <c r="B494" s="47"/>
      <c r="C494" s="74" t="s">
        <v>27</v>
      </c>
      <c r="D494" s="86">
        <v>12.1</v>
      </c>
      <c r="E494" s="215">
        <v>0</v>
      </c>
      <c r="F494" s="147"/>
      <c r="G494" s="148"/>
      <c r="H494" s="148"/>
      <c r="I494" s="148"/>
      <c r="J494" s="148"/>
      <c r="K494" s="358"/>
      <c r="L494" s="293">
        <f t="shared" si="36"/>
        <v>12.1</v>
      </c>
    </row>
    <row r="495" spans="1:12" ht="22.5" customHeight="1" x14ac:dyDescent="0.2">
      <c r="A495" s="60" t="s">
        <v>543</v>
      </c>
      <c r="B495" s="47"/>
      <c r="C495" s="74" t="s">
        <v>27</v>
      </c>
      <c r="D495" s="107">
        <v>2347.6999999999998</v>
      </c>
      <c r="E495" s="110">
        <v>0</v>
      </c>
      <c r="F495" s="105"/>
      <c r="G495" s="36"/>
      <c r="H495" s="36"/>
      <c r="I495" s="36"/>
      <c r="J495" s="36"/>
      <c r="K495" s="36"/>
      <c r="L495" s="76">
        <f t="shared" si="36"/>
        <v>2347.6999999999998</v>
      </c>
    </row>
    <row r="496" spans="1:12" ht="22.5" customHeight="1" x14ac:dyDescent="0.2">
      <c r="A496" s="60" t="s">
        <v>544</v>
      </c>
      <c r="B496" s="47"/>
      <c r="C496" s="74" t="s">
        <v>27</v>
      </c>
      <c r="D496" s="107">
        <v>706.1</v>
      </c>
      <c r="E496" s="110">
        <v>0</v>
      </c>
      <c r="F496" s="105"/>
      <c r="G496" s="36"/>
      <c r="H496" s="36"/>
      <c r="I496" s="36"/>
      <c r="J496" s="36"/>
      <c r="K496" s="36"/>
      <c r="L496" s="76">
        <f t="shared" si="36"/>
        <v>706.1</v>
      </c>
    </row>
    <row r="497" spans="1:12" ht="22.5" customHeight="1" x14ac:dyDescent="0.2">
      <c r="A497" s="60" t="s">
        <v>545</v>
      </c>
      <c r="B497" s="47"/>
      <c r="C497" s="74" t="s">
        <v>27</v>
      </c>
      <c r="D497" s="107">
        <v>289.39999999999998</v>
      </c>
      <c r="E497" s="110">
        <v>0</v>
      </c>
      <c r="F497" s="105"/>
      <c r="G497" s="36"/>
      <c r="H497" s="36"/>
      <c r="I497" s="36"/>
      <c r="J497" s="36"/>
      <c r="K497" s="36"/>
      <c r="L497" s="76">
        <f t="shared" si="36"/>
        <v>289.39999999999998</v>
      </c>
    </row>
    <row r="498" spans="1:12" ht="22.5" customHeight="1" x14ac:dyDescent="0.2">
      <c r="A498" s="60" t="s">
        <v>546</v>
      </c>
      <c r="B498" s="47"/>
      <c r="C498" s="74" t="s">
        <v>27</v>
      </c>
      <c r="D498" s="107">
        <v>1123.3</v>
      </c>
      <c r="E498" s="110">
        <v>0</v>
      </c>
      <c r="F498" s="105"/>
      <c r="G498" s="36"/>
      <c r="H498" s="36"/>
      <c r="I498" s="36"/>
      <c r="J498" s="36"/>
      <c r="K498" s="36"/>
      <c r="L498" s="76">
        <f t="shared" si="36"/>
        <v>1123.3</v>
      </c>
    </row>
    <row r="499" spans="1:12" ht="22.5" customHeight="1" x14ac:dyDescent="0.2">
      <c r="A499" s="60" t="s">
        <v>547</v>
      </c>
      <c r="B499" s="47"/>
      <c r="C499" s="74" t="s">
        <v>27</v>
      </c>
      <c r="D499" s="107">
        <v>1585.6</v>
      </c>
      <c r="E499" s="110">
        <v>0</v>
      </c>
      <c r="F499" s="105"/>
      <c r="G499" s="36"/>
      <c r="H499" s="36"/>
      <c r="I499" s="36"/>
      <c r="J499" s="36"/>
      <c r="K499" s="36"/>
      <c r="L499" s="76">
        <f t="shared" si="36"/>
        <v>1585.6</v>
      </c>
    </row>
    <row r="500" spans="1:12" ht="22.5" customHeight="1" x14ac:dyDescent="0.2">
      <c r="A500" s="60" t="s">
        <v>548</v>
      </c>
      <c r="B500" s="47"/>
      <c r="C500" s="74" t="s">
        <v>27</v>
      </c>
      <c r="D500" s="107">
        <v>190</v>
      </c>
      <c r="E500" s="110">
        <v>0</v>
      </c>
      <c r="F500" s="105"/>
      <c r="G500" s="36"/>
      <c r="H500" s="36"/>
      <c r="I500" s="36"/>
      <c r="J500" s="36"/>
      <c r="K500" s="36"/>
      <c r="L500" s="76">
        <f t="shared" si="36"/>
        <v>190</v>
      </c>
    </row>
    <row r="501" spans="1:12" ht="22.5" customHeight="1" x14ac:dyDescent="0.2">
      <c r="A501" s="60" t="s">
        <v>549</v>
      </c>
      <c r="B501" s="47"/>
      <c r="C501" s="74" t="s">
        <v>27</v>
      </c>
      <c r="D501" s="86">
        <v>1099.2</v>
      </c>
      <c r="E501" s="110">
        <v>0</v>
      </c>
      <c r="F501" s="105"/>
      <c r="G501" s="36"/>
      <c r="H501" s="36"/>
      <c r="I501" s="36"/>
      <c r="J501" s="36"/>
      <c r="K501" s="36"/>
      <c r="L501" s="76">
        <f t="shared" si="36"/>
        <v>1099.2</v>
      </c>
    </row>
    <row r="502" spans="1:12" ht="22.5" customHeight="1" x14ac:dyDescent="0.2">
      <c r="A502" s="60" t="s">
        <v>550</v>
      </c>
      <c r="B502" s="47"/>
      <c r="C502" s="74" t="s">
        <v>27</v>
      </c>
      <c r="D502" s="107">
        <v>196.9</v>
      </c>
      <c r="E502" s="110">
        <v>0</v>
      </c>
      <c r="F502" s="105"/>
      <c r="G502" s="36"/>
      <c r="H502" s="36"/>
      <c r="I502" s="36"/>
      <c r="J502" s="36"/>
      <c r="K502" s="36"/>
      <c r="L502" s="76">
        <f t="shared" si="36"/>
        <v>196.9</v>
      </c>
    </row>
    <row r="503" spans="1:12" ht="23.25" customHeight="1" x14ac:dyDescent="0.2">
      <c r="A503" s="60" t="s">
        <v>551</v>
      </c>
      <c r="B503" s="47"/>
      <c r="C503" s="74" t="s">
        <v>27</v>
      </c>
      <c r="D503" s="86">
        <v>6.5</v>
      </c>
      <c r="E503" s="110">
        <v>0</v>
      </c>
      <c r="F503" s="105"/>
      <c r="G503" s="36"/>
      <c r="H503" s="36"/>
      <c r="I503" s="36"/>
      <c r="J503" s="36"/>
      <c r="K503" s="36"/>
      <c r="L503" s="76">
        <f t="shared" si="36"/>
        <v>6.5</v>
      </c>
    </row>
    <row r="504" spans="1:12" ht="22.5" customHeight="1" x14ac:dyDescent="0.2">
      <c r="A504" s="60" t="s">
        <v>552</v>
      </c>
      <c r="B504" s="47"/>
      <c r="C504" s="74" t="s">
        <v>27</v>
      </c>
      <c r="D504" s="86">
        <v>281</v>
      </c>
      <c r="E504" s="110">
        <v>0</v>
      </c>
      <c r="F504" s="105"/>
      <c r="G504" s="36"/>
      <c r="H504" s="36"/>
      <c r="I504" s="36"/>
      <c r="J504" s="36"/>
      <c r="K504" s="36"/>
      <c r="L504" s="76">
        <f t="shared" si="36"/>
        <v>281</v>
      </c>
    </row>
    <row r="505" spans="1:12" ht="22.5" customHeight="1" x14ac:dyDescent="0.2">
      <c r="A505" s="60" t="s">
        <v>553</v>
      </c>
      <c r="B505" s="47"/>
      <c r="C505" s="74" t="s">
        <v>27</v>
      </c>
      <c r="D505" s="107">
        <v>21</v>
      </c>
      <c r="E505" s="110">
        <v>0</v>
      </c>
      <c r="F505" s="105"/>
      <c r="G505" s="36"/>
      <c r="H505" s="36"/>
      <c r="I505" s="36"/>
      <c r="J505" s="36"/>
      <c r="K505" s="36"/>
      <c r="L505" s="76">
        <f t="shared" si="36"/>
        <v>21</v>
      </c>
    </row>
    <row r="506" spans="1:12" ht="22.5" customHeight="1" x14ac:dyDescent="0.2">
      <c r="A506" s="60" t="s">
        <v>554</v>
      </c>
      <c r="B506" s="47"/>
      <c r="C506" s="74" t="s">
        <v>27</v>
      </c>
      <c r="D506" s="107">
        <v>1240.75</v>
      </c>
      <c r="E506" s="110">
        <v>0</v>
      </c>
      <c r="F506" s="105"/>
      <c r="G506" s="36"/>
      <c r="H506" s="36"/>
      <c r="I506" s="36"/>
      <c r="J506" s="36"/>
      <c r="K506" s="36"/>
      <c r="L506" s="76">
        <f t="shared" si="36"/>
        <v>1240.75</v>
      </c>
    </row>
    <row r="507" spans="1:12" ht="22.5" customHeight="1" x14ac:dyDescent="0.2">
      <c r="A507" s="60" t="s">
        <v>555</v>
      </c>
      <c r="B507" s="47"/>
      <c r="C507" s="74" t="s">
        <v>27</v>
      </c>
      <c r="D507" s="107">
        <v>9225.84</v>
      </c>
      <c r="E507" s="110">
        <v>0</v>
      </c>
      <c r="F507" s="105"/>
      <c r="G507" s="36"/>
      <c r="H507" s="36"/>
      <c r="I507" s="36"/>
      <c r="J507" s="36"/>
      <c r="K507" s="36"/>
      <c r="L507" s="76">
        <f t="shared" si="36"/>
        <v>9225.84</v>
      </c>
    </row>
    <row r="508" spans="1:12" ht="22.5" customHeight="1" x14ac:dyDescent="0.2">
      <c r="A508" s="60" t="s">
        <v>556</v>
      </c>
      <c r="B508" s="47"/>
      <c r="C508" s="74" t="s">
        <v>27</v>
      </c>
      <c r="D508" s="107">
        <v>4684.1000000000013</v>
      </c>
      <c r="E508" s="110">
        <v>97.7</v>
      </c>
      <c r="F508" s="105"/>
      <c r="G508" s="36"/>
      <c r="H508" s="36"/>
      <c r="I508" s="36"/>
      <c r="J508" s="36"/>
      <c r="K508" s="36"/>
      <c r="L508" s="76">
        <f t="shared" si="36"/>
        <v>4781.8000000000011</v>
      </c>
    </row>
    <row r="509" spans="1:12" ht="22.5" customHeight="1" x14ac:dyDescent="0.2">
      <c r="A509" s="60" t="s">
        <v>557</v>
      </c>
      <c r="B509" s="47"/>
      <c r="C509" s="74" t="s">
        <v>27</v>
      </c>
      <c r="D509" s="86">
        <v>121247.37</v>
      </c>
      <c r="E509" s="215">
        <v>4963.6000000000004</v>
      </c>
      <c r="F509" s="147"/>
      <c r="G509" s="148"/>
      <c r="H509" s="36"/>
      <c r="I509" s="36"/>
      <c r="J509" s="36"/>
      <c r="K509" s="148"/>
      <c r="L509" s="76">
        <f t="shared" ref="L509" si="37">SUM(D509:K509)</f>
        <v>126210.97</v>
      </c>
    </row>
    <row r="510" spans="1:12" ht="22.5" customHeight="1" x14ac:dyDescent="0.2">
      <c r="A510" s="145" t="s">
        <v>558</v>
      </c>
      <c r="B510" s="146"/>
      <c r="C510" s="73" t="s">
        <v>27</v>
      </c>
      <c r="D510" s="107">
        <v>248.38</v>
      </c>
      <c r="E510" s="110">
        <v>0</v>
      </c>
      <c r="F510" s="105"/>
      <c r="G510" s="36"/>
      <c r="H510" s="36"/>
      <c r="I510" s="36"/>
      <c r="J510" s="36"/>
      <c r="K510" s="148"/>
      <c r="L510" s="76">
        <f t="shared" ref="L510:L515" si="38">SUM(D510:K510)</f>
        <v>248.38</v>
      </c>
    </row>
    <row r="511" spans="1:12" ht="22.5" customHeight="1" x14ac:dyDescent="0.2">
      <c r="A511" s="60" t="s">
        <v>559</v>
      </c>
      <c r="B511" s="47"/>
      <c r="C511" s="74" t="s">
        <v>27</v>
      </c>
      <c r="D511" s="107">
        <v>17.899999999999999</v>
      </c>
      <c r="E511" s="110">
        <v>0</v>
      </c>
      <c r="F511" s="105"/>
      <c r="G511" s="36"/>
      <c r="H511" s="36"/>
      <c r="I511" s="36"/>
      <c r="J511" s="36"/>
      <c r="K511" s="148"/>
      <c r="L511" s="76">
        <f t="shared" si="38"/>
        <v>17.899999999999999</v>
      </c>
    </row>
    <row r="512" spans="1:12" ht="22.5" customHeight="1" x14ac:dyDescent="0.2">
      <c r="A512" s="60" t="s">
        <v>560</v>
      </c>
      <c r="B512" s="47"/>
      <c r="C512" s="74" t="s">
        <v>27</v>
      </c>
      <c r="D512" s="107">
        <v>98.1</v>
      </c>
      <c r="E512" s="110">
        <v>0</v>
      </c>
      <c r="F512" s="105"/>
      <c r="G512" s="36"/>
      <c r="H512" s="36"/>
      <c r="I512" s="36"/>
      <c r="J512" s="36"/>
      <c r="K512" s="148"/>
      <c r="L512" s="76">
        <f t="shared" si="38"/>
        <v>98.1</v>
      </c>
    </row>
    <row r="513" spans="1:12" ht="22.5" customHeight="1" x14ac:dyDescent="0.2">
      <c r="A513" s="60" t="s">
        <v>561</v>
      </c>
      <c r="B513" s="47"/>
      <c r="C513" s="74" t="s">
        <v>27</v>
      </c>
      <c r="D513" s="107">
        <v>191.5</v>
      </c>
      <c r="E513" s="110">
        <v>0</v>
      </c>
      <c r="F513" s="105"/>
      <c r="G513" s="36"/>
      <c r="H513" s="36"/>
      <c r="I513" s="36"/>
      <c r="J513" s="36"/>
      <c r="K513" s="148"/>
      <c r="L513" s="76">
        <f t="shared" si="38"/>
        <v>191.5</v>
      </c>
    </row>
    <row r="514" spans="1:12" ht="22.5" customHeight="1" x14ac:dyDescent="0.2">
      <c r="A514" s="60" t="s">
        <v>562</v>
      </c>
      <c r="B514" s="47"/>
      <c r="C514" s="74" t="s">
        <v>27</v>
      </c>
      <c r="D514" s="107">
        <v>3898.3</v>
      </c>
      <c r="E514" s="110">
        <v>0</v>
      </c>
      <c r="F514" s="105"/>
      <c r="G514" s="36"/>
      <c r="H514" s="36"/>
      <c r="I514" s="36"/>
      <c r="J514" s="36"/>
      <c r="K514" s="148"/>
      <c r="L514" s="76">
        <f t="shared" si="38"/>
        <v>3898.3</v>
      </c>
    </row>
    <row r="515" spans="1:12" ht="22.5" customHeight="1" x14ac:dyDescent="0.2">
      <c r="A515" s="60" t="s">
        <v>563</v>
      </c>
      <c r="B515" s="47"/>
      <c r="C515" s="74" t="s">
        <v>27</v>
      </c>
      <c r="D515" s="107">
        <v>841</v>
      </c>
      <c r="E515" s="110">
        <v>0</v>
      </c>
      <c r="F515" s="105"/>
      <c r="G515" s="36"/>
      <c r="H515" s="36"/>
      <c r="I515" s="36"/>
      <c r="J515" s="36"/>
      <c r="K515" s="148"/>
      <c r="L515" s="76">
        <f t="shared" si="38"/>
        <v>841</v>
      </c>
    </row>
    <row r="516" spans="1:12" ht="22.5" customHeight="1" x14ac:dyDescent="0.2">
      <c r="A516" s="60" t="s">
        <v>564</v>
      </c>
      <c r="B516" s="47"/>
      <c r="C516" s="74" t="s">
        <v>27</v>
      </c>
      <c r="D516" s="86">
        <v>687.9</v>
      </c>
      <c r="E516" s="110">
        <v>0</v>
      </c>
      <c r="F516" s="105"/>
      <c r="G516" s="36"/>
      <c r="H516" s="36"/>
      <c r="I516" s="36"/>
      <c r="J516" s="36"/>
      <c r="K516" s="148"/>
      <c r="L516" s="76">
        <f t="shared" ref="L516:L523" si="39">SUM(D516:K516)</f>
        <v>687.9</v>
      </c>
    </row>
    <row r="517" spans="1:12" ht="22.5" customHeight="1" x14ac:dyDescent="0.2">
      <c r="A517" s="60" t="s">
        <v>565</v>
      </c>
      <c r="B517" s="47"/>
      <c r="C517" s="74" t="s">
        <v>27</v>
      </c>
      <c r="D517" s="107">
        <v>588.6</v>
      </c>
      <c r="E517" s="110">
        <v>0</v>
      </c>
      <c r="F517" s="105"/>
      <c r="G517" s="36"/>
      <c r="H517" s="36"/>
      <c r="I517" s="36"/>
      <c r="J517" s="36"/>
      <c r="K517" s="148"/>
      <c r="L517" s="76">
        <f t="shared" si="39"/>
        <v>588.6</v>
      </c>
    </row>
    <row r="518" spans="1:12" ht="22.5" customHeight="1" x14ac:dyDescent="0.2">
      <c r="A518" s="60" t="s">
        <v>566</v>
      </c>
      <c r="B518" s="47"/>
      <c r="C518" s="74" t="s">
        <v>27</v>
      </c>
      <c r="D518" s="107">
        <v>539.6</v>
      </c>
      <c r="E518" s="110">
        <v>0</v>
      </c>
      <c r="F518" s="105"/>
      <c r="G518" s="36"/>
      <c r="H518" s="36"/>
      <c r="I518" s="36"/>
      <c r="J518" s="36"/>
      <c r="K518" s="148"/>
      <c r="L518" s="76">
        <f t="shared" si="39"/>
        <v>539.6</v>
      </c>
    </row>
    <row r="519" spans="1:12" ht="22.5" customHeight="1" x14ac:dyDescent="0.2">
      <c r="A519" s="60" t="s">
        <v>567</v>
      </c>
      <c r="B519" s="47"/>
      <c r="C519" s="74" t="s">
        <v>27</v>
      </c>
      <c r="D519" s="107">
        <v>141.19999999999999</v>
      </c>
      <c r="E519" s="110">
        <v>0</v>
      </c>
      <c r="F519" s="105"/>
      <c r="G519" s="36"/>
      <c r="H519" s="36"/>
      <c r="I519" s="36"/>
      <c r="J519" s="36"/>
      <c r="K519" s="148"/>
      <c r="L519" s="76">
        <f t="shared" si="39"/>
        <v>141.19999999999999</v>
      </c>
    </row>
    <row r="520" spans="1:12" ht="22.5" customHeight="1" x14ac:dyDescent="0.2">
      <c r="A520" s="60" t="s">
        <v>568</v>
      </c>
      <c r="B520" s="47"/>
      <c r="C520" s="74" t="s">
        <v>27</v>
      </c>
      <c r="D520" s="107">
        <v>46.9</v>
      </c>
      <c r="E520" s="110">
        <v>0</v>
      </c>
      <c r="F520" s="105"/>
      <c r="G520" s="36"/>
      <c r="H520" s="36"/>
      <c r="I520" s="36"/>
      <c r="J520" s="36"/>
      <c r="K520" s="148"/>
      <c r="L520" s="76">
        <f t="shared" si="39"/>
        <v>46.9</v>
      </c>
    </row>
    <row r="521" spans="1:12" ht="22.5" customHeight="1" x14ac:dyDescent="0.2">
      <c r="A521" s="60" t="s">
        <v>569</v>
      </c>
      <c r="B521" s="47"/>
      <c r="C521" s="74" t="s">
        <v>27</v>
      </c>
      <c r="D521" s="107">
        <v>138.1</v>
      </c>
      <c r="E521" s="110">
        <v>0</v>
      </c>
      <c r="F521" s="105"/>
      <c r="G521" s="36"/>
      <c r="H521" s="36"/>
      <c r="I521" s="36"/>
      <c r="J521" s="36"/>
      <c r="K521" s="148"/>
      <c r="L521" s="76">
        <f t="shared" si="39"/>
        <v>138.1</v>
      </c>
    </row>
    <row r="522" spans="1:12" ht="22.5" customHeight="1" x14ac:dyDescent="0.2">
      <c r="A522" s="60" t="s">
        <v>570</v>
      </c>
      <c r="B522" s="47"/>
      <c r="C522" s="74" t="s">
        <v>27</v>
      </c>
      <c r="D522" s="107">
        <v>517.90000000000009</v>
      </c>
      <c r="E522" s="110">
        <v>0</v>
      </c>
      <c r="F522" s="105"/>
      <c r="G522" s="36"/>
      <c r="H522" s="36"/>
      <c r="I522" s="36"/>
      <c r="J522" s="36"/>
      <c r="K522" s="148"/>
      <c r="L522" s="76">
        <f t="shared" si="39"/>
        <v>517.90000000000009</v>
      </c>
    </row>
    <row r="523" spans="1:12" ht="22.5" customHeight="1" x14ac:dyDescent="0.2">
      <c r="A523" s="60" t="s">
        <v>571</v>
      </c>
      <c r="B523" s="47"/>
      <c r="C523" s="74" t="s">
        <v>27</v>
      </c>
      <c r="D523" s="107">
        <v>246.27</v>
      </c>
      <c r="E523" s="110">
        <v>0</v>
      </c>
      <c r="F523" s="105"/>
      <c r="G523" s="36"/>
      <c r="H523" s="36"/>
      <c r="I523" s="36"/>
      <c r="J523" s="36"/>
      <c r="K523" s="148"/>
      <c r="L523" s="76">
        <f t="shared" si="39"/>
        <v>246.27</v>
      </c>
    </row>
    <row r="524" spans="1:12" ht="22.5" customHeight="1" x14ac:dyDescent="0.2">
      <c r="A524" s="60" t="s">
        <v>572</v>
      </c>
      <c r="B524" s="47"/>
      <c r="C524" s="74" t="s">
        <v>27</v>
      </c>
      <c r="D524" s="86">
        <v>1702.4</v>
      </c>
      <c r="E524" s="110">
        <v>0</v>
      </c>
      <c r="F524" s="105"/>
      <c r="G524" s="36"/>
      <c r="H524" s="36"/>
      <c r="I524" s="36"/>
      <c r="J524" s="36"/>
      <c r="K524" s="148"/>
      <c r="L524" s="76">
        <f t="shared" ref="L524:L525" si="40">SUM(D524:K524)</f>
        <v>1702.4</v>
      </c>
    </row>
    <row r="525" spans="1:12" ht="22.5" customHeight="1" x14ac:dyDescent="0.2">
      <c r="A525" s="79" t="s">
        <v>573</v>
      </c>
      <c r="B525" s="47"/>
      <c r="C525" s="74" t="s">
        <v>27</v>
      </c>
      <c r="D525" s="107">
        <v>8075.7</v>
      </c>
      <c r="E525" s="110">
        <v>0</v>
      </c>
      <c r="F525" s="105"/>
      <c r="G525" s="36"/>
      <c r="H525" s="36"/>
      <c r="I525" s="36"/>
      <c r="J525" s="36"/>
      <c r="K525" s="148"/>
      <c r="L525" s="76">
        <f t="shared" si="40"/>
        <v>8075.7</v>
      </c>
    </row>
    <row r="526" spans="1:12" ht="22.5" customHeight="1" x14ac:dyDescent="0.2">
      <c r="A526" s="262" t="s">
        <v>574</v>
      </c>
      <c r="B526" s="47"/>
      <c r="C526" s="74" t="s">
        <v>27</v>
      </c>
      <c r="D526" s="107">
        <v>150467.78</v>
      </c>
      <c r="E526" s="110">
        <v>3996.9</v>
      </c>
      <c r="F526" s="105"/>
      <c r="G526" s="36"/>
      <c r="H526" s="36"/>
      <c r="I526" s="36"/>
      <c r="J526" s="36"/>
      <c r="K526" s="36"/>
      <c r="L526" s="76">
        <f>SUM(D526:K526)</f>
        <v>154464.68</v>
      </c>
    </row>
    <row r="527" spans="1:12" ht="22.5" customHeight="1" x14ac:dyDescent="0.2">
      <c r="A527" s="60" t="s">
        <v>575</v>
      </c>
      <c r="B527" s="47"/>
      <c r="C527" s="74" t="s">
        <v>27</v>
      </c>
      <c r="D527" s="107">
        <v>11.5</v>
      </c>
      <c r="E527" s="110">
        <v>0</v>
      </c>
      <c r="F527" s="105"/>
      <c r="G527" s="36"/>
      <c r="H527" s="36"/>
      <c r="I527" s="36"/>
      <c r="J527" s="36"/>
      <c r="K527" s="36"/>
      <c r="L527" s="76">
        <f>SUM(D527:K527)</f>
        <v>11.5</v>
      </c>
    </row>
    <row r="528" spans="1:12" ht="22.5" customHeight="1" x14ac:dyDescent="0.2">
      <c r="A528" s="169" t="s">
        <v>576</v>
      </c>
      <c r="B528" s="52"/>
      <c r="C528" s="74" t="s">
        <v>27</v>
      </c>
      <c r="D528" s="107">
        <v>3793.4999999999995</v>
      </c>
      <c r="E528" s="110">
        <v>0</v>
      </c>
      <c r="F528" s="105"/>
      <c r="G528" s="36"/>
      <c r="H528" s="36"/>
      <c r="I528" s="36"/>
      <c r="J528" s="36"/>
      <c r="K528" s="36"/>
      <c r="L528" s="76">
        <f>SUM(D528:K528)</f>
        <v>3793.4999999999995</v>
      </c>
    </row>
    <row r="529" spans="1:12" ht="22.5" customHeight="1" thickBot="1" x14ac:dyDescent="0.25">
      <c r="A529" s="263" t="s">
        <v>577</v>
      </c>
      <c r="B529" s="48"/>
      <c r="C529" s="74" t="s">
        <v>27</v>
      </c>
      <c r="D529" s="108">
        <v>660</v>
      </c>
      <c r="E529" s="110">
        <v>0</v>
      </c>
      <c r="F529" s="105"/>
      <c r="G529" s="36"/>
      <c r="H529" s="36"/>
      <c r="I529" s="36"/>
      <c r="J529" s="36"/>
      <c r="K529" s="36"/>
      <c r="L529" s="76">
        <f>SUM(D529:K529)</f>
        <v>660</v>
      </c>
    </row>
    <row r="530" spans="1:12" ht="39" customHeight="1" thickTop="1" thickBot="1" x14ac:dyDescent="0.25">
      <c r="A530" s="511" t="s">
        <v>578</v>
      </c>
      <c r="B530" s="512"/>
      <c r="C530" s="37" t="s">
        <v>27</v>
      </c>
      <c r="D530" s="28">
        <f>SUM(D400:D529)</f>
        <v>732731.34000000008</v>
      </c>
      <c r="E530" s="28">
        <f>SUM(E400:E529)</f>
        <v>13187.6</v>
      </c>
      <c r="F530" s="28">
        <f>SUM(F400:F529)</f>
        <v>0</v>
      </c>
      <c r="G530" s="28">
        <f>SUM(G400:G529)</f>
        <v>0</v>
      </c>
      <c r="H530" s="28">
        <f t="shared" ref="H530:I530" si="41">SUM(H400:H529)</f>
        <v>0</v>
      </c>
      <c r="I530" s="28">
        <f t="shared" si="41"/>
        <v>0</v>
      </c>
      <c r="J530" s="28">
        <f t="shared" ref="J530" si="42">SUM(J400:J529)</f>
        <v>0</v>
      </c>
      <c r="K530" s="28">
        <f>SUM(K400:K529)</f>
        <v>0</v>
      </c>
      <c r="L530" s="29">
        <f>SUM(L400:L529)</f>
        <v>744768.94</v>
      </c>
    </row>
    <row r="531" spans="1:12" ht="32.25" customHeight="1" thickBot="1" x14ac:dyDescent="0.25">
      <c r="A531" s="516" t="s">
        <v>579</v>
      </c>
      <c r="B531" s="517"/>
      <c r="C531" s="34" t="s">
        <v>27</v>
      </c>
      <c r="D531" s="58">
        <f>SUM(D530,D395)</f>
        <v>3685545.5799999991</v>
      </c>
      <c r="E531" s="58">
        <f>SUM(E530,E395)</f>
        <v>122628.77</v>
      </c>
      <c r="F531" s="58">
        <f>SUM(F530,F395)</f>
        <v>0</v>
      </c>
      <c r="G531" s="14">
        <f>SUM(G530,G395)</f>
        <v>0</v>
      </c>
      <c r="H531" s="14">
        <f t="shared" ref="H531:I531" si="43">SUM(H530,H395)</f>
        <v>0</v>
      </c>
      <c r="I531" s="14">
        <f t="shared" si="43"/>
        <v>0</v>
      </c>
      <c r="J531" s="14">
        <f t="shared" ref="J531" si="44">SUM(J530,J395)</f>
        <v>0</v>
      </c>
      <c r="K531" s="14">
        <f>SUM(K530,K395)</f>
        <v>0</v>
      </c>
      <c r="L531" s="15">
        <f>SUM(L530,L395)</f>
        <v>3807024.3499999992</v>
      </c>
    </row>
    <row r="532" spans="1:12" ht="21.75" customHeight="1" thickTop="1" thickBot="1" x14ac:dyDescent="0.25">
      <c r="A532" s="532" t="s">
        <v>610</v>
      </c>
      <c r="B532" s="533"/>
      <c r="C532" s="533"/>
      <c r="D532" s="533"/>
      <c r="E532" s="533"/>
      <c r="F532" s="533"/>
      <c r="G532" s="533"/>
      <c r="H532" s="533"/>
      <c r="I532" s="533"/>
      <c r="J532" s="533"/>
      <c r="K532" s="533"/>
      <c r="L532" s="534"/>
    </row>
    <row r="533" spans="1:12" ht="24.75" customHeight="1" thickTop="1" thickBot="1" x14ac:dyDescent="0.25">
      <c r="A533" s="508" t="s">
        <v>606</v>
      </c>
      <c r="B533" s="509"/>
      <c r="C533" s="509"/>
      <c r="D533" s="509"/>
      <c r="E533" s="509"/>
      <c r="F533" s="509"/>
      <c r="G533" s="509"/>
      <c r="H533" s="509"/>
      <c r="I533" s="509"/>
      <c r="J533" s="509"/>
      <c r="K533" s="509"/>
      <c r="L533" s="510"/>
    </row>
    <row r="534" spans="1:12" ht="30" customHeight="1" thickTop="1" thickBot="1" x14ac:dyDescent="0.25">
      <c r="A534" s="529" t="s">
        <v>580</v>
      </c>
      <c r="B534" s="530"/>
      <c r="C534" s="530"/>
      <c r="D534" s="530"/>
      <c r="E534" s="530"/>
      <c r="F534" s="530"/>
      <c r="G534" s="530"/>
      <c r="H534" s="530"/>
      <c r="I534" s="530"/>
      <c r="J534" s="530"/>
      <c r="K534" s="530"/>
      <c r="L534" s="531"/>
    </row>
    <row r="535" spans="1:12" ht="45" customHeight="1" thickTop="1" x14ac:dyDescent="0.2">
      <c r="A535" s="526" t="s">
        <v>783</v>
      </c>
      <c r="B535" s="527"/>
      <c r="C535" s="527"/>
      <c r="D535" s="527"/>
      <c r="E535" s="527"/>
      <c r="F535" s="527"/>
      <c r="G535" s="527"/>
      <c r="H535" s="527"/>
      <c r="I535" s="527"/>
      <c r="J535" s="527"/>
      <c r="K535" s="527"/>
      <c r="L535" s="528"/>
    </row>
    <row r="536" spans="1:12" ht="45" customHeight="1" x14ac:dyDescent="0.2">
      <c r="A536" s="493" t="s">
        <v>779</v>
      </c>
      <c r="B536" s="494"/>
      <c r="C536" s="494"/>
      <c r="D536" s="494"/>
      <c r="E536" s="494"/>
      <c r="F536" s="494"/>
      <c r="G536" s="494"/>
      <c r="H536" s="494"/>
      <c r="I536" s="494"/>
      <c r="J536" s="494"/>
      <c r="K536" s="494"/>
      <c r="L536" s="495"/>
    </row>
    <row r="537" spans="1:12" ht="192" customHeight="1" x14ac:dyDescent="0.2">
      <c r="A537" s="493" t="s">
        <v>804</v>
      </c>
      <c r="B537" s="494"/>
      <c r="C537" s="494"/>
      <c r="D537" s="494"/>
      <c r="E537" s="494"/>
      <c r="F537" s="494"/>
      <c r="G537" s="494"/>
      <c r="H537" s="494"/>
      <c r="I537" s="494"/>
      <c r="J537" s="494"/>
      <c r="K537" s="494"/>
      <c r="L537" s="495"/>
    </row>
    <row r="538" spans="1:12" ht="81" customHeight="1" x14ac:dyDescent="0.2">
      <c r="A538" s="555" t="s">
        <v>805</v>
      </c>
      <c r="B538" s="556"/>
      <c r="C538" s="556"/>
      <c r="D538" s="556"/>
      <c r="E538" s="556"/>
      <c r="F538" s="556"/>
      <c r="G538" s="556"/>
      <c r="H538" s="556"/>
      <c r="I538" s="556"/>
      <c r="J538" s="556"/>
      <c r="K538" s="556"/>
      <c r="L538" s="557"/>
    </row>
    <row r="539" spans="1:12" ht="48.75" customHeight="1" x14ac:dyDescent="0.2">
      <c r="A539" s="555" t="s">
        <v>806</v>
      </c>
      <c r="B539" s="558"/>
      <c r="C539" s="558"/>
      <c r="D539" s="558"/>
      <c r="E539" s="558"/>
      <c r="F539" s="558"/>
      <c r="G539" s="558"/>
      <c r="H539" s="558"/>
      <c r="I539" s="558"/>
      <c r="J539" s="558"/>
      <c r="K539" s="558"/>
      <c r="L539" s="559"/>
    </row>
    <row r="540" spans="1:12" ht="41.25" customHeight="1" x14ac:dyDescent="0.2">
      <c r="A540" s="563" t="s">
        <v>807</v>
      </c>
      <c r="B540" s="564"/>
      <c r="C540" s="564"/>
      <c r="D540" s="564"/>
      <c r="E540" s="564"/>
      <c r="F540" s="564"/>
      <c r="G540" s="564"/>
      <c r="H540" s="564"/>
      <c r="I540" s="564"/>
      <c r="J540" s="564"/>
      <c r="K540" s="564"/>
      <c r="L540" s="565"/>
    </row>
    <row r="541" spans="1:12" ht="41.25" customHeight="1" thickBot="1" x14ac:dyDescent="0.25">
      <c r="A541" s="566" t="s">
        <v>808</v>
      </c>
      <c r="B541" s="567"/>
      <c r="C541" s="567"/>
      <c r="D541" s="567"/>
      <c r="E541" s="567"/>
      <c r="F541" s="567"/>
      <c r="G541" s="567"/>
      <c r="H541" s="567"/>
      <c r="I541" s="567"/>
      <c r="J541" s="567"/>
      <c r="K541" s="567"/>
      <c r="L541" s="568"/>
    </row>
    <row r="542" spans="1:12" ht="30.75" customHeight="1" thickTop="1" thickBot="1" x14ac:dyDescent="0.25">
      <c r="A542" s="529" t="s">
        <v>581</v>
      </c>
      <c r="B542" s="530"/>
      <c r="C542" s="530"/>
      <c r="D542" s="530"/>
      <c r="E542" s="530"/>
      <c r="F542" s="530"/>
      <c r="G542" s="530"/>
      <c r="H542" s="530"/>
      <c r="I542" s="530"/>
      <c r="J542" s="530"/>
      <c r="K542" s="530"/>
      <c r="L542" s="531"/>
    </row>
    <row r="543" spans="1:12" ht="105" customHeight="1" thickTop="1" x14ac:dyDescent="0.2">
      <c r="A543" s="560" t="s">
        <v>780</v>
      </c>
      <c r="B543" s="561"/>
      <c r="C543" s="561"/>
      <c r="D543" s="561"/>
      <c r="E543" s="561"/>
      <c r="F543" s="561"/>
      <c r="G543" s="561"/>
      <c r="H543" s="561"/>
      <c r="I543" s="561"/>
      <c r="J543" s="561"/>
      <c r="K543" s="561"/>
      <c r="L543" s="562"/>
    </row>
    <row r="544" spans="1:12" ht="69" customHeight="1" x14ac:dyDescent="0.2">
      <c r="A544" s="493" t="s">
        <v>809</v>
      </c>
      <c r="B544" s="494"/>
      <c r="C544" s="494"/>
      <c r="D544" s="494"/>
      <c r="E544" s="494"/>
      <c r="F544" s="494"/>
      <c r="G544" s="494"/>
      <c r="H544" s="494"/>
      <c r="I544" s="494"/>
      <c r="J544" s="494"/>
      <c r="K544" s="494"/>
      <c r="L544" s="495"/>
    </row>
    <row r="545" spans="1:14" ht="69.75" customHeight="1" x14ac:dyDescent="0.2">
      <c r="A545" s="526" t="s">
        <v>810</v>
      </c>
      <c r="B545" s="527"/>
      <c r="C545" s="527"/>
      <c r="D545" s="527"/>
      <c r="E545" s="527"/>
      <c r="F545" s="527"/>
      <c r="G545" s="527"/>
      <c r="H545" s="527"/>
      <c r="I545" s="527"/>
      <c r="J545" s="527"/>
      <c r="K545" s="527"/>
      <c r="L545" s="528"/>
    </row>
    <row r="546" spans="1:14" ht="192.75" customHeight="1" x14ac:dyDescent="0.2">
      <c r="A546" s="526" t="s">
        <v>811</v>
      </c>
      <c r="B546" s="527"/>
      <c r="C546" s="527"/>
      <c r="D546" s="527"/>
      <c r="E546" s="527"/>
      <c r="F546" s="527"/>
      <c r="G546" s="527"/>
      <c r="H546" s="527"/>
      <c r="I546" s="527"/>
      <c r="J546" s="527"/>
      <c r="K546" s="527"/>
      <c r="L546" s="528"/>
      <c r="N546" s="3" t="s">
        <v>778</v>
      </c>
    </row>
    <row r="547" spans="1:14" ht="137.25" customHeight="1" x14ac:dyDescent="0.2">
      <c r="A547" s="526" t="s">
        <v>813</v>
      </c>
      <c r="B547" s="527"/>
      <c r="C547" s="527"/>
      <c r="D547" s="527"/>
      <c r="E547" s="527"/>
      <c r="F547" s="527"/>
      <c r="G547" s="527"/>
      <c r="H547" s="527"/>
      <c r="I547" s="527"/>
      <c r="J547" s="527"/>
      <c r="K547" s="527"/>
      <c r="L547" s="528"/>
    </row>
    <row r="548" spans="1:14" ht="69" customHeight="1" thickBot="1" x14ac:dyDescent="0.25">
      <c r="A548" s="569" t="s">
        <v>812</v>
      </c>
      <c r="B548" s="570"/>
      <c r="C548" s="570"/>
      <c r="D548" s="570"/>
      <c r="E548" s="570"/>
      <c r="F548" s="570"/>
      <c r="G548" s="570"/>
      <c r="H548" s="570"/>
      <c r="I548" s="570"/>
      <c r="J548" s="570"/>
      <c r="K548" s="570"/>
      <c r="L548" s="571"/>
    </row>
    <row r="549" spans="1:14" ht="27.75" customHeight="1" thickTop="1" thickBot="1" x14ac:dyDescent="0.25">
      <c r="A549" s="552" t="s">
        <v>582</v>
      </c>
      <c r="B549" s="553"/>
      <c r="C549" s="553"/>
      <c r="D549" s="553"/>
      <c r="E549" s="553"/>
      <c r="F549" s="553"/>
      <c r="G549" s="553"/>
      <c r="H549" s="553"/>
      <c r="I549" s="553"/>
      <c r="J549" s="553"/>
      <c r="K549" s="553"/>
      <c r="L549" s="554"/>
    </row>
    <row r="550" spans="1:14" ht="27" customHeight="1" thickTop="1" thickBot="1" x14ac:dyDescent="0.25">
      <c r="A550" s="549" t="s">
        <v>785</v>
      </c>
      <c r="B550" s="550"/>
      <c r="C550" s="550"/>
      <c r="D550" s="550"/>
      <c r="E550" s="550"/>
      <c r="F550" s="550"/>
      <c r="G550" s="550"/>
      <c r="H550" s="550"/>
      <c r="I550" s="550"/>
      <c r="J550" s="550"/>
      <c r="K550" s="550"/>
      <c r="L550" s="551"/>
    </row>
    <row r="551" spans="1:14" ht="102.75" customHeight="1" thickTop="1" x14ac:dyDescent="0.25">
      <c r="A551" s="546" t="s">
        <v>614</v>
      </c>
      <c r="B551" s="547"/>
      <c r="C551" s="547"/>
      <c r="D551" s="547"/>
      <c r="E551" s="547"/>
      <c r="F551" s="547"/>
      <c r="G551" s="547"/>
      <c r="H551" s="547"/>
      <c r="I551" s="547"/>
      <c r="J551" s="547"/>
      <c r="K551" s="547"/>
      <c r="L551" s="548"/>
    </row>
    <row r="552" spans="1:14" ht="24" customHeight="1" thickBot="1" x14ac:dyDescent="0.25">
      <c r="A552" s="543" t="s">
        <v>708</v>
      </c>
      <c r="B552" s="544"/>
      <c r="C552" s="544"/>
      <c r="D552" s="544"/>
      <c r="E552" s="544"/>
      <c r="F552" s="544"/>
      <c r="G552" s="544"/>
      <c r="H552" s="544"/>
      <c r="I552" s="544"/>
      <c r="J552" s="544"/>
      <c r="K552" s="544"/>
      <c r="L552" s="545"/>
    </row>
  </sheetData>
  <sortState xmlns:xlrd2="http://schemas.microsoft.com/office/spreadsheetml/2017/richdata2" ref="A30:L544">
    <sortCondition ref="B31:B116"/>
  </sortState>
  <mergeCells count="108">
    <mergeCell ref="A47:A49"/>
    <mergeCell ref="A29:L29"/>
    <mergeCell ref="A22:B22"/>
    <mergeCell ref="A24:L24"/>
    <mergeCell ref="A25:C25"/>
    <mergeCell ref="A28:L28"/>
    <mergeCell ref="A26:B26"/>
    <mergeCell ref="A23:B23"/>
    <mergeCell ref="A27:B27"/>
    <mergeCell ref="A33:A35"/>
    <mergeCell ref="A36:A37"/>
    <mergeCell ref="A39:A40"/>
    <mergeCell ref="A1:L1"/>
    <mergeCell ref="A3:L3"/>
    <mergeCell ref="A4:L4"/>
    <mergeCell ref="A7:L7"/>
    <mergeCell ref="A8:L8"/>
    <mergeCell ref="A5:L5"/>
    <mergeCell ref="A6:L6"/>
    <mergeCell ref="A2:L2"/>
    <mergeCell ref="A10:C10"/>
    <mergeCell ref="A9:L9"/>
    <mergeCell ref="A11:B11"/>
    <mergeCell ref="A12:B12"/>
    <mergeCell ref="A21:B21"/>
    <mergeCell ref="A13:L13"/>
    <mergeCell ref="A14:C14"/>
    <mergeCell ref="A15:B15"/>
    <mergeCell ref="A17:B17"/>
    <mergeCell ref="A395:B395"/>
    <mergeCell ref="A20:B20"/>
    <mergeCell ref="A16:B16"/>
    <mergeCell ref="A18:L18"/>
    <mergeCell ref="A19:C19"/>
    <mergeCell ref="A115:A116"/>
    <mergeCell ref="A120:A124"/>
    <mergeCell ref="B30:C30"/>
    <mergeCell ref="A92:A93"/>
    <mergeCell ref="A211:A235"/>
    <mergeCell ref="A183:A191"/>
    <mergeCell ref="A134:A135"/>
    <mergeCell ref="A50:A51"/>
    <mergeCell ref="A198:A210"/>
    <mergeCell ref="B182:C182"/>
    <mergeCell ref="A288:B289"/>
    <mergeCell ref="A42:A43"/>
    <mergeCell ref="A552:L552"/>
    <mergeCell ref="A551:L551"/>
    <mergeCell ref="A550:L550"/>
    <mergeCell ref="A549:L549"/>
    <mergeCell ref="A545:L545"/>
    <mergeCell ref="A544:L544"/>
    <mergeCell ref="A538:L538"/>
    <mergeCell ref="A546:L546"/>
    <mergeCell ref="A539:L539"/>
    <mergeCell ref="A543:L543"/>
    <mergeCell ref="A542:L542"/>
    <mergeCell ref="A547:L547"/>
    <mergeCell ref="A540:L540"/>
    <mergeCell ref="A541:L541"/>
    <mergeCell ref="A548:L548"/>
    <mergeCell ref="A193:A196"/>
    <mergeCell ref="A246:A251"/>
    <mergeCell ref="A254:A255"/>
    <mergeCell ref="A260:A267"/>
    <mergeCell ref="A79:A80"/>
    <mergeCell ref="A85:A86"/>
    <mergeCell ref="A87:A91"/>
    <mergeCell ref="A239:A242"/>
    <mergeCell ref="A52:A53"/>
    <mergeCell ref="A56:A58"/>
    <mergeCell ref="A60:A65"/>
    <mergeCell ref="A66:A68"/>
    <mergeCell ref="A100:A104"/>
    <mergeCell ref="A109:A110"/>
    <mergeCell ref="A71:A72"/>
    <mergeCell ref="A159:A160"/>
    <mergeCell ref="A163:A164"/>
    <mergeCell ref="A153:A154"/>
    <mergeCell ref="A166:A167"/>
    <mergeCell ref="A181:L181"/>
    <mergeCell ref="A179:B179"/>
    <mergeCell ref="A180:B180"/>
    <mergeCell ref="A132:A133"/>
    <mergeCell ref="A146:A147"/>
    <mergeCell ref="A536:L536"/>
    <mergeCell ref="A537:L537"/>
    <mergeCell ref="A293:L293"/>
    <mergeCell ref="A295:L295"/>
    <mergeCell ref="A396:L396"/>
    <mergeCell ref="A243:A245"/>
    <mergeCell ref="A397:L397"/>
    <mergeCell ref="A530:B530"/>
    <mergeCell ref="A398:L398"/>
    <mergeCell ref="A399:C399"/>
    <mergeCell ref="A531:B531"/>
    <mergeCell ref="A268:A285"/>
    <mergeCell ref="A292:B292"/>
    <mergeCell ref="A286:B286"/>
    <mergeCell ref="A287:B287"/>
    <mergeCell ref="A290:B290"/>
    <mergeCell ref="A535:L535"/>
    <mergeCell ref="A291:B291"/>
    <mergeCell ref="A294:L294"/>
    <mergeCell ref="A296:C296"/>
    <mergeCell ref="A534:L534"/>
    <mergeCell ref="A533:L533"/>
    <mergeCell ref="A532:L532"/>
  </mergeCells>
  <printOptions horizontalCentered="1"/>
  <pageMargins left="0.23622047244094491" right="0.23622047244094491" top="0.43307086614173229" bottom="0.47244094488188981" header="0.31496062992125984" footer="0.23622047244094491"/>
  <pageSetup paperSize="9" scale="50" fitToHeight="13" orientation="portrait" r:id="rId1"/>
  <headerFooter>
    <oddFooter>&amp;R&amp;P /&amp;N</oddFooter>
  </headerFooter>
  <rowBreaks count="10" manualBreakCount="10">
    <brk id="46" max="11" man="1"/>
    <brk id="86" max="11" man="1"/>
    <brk id="167" max="10" man="1"/>
    <brk id="210" max="10" man="1"/>
    <brk id="251" max="10" man="1"/>
    <brk id="292" max="10" man="1"/>
    <brk id="358" max="10" man="1"/>
    <brk id="425" max="10" man="1"/>
    <brk id="493" max="10" man="1"/>
    <brk id="541" max="10" man="1"/>
  </rowBreaks>
  <ignoredErrors>
    <ignoredError sqref="D287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521"/>
  <sheetViews>
    <sheetView view="pageBreakPreview" zoomScaleNormal="100" zoomScaleSheetLayoutView="100" workbookViewId="0">
      <selection activeCell="A2" sqref="A2:E2"/>
    </sheetView>
  </sheetViews>
  <sheetFormatPr defaultRowHeight="15" x14ac:dyDescent="0.25"/>
  <cols>
    <col min="1" max="1" width="14.42578125" style="77" customWidth="1"/>
    <col min="2" max="2" width="23.140625" style="126" customWidth="1"/>
    <col min="3" max="3" width="20.5703125" customWidth="1"/>
    <col min="4" max="4" width="7" style="127" customWidth="1"/>
    <col min="5" max="5" width="61" style="127" customWidth="1"/>
    <col min="6" max="6" width="9.140625" customWidth="1"/>
  </cols>
  <sheetData>
    <row r="1" spans="1:6" s="77" customFormat="1" ht="24" customHeight="1" x14ac:dyDescent="0.25">
      <c r="A1" s="636" t="s">
        <v>0</v>
      </c>
      <c r="B1" s="637"/>
      <c r="C1" s="637"/>
      <c r="D1" s="637"/>
      <c r="E1" s="638"/>
    </row>
    <row r="2" spans="1:6" s="77" customFormat="1" ht="24" customHeight="1" x14ac:dyDescent="0.25">
      <c r="A2" s="639" t="s">
        <v>2</v>
      </c>
      <c r="B2" s="640"/>
      <c r="C2" s="640"/>
      <c r="D2" s="640"/>
      <c r="E2" s="641"/>
    </row>
    <row r="3" spans="1:6" ht="42" customHeight="1" thickBot="1" x14ac:dyDescent="0.3">
      <c r="A3" s="639" t="s">
        <v>622</v>
      </c>
      <c r="B3" s="640"/>
      <c r="C3" s="640"/>
      <c r="D3" s="640"/>
      <c r="E3" s="641"/>
    </row>
    <row r="4" spans="1:6" s="77" customFormat="1" ht="16.5" customHeight="1" thickTop="1" thickBot="1" x14ac:dyDescent="0.3">
      <c r="A4" s="642" t="s">
        <v>607</v>
      </c>
      <c r="B4" s="643"/>
      <c r="C4" s="643"/>
      <c r="D4" s="643"/>
      <c r="E4" s="644"/>
    </row>
    <row r="5" spans="1:6" ht="33.75" customHeight="1" thickTop="1" thickBot="1" x14ac:dyDescent="0.3">
      <c r="A5" s="124" t="s">
        <v>621</v>
      </c>
      <c r="B5" s="152" t="s">
        <v>624</v>
      </c>
      <c r="C5" s="152" t="s">
        <v>625</v>
      </c>
      <c r="D5" s="153" t="s">
        <v>623</v>
      </c>
      <c r="E5" s="151" t="s">
        <v>666</v>
      </c>
    </row>
    <row r="6" spans="1:6" ht="24" customHeight="1" thickTop="1" x14ac:dyDescent="0.25">
      <c r="A6" s="306">
        <v>44044</v>
      </c>
      <c r="B6" s="290" t="s">
        <v>664</v>
      </c>
      <c r="C6" s="287" t="s">
        <v>664</v>
      </c>
      <c r="D6" s="288" t="s">
        <v>664</v>
      </c>
      <c r="E6" s="289" t="s">
        <v>664</v>
      </c>
      <c r="F6" s="122"/>
    </row>
    <row r="7" spans="1:6" ht="24" customHeight="1" x14ac:dyDescent="0.25">
      <c r="A7" s="307">
        <v>44075</v>
      </c>
      <c r="B7" s="154" t="s">
        <v>664</v>
      </c>
      <c r="C7" s="123" t="s">
        <v>664</v>
      </c>
      <c r="D7" s="149" t="s">
        <v>664</v>
      </c>
      <c r="E7" s="150" t="s">
        <v>664</v>
      </c>
    </row>
    <row r="8" spans="1:6" ht="15" customHeight="1" x14ac:dyDescent="0.25">
      <c r="A8" s="645">
        <v>44105</v>
      </c>
      <c r="B8" s="154" t="s">
        <v>627</v>
      </c>
      <c r="C8" s="123"/>
      <c r="D8" s="149">
        <v>1</v>
      </c>
      <c r="E8" s="155" t="s">
        <v>626</v>
      </c>
    </row>
    <row r="9" spans="1:6" s="77" customFormat="1" ht="15" customHeight="1" x14ac:dyDescent="0.25">
      <c r="A9" s="646"/>
      <c r="B9" s="154" t="s">
        <v>304</v>
      </c>
      <c r="C9" s="123"/>
      <c r="D9" s="149">
        <v>2</v>
      </c>
      <c r="E9" s="155" t="s">
        <v>661</v>
      </c>
    </row>
    <row r="10" spans="1:6" s="77" customFormat="1" ht="15" customHeight="1" x14ac:dyDescent="0.25">
      <c r="A10" s="646"/>
      <c r="B10" s="648" t="s">
        <v>662</v>
      </c>
      <c r="C10" s="123"/>
      <c r="D10" s="149">
        <v>3</v>
      </c>
      <c r="E10" s="155" t="s">
        <v>663</v>
      </c>
    </row>
    <row r="11" spans="1:6" x14ac:dyDescent="0.25">
      <c r="A11" s="646"/>
      <c r="B11" s="649"/>
      <c r="C11" s="123"/>
      <c r="D11" s="149">
        <v>4</v>
      </c>
      <c r="E11" s="156" t="s">
        <v>628</v>
      </c>
    </row>
    <row r="12" spans="1:6" x14ac:dyDescent="0.25">
      <c r="A12" s="646"/>
      <c r="B12" s="154" t="s">
        <v>630</v>
      </c>
      <c r="C12" s="123"/>
      <c r="D12" s="149">
        <v>5</v>
      </c>
      <c r="E12" s="156" t="s">
        <v>629</v>
      </c>
    </row>
    <row r="13" spans="1:6" x14ac:dyDescent="0.25">
      <c r="A13" s="646"/>
      <c r="B13" s="154" t="s">
        <v>631</v>
      </c>
      <c r="C13" s="123"/>
      <c r="D13" s="149">
        <v>6</v>
      </c>
      <c r="E13" s="155" t="s">
        <v>632</v>
      </c>
    </row>
    <row r="14" spans="1:6" x14ac:dyDescent="0.25">
      <c r="A14" s="646"/>
      <c r="B14" s="154" t="s">
        <v>633</v>
      </c>
      <c r="C14" s="123"/>
      <c r="D14" s="149">
        <v>7</v>
      </c>
      <c r="E14" s="155" t="s">
        <v>665</v>
      </c>
    </row>
    <row r="15" spans="1:6" x14ac:dyDescent="0.25">
      <c r="A15" s="646"/>
      <c r="B15" s="154" t="s">
        <v>635</v>
      </c>
      <c r="C15" s="123"/>
      <c r="D15" s="149">
        <v>8</v>
      </c>
      <c r="E15" s="155" t="s">
        <v>634</v>
      </c>
    </row>
    <row r="16" spans="1:6" x14ac:dyDescent="0.25">
      <c r="A16" s="646"/>
      <c r="B16" s="154" t="s">
        <v>637</v>
      </c>
      <c r="C16" s="123"/>
      <c r="D16" s="149">
        <v>9</v>
      </c>
      <c r="E16" s="155" t="s">
        <v>636</v>
      </c>
    </row>
    <row r="17" spans="1:5" x14ac:dyDescent="0.25">
      <c r="A17" s="646"/>
      <c r="B17" s="154" t="s">
        <v>639</v>
      </c>
      <c r="C17" s="123"/>
      <c r="D17" s="149">
        <v>10</v>
      </c>
      <c r="E17" s="155" t="s">
        <v>638</v>
      </c>
    </row>
    <row r="18" spans="1:5" x14ac:dyDescent="0.25">
      <c r="A18" s="646"/>
      <c r="B18" s="154" t="s">
        <v>641</v>
      </c>
      <c r="C18" s="123"/>
      <c r="D18" s="149">
        <v>11</v>
      </c>
      <c r="E18" s="155" t="s">
        <v>640</v>
      </c>
    </row>
    <row r="19" spans="1:5" x14ac:dyDescent="0.25">
      <c r="A19" s="646"/>
      <c r="B19" s="154" t="s">
        <v>643</v>
      </c>
      <c r="C19" s="123"/>
      <c r="D19" s="149">
        <v>12</v>
      </c>
      <c r="E19" s="155" t="s">
        <v>642</v>
      </c>
    </row>
    <row r="20" spans="1:5" ht="15" customHeight="1" x14ac:dyDescent="0.25">
      <c r="A20" s="646"/>
      <c r="B20" s="157" t="s">
        <v>645</v>
      </c>
      <c r="C20" s="123"/>
      <c r="D20" s="149">
        <v>13</v>
      </c>
      <c r="E20" s="158" t="s">
        <v>644</v>
      </c>
    </row>
    <row r="21" spans="1:5" s="77" customFormat="1" x14ac:dyDescent="0.25">
      <c r="A21" s="646"/>
      <c r="B21" s="159" t="s">
        <v>647</v>
      </c>
      <c r="C21" s="125"/>
      <c r="D21" s="160">
        <v>14</v>
      </c>
      <c r="E21" s="155" t="s">
        <v>646</v>
      </c>
    </row>
    <row r="22" spans="1:5" s="77" customFormat="1" x14ac:dyDescent="0.25">
      <c r="A22" s="646"/>
      <c r="B22" s="159" t="s">
        <v>647</v>
      </c>
      <c r="C22" s="125"/>
      <c r="D22" s="160">
        <v>15</v>
      </c>
      <c r="E22" s="155" t="s">
        <v>648</v>
      </c>
    </row>
    <row r="23" spans="1:5" s="77" customFormat="1" x14ac:dyDescent="0.25">
      <c r="A23" s="646"/>
      <c r="B23" s="159" t="s">
        <v>650</v>
      </c>
      <c r="C23" s="125"/>
      <c r="D23" s="160">
        <v>16</v>
      </c>
      <c r="E23" s="155" t="s">
        <v>649</v>
      </c>
    </row>
    <row r="24" spans="1:5" s="77" customFormat="1" ht="26.25" x14ac:dyDescent="0.25">
      <c r="A24" s="646"/>
      <c r="B24" s="161" t="s">
        <v>652</v>
      </c>
      <c r="C24" s="125"/>
      <c r="D24" s="160">
        <v>17</v>
      </c>
      <c r="E24" s="162" t="s">
        <v>651</v>
      </c>
    </row>
    <row r="25" spans="1:5" s="77" customFormat="1" x14ac:dyDescent="0.25">
      <c r="A25" s="646"/>
      <c r="B25" s="159" t="s">
        <v>332</v>
      </c>
      <c r="C25" s="125"/>
      <c r="D25" s="160">
        <v>18</v>
      </c>
      <c r="E25" s="155" t="s">
        <v>653</v>
      </c>
    </row>
    <row r="26" spans="1:5" s="77" customFormat="1" x14ac:dyDescent="0.25">
      <c r="A26" s="646"/>
      <c r="B26" s="159" t="s">
        <v>340</v>
      </c>
      <c r="C26" s="125"/>
      <c r="D26" s="160">
        <v>19</v>
      </c>
      <c r="E26" s="155" t="s">
        <v>654</v>
      </c>
    </row>
    <row r="27" spans="1:5" s="77" customFormat="1" x14ac:dyDescent="0.25">
      <c r="A27" s="646"/>
      <c r="B27" s="159" t="s">
        <v>656</v>
      </c>
      <c r="C27" s="125"/>
      <c r="D27" s="160">
        <v>20</v>
      </c>
      <c r="E27" s="155" t="s">
        <v>655</v>
      </c>
    </row>
    <row r="28" spans="1:5" s="77" customFormat="1" x14ac:dyDescent="0.25">
      <c r="A28" s="646"/>
      <c r="B28" s="159" t="s">
        <v>658</v>
      </c>
      <c r="C28" s="125"/>
      <c r="D28" s="160">
        <v>21</v>
      </c>
      <c r="E28" s="155" t="s">
        <v>657</v>
      </c>
    </row>
    <row r="29" spans="1:5" s="77" customFormat="1" x14ac:dyDescent="0.25">
      <c r="A29" s="647"/>
      <c r="B29" s="154" t="s">
        <v>660</v>
      </c>
      <c r="C29" s="123"/>
      <c r="D29" s="149">
        <v>22</v>
      </c>
      <c r="E29" s="155" t="s">
        <v>659</v>
      </c>
    </row>
    <row r="30" spans="1:5" s="77" customFormat="1" x14ac:dyDescent="0.25">
      <c r="A30" s="634">
        <v>44136</v>
      </c>
      <c r="B30" s="175" t="s">
        <v>306</v>
      </c>
      <c r="C30" s="176"/>
      <c r="D30" s="149">
        <v>1</v>
      </c>
      <c r="E30" s="155" t="s">
        <v>673</v>
      </c>
    </row>
    <row r="31" spans="1:5" s="77" customFormat="1" x14ac:dyDescent="0.25">
      <c r="A31" s="635"/>
      <c r="B31" s="175" t="s">
        <v>631</v>
      </c>
      <c r="C31" s="176"/>
      <c r="D31" s="149">
        <v>2</v>
      </c>
      <c r="E31" s="155" t="s">
        <v>670</v>
      </c>
    </row>
    <row r="32" spans="1:5" ht="15" customHeight="1" x14ac:dyDescent="0.25">
      <c r="A32" s="635"/>
      <c r="B32" s="177" t="s">
        <v>635</v>
      </c>
      <c r="C32" s="198"/>
      <c r="D32" s="178">
        <v>3</v>
      </c>
      <c r="E32" s="199" t="s">
        <v>634</v>
      </c>
    </row>
    <row r="33" spans="1:5" x14ac:dyDescent="0.25">
      <c r="A33" s="635"/>
      <c r="B33" s="177" t="s">
        <v>671</v>
      </c>
      <c r="C33" s="198"/>
      <c r="D33" s="179">
        <v>4</v>
      </c>
      <c r="E33" s="210" t="s">
        <v>672</v>
      </c>
    </row>
    <row r="34" spans="1:5" x14ac:dyDescent="0.25">
      <c r="A34" s="631">
        <v>44166</v>
      </c>
      <c r="B34" s="205" t="s">
        <v>680</v>
      </c>
      <c r="C34" s="204"/>
      <c r="D34" s="206">
        <v>1</v>
      </c>
      <c r="E34" s="210" t="s">
        <v>682</v>
      </c>
    </row>
    <row r="35" spans="1:5" x14ac:dyDescent="0.25">
      <c r="A35" s="632"/>
      <c r="B35" s="205" t="s">
        <v>631</v>
      </c>
      <c r="C35" s="204"/>
      <c r="D35" s="206">
        <v>2</v>
      </c>
      <c r="E35" s="155" t="s">
        <v>681</v>
      </c>
    </row>
    <row r="36" spans="1:5" x14ac:dyDescent="0.25">
      <c r="A36" s="632"/>
      <c r="B36" s="205" t="s">
        <v>684</v>
      </c>
      <c r="C36" s="204"/>
      <c r="D36" s="206">
        <v>3</v>
      </c>
      <c r="E36" s="155" t="s">
        <v>683</v>
      </c>
    </row>
    <row r="37" spans="1:5" x14ac:dyDescent="0.25">
      <c r="A37" s="632"/>
      <c r="B37" s="205" t="s">
        <v>686</v>
      </c>
      <c r="C37" s="204"/>
      <c r="D37" s="206">
        <v>4</v>
      </c>
      <c r="E37" s="155" t="s">
        <v>685</v>
      </c>
    </row>
    <row r="38" spans="1:5" x14ac:dyDescent="0.25">
      <c r="A38" s="632"/>
      <c r="B38" s="205" t="s">
        <v>311</v>
      </c>
      <c r="C38" s="204"/>
      <c r="D38" s="206">
        <v>5</v>
      </c>
      <c r="E38" s="155" t="s">
        <v>687</v>
      </c>
    </row>
    <row r="39" spans="1:5" x14ac:dyDescent="0.25">
      <c r="A39" s="632"/>
      <c r="B39" s="205" t="s">
        <v>660</v>
      </c>
      <c r="C39" s="204"/>
      <c r="D39" s="206">
        <v>6</v>
      </c>
      <c r="E39" s="155" t="s">
        <v>688</v>
      </c>
    </row>
    <row r="40" spans="1:5" x14ac:dyDescent="0.25">
      <c r="A40" s="632"/>
      <c r="B40" s="205" t="s">
        <v>690</v>
      </c>
      <c r="C40" s="204"/>
      <c r="D40" s="206">
        <v>7</v>
      </c>
      <c r="E40" s="155" t="s">
        <v>689</v>
      </c>
    </row>
    <row r="41" spans="1:5" x14ac:dyDescent="0.25">
      <c r="A41" s="632"/>
      <c r="B41" s="205" t="s">
        <v>691</v>
      </c>
      <c r="C41" s="204"/>
      <c r="D41" s="206">
        <v>8</v>
      </c>
      <c r="E41" s="155" t="s">
        <v>696</v>
      </c>
    </row>
    <row r="42" spans="1:5" x14ac:dyDescent="0.25">
      <c r="A42" s="632"/>
      <c r="B42" s="205" t="s">
        <v>692</v>
      </c>
      <c r="C42" s="204"/>
      <c r="D42" s="206">
        <v>9</v>
      </c>
      <c r="E42" s="155" t="s">
        <v>704</v>
      </c>
    </row>
    <row r="43" spans="1:5" ht="15.75" customHeight="1" x14ac:dyDescent="0.25">
      <c r="A43" s="633"/>
      <c r="B43" s="205" t="s">
        <v>694</v>
      </c>
      <c r="C43" s="204"/>
      <c r="D43" s="206">
        <v>10</v>
      </c>
      <c r="E43" s="211" t="s">
        <v>693</v>
      </c>
    </row>
    <row r="44" spans="1:5" x14ac:dyDescent="0.25">
      <c r="A44" s="631">
        <v>44197</v>
      </c>
      <c r="B44" s="205" t="s">
        <v>717</v>
      </c>
      <c r="C44" s="204"/>
      <c r="D44" s="206">
        <v>1</v>
      </c>
      <c r="E44" s="268" t="s">
        <v>731</v>
      </c>
    </row>
    <row r="45" spans="1:5" x14ac:dyDescent="0.25">
      <c r="A45" s="632"/>
      <c r="B45" s="205" t="s">
        <v>718</v>
      </c>
      <c r="C45" s="204"/>
      <c r="D45" s="206">
        <v>2</v>
      </c>
      <c r="E45" s="268" t="s">
        <v>721</v>
      </c>
    </row>
    <row r="46" spans="1:5" x14ac:dyDescent="0.25">
      <c r="A46" s="632"/>
      <c r="B46" s="205" t="s">
        <v>719</v>
      </c>
      <c r="C46" s="204"/>
      <c r="D46" s="206">
        <v>4</v>
      </c>
      <c r="E46" s="268" t="s">
        <v>722</v>
      </c>
    </row>
    <row r="47" spans="1:5" ht="30" x14ac:dyDescent="0.25">
      <c r="A47" s="632"/>
      <c r="B47" s="225" t="s">
        <v>753</v>
      </c>
      <c r="C47" s="204"/>
      <c r="D47" s="179">
        <v>4</v>
      </c>
      <c r="E47" s="269" t="s">
        <v>739</v>
      </c>
    </row>
    <row r="48" spans="1:5" x14ac:dyDescent="0.25">
      <c r="A48" s="633"/>
      <c r="B48" s="205" t="s">
        <v>732</v>
      </c>
      <c r="C48" s="204"/>
      <c r="D48" s="206">
        <v>5</v>
      </c>
      <c r="E48" s="268" t="s">
        <v>720</v>
      </c>
    </row>
    <row r="49" spans="1:8" s="77" customFormat="1" ht="20.100000000000001" customHeight="1" x14ac:dyDescent="0.25">
      <c r="A49" s="308">
        <v>44228</v>
      </c>
      <c r="B49" s="266" t="s">
        <v>664</v>
      </c>
      <c r="C49" s="267" t="s">
        <v>664</v>
      </c>
      <c r="D49" s="179" t="s">
        <v>664</v>
      </c>
      <c r="E49" s="270" t="s">
        <v>664</v>
      </c>
    </row>
    <row r="50" spans="1:8" ht="20.100000000000001" customHeight="1" x14ac:dyDescent="0.25">
      <c r="A50" s="308">
        <v>44256</v>
      </c>
      <c r="B50" s="266" t="s">
        <v>664</v>
      </c>
      <c r="C50" s="267" t="s">
        <v>664</v>
      </c>
      <c r="D50" s="179" t="s">
        <v>664</v>
      </c>
      <c r="E50" s="270" t="s">
        <v>664</v>
      </c>
    </row>
    <row r="51" spans="1:8" ht="20.100000000000001" customHeight="1" x14ac:dyDescent="0.25">
      <c r="A51" s="308">
        <v>44287</v>
      </c>
      <c r="B51" s="266" t="s">
        <v>664</v>
      </c>
      <c r="C51" s="267" t="s">
        <v>664</v>
      </c>
      <c r="D51" s="179" t="s">
        <v>664</v>
      </c>
      <c r="E51" s="270" t="s">
        <v>664</v>
      </c>
    </row>
    <row r="52" spans="1:8" s="77" customFormat="1" ht="20.100000000000001" customHeight="1" x14ac:dyDescent="0.25">
      <c r="A52" s="308">
        <v>44317</v>
      </c>
      <c r="B52" s="266" t="s">
        <v>664</v>
      </c>
      <c r="C52" s="267" t="s">
        <v>664</v>
      </c>
      <c r="D52" s="179" t="s">
        <v>664</v>
      </c>
      <c r="E52" s="270" t="s">
        <v>664</v>
      </c>
    </row>
    <row r="53" spans="1:8" ht="20.100000000000001" customHeight="1" x14ac:dyDescent="0.25">
      <c r="A53" s="308">
        <v>44348</v>
      </c>
      <c r="B53" s="266" t="s">
        <v>664</v>
      </c>
      <c r="C53" s="267" t="s">
        <v>664</v>
      </c>
      <c r="D53" s="179" t="s">
        <v>664</v>
      </c>
      <c r="E53" s="270" t="s">
        <v>664</v>
      </c>
    </row>
    <row r="54" spans="1:8" ht="20.100000000000001" customHeight="1" x14ac:dyDescent="0.25">
      <c r="A54" s="308">
        <v>44378</v>
      </c>
      <c r="B54" s="266" t="s">
        <v>664</v>
      </c>
      <c r="C54" s="267" t="s">
        <v>664</v>
      </c>
      <c r="D54" s="179" t="s">
        <v>664</v>
      </c>
      <c r="E54" s="270" t="s">
        <v>664</v>
      </c>
    </row>
    <row r="55" spans="1:8" s="77" customFormat="1" ht="20.100000000000001" customHeight="1" x14ac:dyDescent="0.25">
      <c r="A55" s="308">
        <v>44409</v>
      </c>
      <c r="B55" s="266" t="s">
        <v>664</v>
      </c>
      <c r="C55" s="267" t="s">
        <v>664</v>
      </c>
      <c r="D55" s="179" t="s">
        <v>664</v>
      </c>
      <c r="E55" s="270" t="s">
        <v>664</v>
      </c>
    </row>
    <row r="56" spans="1:8" s="77" customFormat="1" ht="20.100000000000001" customHeight="1" x14ac:dyDescent="0.25">
      <c r="A56" s="336">
        <v>44440</v>
      </c>
      <c r="B56" s="337" t="s">
        <v>664</v>
      </c>
      <c r="C56" s="338" t="s">
        <v>664</v>
      </c>
      <c r="D56" s="339" t="s">
        <v>664</v>
      </c>
      <c r="E56" s="340" t="s">
        <v>664</v>
      </c>
    </row>
    <row r="57" spans="1:8" s="77" customFormat="1" ht="20.100000000000001" customHeight="1" x14ac:dyDescent="0.25">
      <c r="A57" s="348">
        <v>44470</v>
      </c>
      <c r="B57" s="337" t="s">
        <v>664</v>
      </c>
      <c r="C57" s="338" t="s">
        <v>664</v>
      </c>
      <c r="D57" s="339" t="s">
        <v>664</v>
      </c>
      <c r="E57" s="340" t="s">
        <v>664</v>
      </c>
    </row>
    <row r="58" spans="1:8" ht="18" customHeight="1" x14ac:dyDescent="0.25">
      <c r="A58" s="353">
        <v>44501</v>
      </c>
      <c r="B58" s="354" t="s">
        <v>664</v>
      </c>
      <c r="C58" s="355" t="s">
        <v>664</v>
      </c>
      <c r="D58" s="356" t="s">
        <v>664</v>
      </c>
      <c r="E58" s="357" t="s">
        <v>664</v>
      </c>
      <c r="H58" s="77"/>
    </row>
    <row r="59" spans="1:8" ht="17.25" customHeight="1" thickBot="1" x14ac:dyDescent="0.3">
      <c r="A59" s="364">
        <v>44531</v>
      </c>
      <c r="B59" s="365" t="s">
        <v>664</v>
      </c>
      <c r="C59" s="366" t="s">
        <v>664</v>
      </c>
      <c r="D59" s="367" t="s">
        <v>664</v>
      </c>
      <c r="E59" s="368" t="s">
        <v>664</v>
      </c>
    </row>
    <row r="60" spans="1:8" ht="37.5" customHeight="1" thickTop="1" thickBot="1" x14ac:dyDescent="0.3">
      <c r="A60" s="124" t="s">
        <v>621</v>
      </c>
      <c r="B60" s="152" t="s">
        <v>624</v>
      </c>
      <c r="C60" s="152" t="s">
        <v>625</v>
      </c>
      <c r="D60" s="153" t="s">
        <v>623</v>
      </c>
      <c r="E60" s="151" t="s">
        <v>666</v>
      </c>
    </row>
    <row r="61" spans="1:8" ht="18.75" customHeight="1" thickTop="1" x14ac:dyDescent="0.25">
      <c r="A61" s="359">
        <v>44562</v>
      </c>
      <c r="B61" s="360" t="s">
        <v>664</v>
      </c>
      <c r="C61" s="361" t="s">
        <v>664</v>
      </c>
      <c r="D61" s="362" t="s">
        <v>664</v>
      </c>
      <c r="E61" s="363" t="s">
        <v>664</v>
      </c>
    </row>
    <row r="510" spans="1:10" ht="354.75" customHeight="1" x14ac:dyDescent="0.25">
      <c r="A510" s="200"/>
      <c r="B510" s="201"/>
      <c r="C510" s="200"/>
      <c r="D510" s="202"/>
      <c r="E510" s="202"/>
      <c r="F510" s="200"/>
      <c r="G510" s="200"/>
      <c r="H510" s="200"/>
      <c r="I510" s="200"/>
      <c r="J510" s="200"/>
    </row>
    <row r="511" spans="1:10" ht="42.75" customHeight="1" x14ac:dyDescent="0.25"/>
    <row r="514" ht="30" customHeight="1" x14ac:dyDescent="0.25"/>
    <row r="515" ht="29.25" customHeight="1" x14ac:dyDescent="0.25"/>
    <row r="517" ht="62.25" customHeight="1" x14ac:dyDescent="0.25"/>
    <row r="519" ht="61.5" customHeight="1" x14ac:dyDescent="0.25"/>
    <row r="520" ht="77.25" customHeight="1" x14ac:dyDescent="0.25"/>
    <row r="521" ht="237.75" customHeight="1" x14ac:dyDescent="0.25"/>
  </sheetData>
  <mergeCells count="9">
    <mergeCell ref="A44:A48"/>
    <mergeCell ref="A34:A43"/>
    <mergeCell ref="A30:A33"/>
    <mergeCell ref="A1:E1"/>
    <mergeCell ref="A2:E2"/>
    <mergeCell ref="A4:E4"/>
    <mergeCell ref="A3:E3"/>
    <mergeCell ref="A8:A29"/>
    <mergeCell ref="B10:B11"/>
  </mergeCells>
  <pageMargins left="0.51181102362204722" right="0.51181102362204722" top="0.78740157480314965" bottom="0.47" header="0.31496062992125984" footer="0.31496062992125984"/>
  <pageSetup paperSize="9" scale="73" orientation="portrait" r:id="rId1"/>
  <headerFooter>
    <oddFooter>&amp;R&amp;9&amp;P / &amp;N</oddFooter>
  </headerFooter>
  <colBreaks count="1" manualBreakCount="1">
    <brk id="5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449"/>
  <sheetViews>
    <sheetView view="pageBreakPreview" zoomScale="98" zoomScaleNormal="98" zoomScaleSheetLayoutView="98" zoomScalePageLayoutView="51" workbookViewId="0">
      <selection sqref="A1:R1"/>
    </sheetView>
  </sheetViews>
  <sheetFormatPr defaultRowHeight="15" x14ac:dyDescent="0.25"/>
  <cols>
    <col min="1" max="1" width="8.5703125" customWidth="1"/>
    <col min="2" max="2" width="7.85546875" customWidth="1"/>
    <col min="13" max="13" width="7.85546875" customWidth="1"/>
    <col min="14" max="14" width="9.5703125" customWidth="1"/>
    <col min="15" max="15" width="10.28515625" customWidth="1"/>
    <col min="16" max="16" width="10.85546875" customWidth="1"/>
    <col min="17" max="17" width="10.140625" customWidth="1"/>
    <col min="18" max="18" width="11" customWidth="1"/>
  </cols>
  <sheetData>
    <row r="1" spans="1:18" s="63" customFormat="1" ht="46.5" customHeight="1" thickTop="1" thickBot="1" x14ac:dyDescent="0.4">
      <c r="A1" s="653" t="s">
        <v>786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5"/>
    </row>
    <row r="2" spans="1:18" s="63" customFormat="1" ht="46.5" customHeight="1" thickTop="1" x14ac:dyDescent="0.35">
      <c r="A2" s="378"/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</row>
    <row r="3" spans="1:18" s="63" customFormat="1" ht="58.5" customHeight="1" x14ac:dyDescent="0.35">
      <c r="A3" s="233"/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18" s="63" customFormat="1" ht="47.25" customHeight="1" x14ac:dyDescent="0.35">
      <c r="A4" s="233"/>
      <c r="B4" s="233"/>
      <c r="C4" s="233"/>
      <c r="D4" s="233"/>
      <c r="E4" s="233"/>
      <c r="F4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</row>
    <row r="6" spans="1:18" x14ac:dyDescent="0.25">
      <c r="E6" s="77"/>
    </row>
    <row r="9" spans="1:18" s="77" customFormat="1" x14ac:dyDescent="0.25"/>
    <row r="10" spans="1:18" s="77" customFormat="1" x14ac:dyDescent="0.25"/>
    <row r="11" spans="1:18" s="77" customFormat="1" x14ac:dyDescent="0.25"/>
    <row r="12" spans="1:18" s="77" customFormat="1" x14ac:dyDescent="0.25"/>
    <row r="13" spans="1:18" s="77" customFormat="1" x14ac:dyDescent="0.25"/>
    <row r="14" spans="1:18" s="77" customFormat="1" x14ac:dyDescent="0.25"/>
    <row r="15" spans="1:18" s="77" customFormat="1" x14ac:dyDescent="0.25"/>
    <row r="16" spans="1:18" s="77" customFormat="1" x14ac:dyDescent="0.25"/>
    <row r="19" spans="1:18" s="61" customFormat="1" ht="18.75" x14ac:dyDescent="0.3">
      <c r="B19" s="62"/>
      <c r="D19" s="62"/>
      <c r="E19" s="62"/>
      <c r="F19" s="62"/>
      <c r="G19" s="62"/>
      <c r="H19" s="62"/>
      <c r="I19" s="62"/>
      <c r="J19" s="62"/>
      <c r="K19" s="62"/>
      <c r="L19" s="62"/>
      <c r="M19" s="62"/>
    </row>
    <row r="22" spans="1:18" ht="28.5" customHeight="1" thickBot="1" x14ac:dyDescent="0.3"/>
    <row r="23" spans="1:18" ht="35.1" customHeight="1" thickTop="1" thickBot="1" x14ac:dyDescent="0.3">
      <c r="A23" s="212"/>
      <c r="B23" s="222"/>
      <c r="C23" s="222"/>
      <c r="D23" s="222"/>
      <c r="E23" s="650" t="s">
        <v>583</v>
      </c>
      <c r="F23" s="651"/>
      <c r="G23" s="651"/>
      <c r="H23" s="651"/>
      <c r="I23" s="651"/>
      <c r="J23" s="651"/>
      <c r="K23" s="651"/>
      <c r="L23" s="651"/>
      <c r="M23" s="651"/>
      <c r="N23" s="652"/>
      <c r="O23" s="222"/>
      <c r="P23" s="222"/>
      <c r="Q23" s="222"/>
      <c r="R23" s="222"/>
    </row>
    <row r="24" spans="1:18" s="77" customFormat="1" ht="44.25" customHeight="1" thickTop="1" x14ac:dyDescent="0.25">
      <c r="A24" s="212"/>
      <c r="B24" s="222"/>
      <c r="C24" s="222"/>
      <c r="D24" s="222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22"/>
      <c r="P24" s="222"/>
      <c r="Q24" s="222"/>
      <c r="R24" s="222"/>
    </row>
    <row r="25" spans="1:18" s="77" customFormat="1" ht="29.25" customHeight="1" x14ac:dyDescent="0.25">
      <c r="A25" s="212"/>
      <c r="B25" s="222"/>
      <c r="C25" s="222"/>
      <c r="D25" s="222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22"/>
      <c r="P25" s="222"/>
      <c r="Q25" s="222"/>
      <c r="R25" s="222"/>
    </row>
    <row r="26" spans="1:18" ht="38.25" customHeight="1" x14ac:dyDescent="0.25"/>
    <row r="34" spans="1:18" s="77" customFormat="1" x14ac:dyDescent="0.25"/>
    <row r="35" spans="1:18" s="77" customFormat="1" x14ac:dyDescent="0.25"/>
    <row r="36" spans="1:18" s="77" customFormat="1" x14ac:dyDescent="0.25"/>
    <row r="37" spans="1:18" s="77" customFormat="1" x14ac:dyDescent="0.25"/>
    <row r="38" spans="1:18" s="77" customFormat="1" x14ac:dyDescent="0.25"/>
    <row r="40" spans="1:18" s="77" customFormat="1" x14ac:dyDescent="0.25"/>
    <row r="41" spans="1:18" s="77" customFormat="1" x14ac:dyDescent="0.25"/>
    <row r="42" spans="1:18" s="77" customFormat="1" x14ac:dyDescent="0.25"/>
    <row r="43" spans="1:18" s="77" customFormat="1" x14ac:dyDescent="0.25"/>
    <row r="44" spans="1:18" ht="27" customHeight="1" thickBot="1" x14ac:dyDescent="0.35">
      <c r="A44" s="77"/>
      <c r="B44" s="77"/>
      <c r="C44" s="77"/>
      <c r="D44" s="77"/>
      <c r="E44" s="75"/>
      <c r="F44" s="75"/>
      <c r="G44" s="75"/>
      <c r="H44" s="75"/>
      <c r="I44" s="75"/>
      <c r="J44" s="75"/>
      <c r="K44" s="77"/>
      <c r="L44" s="77"/>
      <c r="M44" s="77"/>
      <c r="N44" s="77"/>
      <c r="O44" s="77"/>
    </row>
    <row r="45" spans="1:18" ht="36" customHeight="1" thickTop="1" thickBot="1" x14ac:dyDescent="0.3">
      <c r="A45" s="222"/>
      <c r="B45" s="222"/>
      <c r="C45" s="222"/>
      <c r="D45" s="222"/>
      <c r="E45" s="650" t="s">
        <v>711</v>
      </c>
      <c r="F45" s="651"/>
      <c r="G45" s="651"/>
      <c r="H45" s="651"/>
      <c r="I45" s="651"/>
      <c r="J45" s="651"/>
      <c r="K45" s="651"/>
      <c r="L45" s="651"/>
      <c r="M45" s="651"/>
      <c r="N45" s="652"/>
      <c r="O45" s="222"/>
      <c r="P45" s="222"/>
      <c r="Q45" s="222"/>
      <c r="R45" s="222"/>
    </row>
    <row r="46" spans="1:18" s="77" customFormat="1" ht="15.75" thickTop="1" x14ac:dyDescent="0.25"/>
    <row r="65" spans="5:14" ht="27.75" customHeight="1" thickBot="1" x14ac:dyDescent="0.3"/>
    <row r="66" spans="5:14" ht="36.75" customHeight="1" thickTop="1" thickBot="1" x14ac:dyDescent="0.3">
      <c r="E66" s="650" t="s">
        <v>814</v>
      </c>
      <c r="F66" s="651"/>
      <c r="G66" s="651"/>
      <c r="H66" s="651"/>
      <c r="I66" s="651"/>
      <c r="J66" s="651"/>
      <c r="K66" s="651"/>
      <c r="L66" s="651"/>
      <c r="M66" s="651"/>
      <c r="N66" s="652"/>
    </row>
    <row r="67" spans="5:14" ht="15.75" thickTop="1" x14ac:dyDescent="0.25"/>
    <row r="84" spans="5:14" ht="15.75" thickBot="1" x14ac:dyDescent="0.3"/>
    <row r="85" spans="5:14" ht="45" customHeight="1" thickTop="1" thickBot="1" x14ac:dyDescent="0.3">
      <c r="E85" s="650" t="s">
        <v>815</v>
      </c>
      <c r="F85" s="651"/>
      <c r="G85" s="651"/>
      <c r="H85" s="651"/>
      <c r="I85" s="651"/>
      <c r="J85" s="651"/>
      <c r="K85" s="651"/>
      <c r="L85" s="651"/>
      <c r="M85" s="651"/>
      <c r="N85" s="652"/>
    </row>
    <row r="86" spans="5:14" ht="15.75" thickTop="1" x14ac:dyDescent="0.25"/>
    <row r="108" spans="5:14" ht="15.75" thickBot="1" x14ac:dyDescent="0.3"/>
    <row r="109" spans="5:14" ht="47.25" customHeight="1" thickTop="1" thickBot="1" x14ac:dyDescent="0.3">
      <c r="E109" s="650" t="s">
        <v>816</v>
      </c>
      <c r="F109" s="651"/>
      <c r="G109" s="651"/>
      <c r="H109" s="651"/>
      <c r="I109" s="651"/>
      <c r="J109" s="651"/>
      <c r="K109" s="651"/>
      <c r="L109" s="651"/>
      <c r="M109" s="651"/>
      <c r="N109" s="652"/>
    </row>
    <row r="110" spans="5:14" ht="15.75" thickTop="1" x14ac:dyDescent="0.25"/>
    <row r="134" spans="4:15" ht="15.75" thickBot="1" x14ac:dyDescent="0.3"/>
    <row r="135" spans="4:15" ht="48" customHeight="1" thickTop="1" thickBot="1" x14ac:dyDescent="0.3">
      <c r="D135" s="650" t="s">
        <v>817</v>
      </c>
      <c r="E135" s="651"/>
      <c r="F135" s="651"/>
      <c r="G135" s="651"/>
      <c r="H135" s="651"/>
      <c r="I135" s="651"/>
      <c r="J135" s="651"/>
      <c r="K135" s="651"/>
      <c r="L135" s="651"/>
      <c r="M135" s="651"/>
      <c r="N135" s="651"/>
      <c r="O135" s="652"/>
    </row>
    <row r="136" spans="4:15" ht="15.75" thickTop="1" x14ac:dyDescent="0.25"/>
    <row r="438" spans="1:9" ht="354.75" customHeight="1" x14ac:dyDescent="0.25">
      <c r="A438" s="200"/>
      <c r="B438" s="200"/>
      <c r="C438" s="200"/>
      <c r="D438" s="200"/>
      <c r="E438" s="200"/>
      <c r="F438" s="200"/>
      <c r="G438" s="200"/>
      <c r="H438" s="200"/>
      <c r="I438" s="200"/>
    </row>
    <row r="439" spans="1:9" ht="42.75" customHeight="1" x14ac:dyDescent="0.25"/>
    <row r="442" spans="1:9" ht="30" customHeight="1" x14ac:dyDescent="0.25"/>
    <row r="443" spans="1:9" ht="29.25" customHeight="1" x14ac:dyDescent="0.25"/>
    <row r="445" spans="1:9" ht="62.25" customHeight="1" x14ac:dyDescent="0.25"/>
    <row r="447" spans="1:9" ht="61.5" customHeight="1" x14ac:dyDescent="0.25"/>
    <row r="448" spans="1:9" ht="77.25" customHeight="1" x14ac:dyDescent="0.25"/>
    <row r="449" ht="237.75" customHeight="1" x14ac:dyDescent="0.25"/>
  </sheetData>
  <mergeCells count="7">
    <mergeCell ref="E109:N109"/>
    <mergeCell ref="E66:N66"/>
    <mergeCell ref="A1:R1"/>
    <mergeCell ref="E23:N23"/>
    <mergeCell ref="E45:N45"/>
    <mergeCell ref="E85:N85"/>
    <mergeCell ref="D135:O135"/>
  </mergeCells>
  <pageMargins left="0.63" right="0.63" top="0.70866141732283472" bottom="0.47244094488188981" header="0.31496062992125984" footer="0.31496062992125984"/>
  <pageSetup paperSize="9" scale="51" orientation="portrait" r:id="rId1"/>
  <headerFooter>
    <oddFooter>&amp;R&amp;12&amp;P /&amp;N</oddFooter>
  </headerFooter>
  <rowBreaks count="1" manualBreakCount="1">
    <brk id="66" max="17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6E8C6-F475-4918-A1DA-DBD2B064574C}">
  <dimension ref="A1:G64"/>
  <sheetViews>
    <sheetView workbookViewId="0">
      <selection activeCell="P50" sqref="P50"/>
    </sheetView>
  </sheetViews>
  <sheetFormatPr defaultRowHeight="15" x14ac:dyDescent="0.25"/>
  <cols>
    <col min="1" max="1" width="37" style="249" customWidth="1"/>
    <col min="4" max="4" width="11.140625" customWidth="1"/>
    <col min="7" max="7" width="23.7109375" style="341" customWidth="1"/>
  </cols>
  <sheetData>
    <row r="1" spans="1:1" ht="25.5" customHeight="1" thickBot="1" x14ac:dyDescent="0.3">
      <c r="A1" s="282" t="s">
        <v>31</v>
      </c>
    </row>
    <row r="2" spans="1:1" ht="15.75" thickTop="1" x14ac:dyDescent="0.25">
      <c r="A2" s="327" t="s">
        <v>186</v>
      </c>
    </row>
    <row r="3" spans="1:1" ht="15" customHeight="1" x14ac:dyDescent="0.25">
      <c r="A3" s="324" t="s">
        <v>102</v>
      </c>
    </row>
    <row r="4" spans="1:1" x14ac:dyDescent="0.25">
      <c r="A4" s="327" t="s">
        <v>769</v>
      </c>
    </row>
    <row r="5" spans="1:1" x14ac:dyDescent="0.25">
      <c r="A5" s="326" t="s">
        <v>65</v>
      </c>
    </row>
    <row r="6" spans="1:1" x14ac:dyDescent="0.25">
      <c r="A6" s="324" t="s">
        <v>98</v>
      </c>
    </row>
    <row r="7" spans="1:1" x14ac:dyDescent="0.25">
      <c r="A7" s="324" t="s">
        <v>44</v>
      </c>
    </row>
    <row r="8" spans="1:1" x14ac:dyDescent="0.25">
      <c r="A8" s="327" t="s">
        <v>136</v>
      </c>
    </row>
    <row r="9" spans="1:1" x14ac:dyDescent="0.25">
      <c r="A9" s="324" t="s">
        <v>50</v>
      </c>
    </row>
    <row r="10" spans="1:1" x14ac:dyDescent="0.25">
      <c r="A10" s="327" t="s">
        <v>146</v>
      </c>
    </row>
    <row r="11" spans="1:1" ht="18" customHeight="1" x14ac:dyDescent="0.25">
      <c r="A11" s="326" t="s">
        <v>121</v>
      </c>
    </row>
    <row r="12" spans="1:1" x14ac:dyDescent="0.25">
      <c r="A12" s="326" t="s">
        <v>110</v>
      </c>
    </row>
    <row r="13" spans="1:1" x14ac:dyDescent="0.25">
      <c r="A13" s="326" t="s">
        <v>112</v>
      </c>
    </row>
    <row r="14" spans="1:1" x14ac:dyDescent="0.25">
      <c r="A14" s="326" t="s">
        <v>86</v>
      </c>
    </row>
    <row r="15" spans="1:1" x14ac:dyDescent="0.25">
      <c r="A15" s="326" t="s">
        <v>53</v>
      </c>
    </row>
    <row r="16" spans="1:1" x14ac:dyDescent="0.25">
      <c r="A16" s="326" t="s">
        <v>38</v>
      </c>
    </row>
    <row r="17" spans="1:1" ht="15" customHeight="1" x14ac:dyDescent="0.25">
      <c r="A17" s="324" t="s">
        <v>79</v>
      </c>
    </row>
    <row r="18" spans="1:1" ht="15" customHeight="1" x14ac:dyDescent="0.25">
      <c r="A18" s="324" t="s">
        <v>62</v>
      </c>
    </row>
    <row r="19" spans="1:1" x14ac:dyDescent="0.25">
      <c r="A19" s="327" t="s">
        <v>130</v>
      </c>
    </row>
    <row r="20" spans="1:1" x14ac:dyDescent="0.25">
      <c r="A20" s="326" t="s">
        <v>46</v>
      </c>
    </row>
    <row r="21" spans="1:1" x14ac:dyDescent="0.25">
      <c r="A21" s="326" t="s">
        <v>106</v>
      </c>
    </row>
    <row r="22" spans="1:1" x14ac:dyDescent="0.25">
      <c r="A22" s="326" t="s">
        <v>77</v>
      </c>
    </row>
    <row r="23" spans="1:1" x14ac:dyDescent="0.25">
      <c r="A23" s="326" t="s">
        <v>119</v>
      </c>
    </row>
    <row r="24" spans="1:1" x14ac:dyDescent="0.25">
      <c r="A24" s="327" t="s">
        <v>201</v>
      </c>
    </row>
    <row r="25" spans="1:1" x14ac:dyDescent="0.25">
      <c r="A25" s="325" t="s">
        <v>134</v>
      </c>
    </row>
    <row r="26" spans="1:1" x14ac:dyDescent="0.25">
      <c r="A26" s="326" t="s">
        <v>69</v>
      </c>
    </row>
    <row r="27" spans="1:1" x14ac:dyDescent="0.25">
      <c r="A27" s="325" t="s">
        <v>160</v>
      </c>
    </row>
    <row r="28" spans="1:1" x14ac:dyDescent="0.25">
      <c r="A28" s="326" t="s">
        <v>42</v>
      </c>
    </row>
    <row r="29" spans="1:1" x14ac:dyDescent="0.25">
      <c r="A29" s="325" t="s">
        <v>236</v>
      </c>
    </row>
    <row r="30" spans="1:1" x14ac:dyDescent="0.25">
      <c r="A30" s="325" t="s">
        <v>193</v>
      </c>
    </row>
    <row r="31" spans="1:1" x14ac:dyDescent="0.25">
      <c r="A31" s="325" t="s">
        <v>142</v>
      </c>
    </row>
    <row r="32" spans="1:1" x14ac:dyDescent="0.25">
      <c r="A32" s="325" t="s">
        <v>132</v>
      </c>
    </row>
    <row r="33" spans="1:4" x14ac:dyDescent="0.25">
      <c r="A33" s="326" t="s">
        <v>59</v>
      </c>
    </row>
    <row r="34" spans="1:4" ht="15" customHeight="1" x14ac:dyDescent="0.25">
      <c r="A34" s="327" t="s">
        <v>226</v>
      </c>
    </row>
    <row r="35" spans="1:4" ht="15" customHeight="1" x14ac:dyDescent="0.25">
      <c r="A35" s="326" t="s">
        <v>108</v>
      </c>
    </row>
    <row r="36" spans="1:4" x14ac:dyDescent="0.25">
      <c r="A36" s="325" t="s">
        <v>598</v>
      </c>
    </row>
    <row r="37" spans="1:4" x14ac:dyDescent="0.25">
      <c r="A37" s="326" t="s">
        <v>57</v>
      </c>
    </row>
    <row r="38" spans="1:4" x14ac:dyDescent="0.25">
      <c r="A38" s="325" t="s">
        <v>138</v>
      </c>
    </row>
    <row r="39" spans="1:4" ht="15" customHeight="1" x14ac:dyDescent="0.25">
      <c r="A39" s="324" t="s">
        <v>728</v>
      </c>
    </row>
    <row r="40" spans="1:4" x14ac:dyDescent="0.25">
      <c r="A40" s="326" t="s">
        <v>125</v>
      </c>
    </row>
    <row r="41" spans="1:4" x14ac:dyDescent="0.25">
      <c r="A41" s="325" t="s">
        <v>148</v>
      </c>
    </row>
    <row r="42" spans="1:4" x14ac:dyDescent="0.25">
      <c r="A42" s="326" t="s">
        <v>123</v>
      </c>
    </row>
    <row r="43" spans="1:4" x14ac:dyDescent="0.25">
      <c r="A43" s="327" t="s">
        <v>152</v>
      </c>
    </row>
    <row r="44" spans="1:4" ht="18" customHeight="1" x14ac:dyDescent="0.25">
      <c r="A44" s="326" t="s">
        <v>60</v>
      </c>
    </row>
    <row r="45" spans="1:4" x14ac:dyDescent="0.25">
      <c r="A45" s="327" t="s">
        <v>749</v>
      </c>
    </row>
    <row r="46" spans="1:4" ht="15" customHeight="1" x14ac:dyDescent="0.25">
      <c r="A46" s="324" t="s">
        <v>100</v>
      </c>
    </row>
    <row r="47" spans="1:4" x14ac:dyDescent="0.25">
      <c r="A47" s="327" t="s">
        <v>195</v>
      </c>
    </row>
    <row r="48" spans="1:4" x14ac:dyDescent="0.25">
      <c r="A48" s="325" t="s">
        <v>221</v>
      </c>
      <c r="C48" s="133">
        <v>47</v>
      </c>
      <c r="D48" s="133" t="s">
        <v>754</v>
      </c>
    </row>
    <row r="51" spans="1:4" ht="24.75" customHeight="1" x14ac:dyDescent="0.25">
      <c r="A51" s="345" t="s">
        <v>258</v>
      </c>
    </row>
    <row r="52" spans="1:4" x14ac:dyDescent="0.25">
      <c r="A52" s="342" t="s">
        <v>741</v>
      </c>
    </row>
    <row r="53" spans="1:4" ht="15.75" customHeight="1" x14ac:dyDescent="0.25">
      <c r="A53" s="342" t="s">
        <v>265</v>
      </c>
    </row>
    <row r="54" spans="1:4" ht="15" customHeight="1" x14ac:dyDescent="0.25">
      <c r="A54" s="343" t="s">
        <v>270</v>
      </c>
    </row>
    <row r="55" spans="1:4" ht="15.75" customHeight="1" x14ac:dyDescent="0.25">
      <c r="A55" s="342" t="s">
        <v>302</v>
      </c>
    </row>
    <row r="56" spans="1:4" ht="15" customHeight="1" x14ac:dyDescent="0.25">
      <c r="A56" s="342" t="s">
        <v>306</v>
      </c>
    </row>
    <row r="57" spans="1:4" ht="15" customHeight="1" x14ac:dyDescent="0.25">
      <c r="A57" s="342" t="s">
        <v>311</v>
      </c>
    </row>
    <row r="58" spans="1:4" x14ac:dyDescent="0.25">
      <c r="A58" s="344" t="s">
        <v>315</v>
      </c>
    </row>
    <row r="59" spans="1:4" x14ac:dyDescent="0.25">
      <c r="A59" s="344" t="s">
        <v>321</v>
      </c>
    </row>
    <row r="60" spans="1:4" x14ac:dyDescent="0.25">
      <c r="A60" s="342" t="s">
        <v>322</v>
      </c>
    </row>
    <row r="61" spans="1:4" x14ac:dyDescent="0.25">
      <c r="A61" s="342" t="s">
        <v>324</v>
      </c>
    </row>
    <row r="62" spans="1:4" x14ac:dyDescent="0.25">
      <c r="A62" s="342" t="s">
        <v>332</v>
      </c>
    </row>
    <row r="63" spans="1:4" ht="15" customHeight="1" x14ac:dyDescent="0.25">
      <c r="A63" s="342" t="s">
        <v>771</v>
      </c>
      <c r="C63" s="133">
        <v>12</v>
      </c>
      <c r="D63" s="133" t="s">
        <v>772</v>
      </c>
    </row>
    <row r="64" spans="1:4" ht="15" customHeight="1" x14ac:dyDescent="0.25"/>
  </sheetData>
  <sortState xmlns:xlrd2="http://schemas.microsoft.com/office/spreadsheetml/2017/richdata2" ref="A2:A48">
    <sortCondition ref="A2:A48"/>
  </sortState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83"/>
  <sheetViews>
    <sheetView topLeftCell="A59" workbookViewId="0">
      <selection activeCell="A73" sqref="A73"/>
    </sheetView>
  </sheetViews>
  <sheetFormatPr defaultRowHeight="15" x14ac:dyDescent="0.25"/>
  <cols>
    <col min="1" max="1" width="30" customWidth="1"/>
    <col min="9" max="9" width="23.140625" customWidth="1"/>
  </cols>
  <sheetData>
    <row r="1" spans="1:1" ht="16.5" thickBot="1" x14ac:dyDescent="0.3">
      <c r="A1" s="260" t="s">
        <v>31</v>
      </c>
    </row>
    <row r="2" spans="1:1" ht="15.75" thickTop="1" x14ac:dyDescent="0.25">
      <c r="A2" s="323" t="s">
        <v>102</v>
      </c>
    </row>
    <row r="3" spans="1:1" ht="15" customHeight="1" x14ac:dyDescent="0.25">
      <c r="A3" s="327" t="s">
        <v>769</v>
      </c>
    </row>
    <row r="4" spans="1:1" ht="15" customHeight="1" x14ac:dyDescent="0.25">
      <c r="A4" s="324" t="s">
        <v>65</v>
      </c>
    </row>
    <row r="5" spans="1:1" ht="15" customHeight="1" x14ac:dyDescent="0.25">
      <c r="A5" s="324" t="s">
        <v>98</v>
      </c>
    </row>
    <row r="6" spans="1:1" x14ac:dyDescent="0.25">
      <c r="A6" s="326" t="s">
        <v>44</v>
      </c>
    </row>
    <row r="7" spans="1:1" x14ac:dyDescent="0.25">
      <c r="A7" s="327" t="s">
        <v>136</v>
      </c>
    </row>
    <row r="8" spans="1:1" x14ac:dyDescent="0.25">
      <c r="A8" s="324" t="s">
        <v>765</v>
      </c>
    </row>
    <row r="9" spans="1:1" x14ac:dyDescent="0.25">
      <c r="A9" s="324" t="s">
        <v>50</v>
      </c>
    </row>
    <row r="10" spans="1:1" x14ac:dyDescent="0.25">
      <c r="A10" s="324" t="s">
        <v>121</v>
      </c>
    </row>
    <row r="11" spans="1:1" x14ac:dyDescent="0.25">
      <c r="A11" s="324" t="s">
        <v>110</v>
      </c>
    </row>
    <row r="12" spans="1:1" x14ac:dyDescent="0.25">
      <c r="A12" s="324" t="s">
        <v>112</v>
      </c>
    </row>
    <row r="13" spans="1:1" x14ac:dyDescent="0.25">
      <c r="A13" s="326" t="s">
        <v>53</v>
      </c>
    </row>
    <row r="14" spans="1:1" x14ac:dyDescent="0.25">
      <c r="A14" s="326" t="s">
        <v>38</v>
      </c>
    </row>
    <row r="15" spans="1:1" ht="15" customHeight="1" x14ac:dyDescent="0.25">
      <c r="A15" s="324" t="s">
        <v>79</v>
      </c>
    </row>
    <row r="16" spans="1:1" x14ac:dyDescent="0.25">
      <c r="A16" s="326" t="s">
        <v>62</v>
      </c>
    </row>
    <row r="17" spans="1:1" x14ac:dyDescent="0.25">
      <c r="A17" s="325" t="s">
        <v>176</v>
      </c>
    </row>
    <row r="18" spans="1:1" x14ac:dyDescent="0.25">
      <c r="A18" s="325" t="s">
        <v>130</v>
      </c>
    </row>
    <row r="19" spans="1:1" ht="15" customHeight="1" x14ac:dyDescent="0.25">
      <c r="A19" s="324" t="s">
        <v>46</v>
      </c>
    </row>
    <row r="20" spans="1:1" x14ac:dyDescent="0.25">
      <c r="A20" s="325" t="s">
        <v>764</v>
      </c>
    </row>
    <row r="21" spans="1:1" ht="15" customHeight="1" x14ac:dyDescent="0.25">
      <c r="A21" s="327" t="s">
        <v>144</v>
      </c>
    </row>
    <row r="22" spans="1:1" ht="15" customHeight="1" x14ac:dyDescent="0.25">
      <c r="A22" s="327" t="s">
        <v>156</v>
      </c>
    </row>
    <row r="23" spans="1:1" x14ac:dyDescent="0.25">
      <c r="A23" s="324" t="s">
        <v>106</v>
      </c>
    </row>
    <row r="24" spans="1:1" ht="18.75" customHeight="1" x14ac:dyDescent="0.25">
      <c r="A24" s="326" t="s">
        <v>77</v>
      </c>
    </row>
    <row r="25" spans="1:1" ht="18" customHeight="1" x14ac:dyDescent="0.25">
      <c r="A25" s="326" t="s">
        <v>119</v>
      </c>
    </row>
    <row r="26" spans="1:1" x14ac:dyDescent="0.25">
      <c r="A26" s="325" t="s">
        <v>757</v>
      </c>
    </row>
    <row r="27" spans="1:1" x14ac:dyDescent="0.25">
      <c r="A27" s="324" t="s">
        <v>84</v>
      </c>
    </row>
    <row r="28" spans="1:1" x14ac:dyDescent="0.25">
      <c r="A28" s="325" t="s">
        <v>247</v>
      </c>
    </row>
    <row r="29" spans="1:1" x14ac:dyDescent="0.25">
      <c r="A29" s="325" t="s">
        <v>181</v>
      </c>
    </row>
    <row r="30" spans="1:1" x14ac:dyDescent="0.25">
      <c r="A30" s="325" t="s">
        <v>228</v>
      </c>
    </row>
    <row r="31" spans="1:1" ht="30" x14ac:dyDescent="0.25">
      <c r="A31" s="325" t="s">
        <v>201</v>
      </c>
    </row>
    <row r="32" spans="1:1" x14ac:dyDescent="0.25">
      <c r="A32" s="325" t="s">
        <v>134</v>
      </c>
    </row>
    <row r="33" spans="1:1" x14ac:dyDescent="0.25">
      <c r="A33" s="326" t="s">
        <v>69</v>
      </c>
    </row>
    <row r="34" spans="1:1" ht="30" x14ac:dyDescent="0.25">
      <c r="A34" s="325" t="s">
        <v>160</v>
      </c>
    </row>
    <row r="35" spans="1:1" ht="30" x14ac:dyDescent="0.25">
      <c r="A35" s="326" t="s">
        <v>42</v>
      </c>
    </row>
    <row r="36" spans="1:1" x14ac:dyDescent="0.25">
      <c r="A36" s="325" t="s">
        <v>236</v>
      </c>
    </row>
    <row r="37" spans="1:1" ht="15" customHeight="1" x14ac:dyDescent="0.25">
      <c r="A37" s="324" t="s">
        <v>34</v>
      </c>
    </row>
    <row r="38" spans="1:1" x14ac:dyDescent="0.25">
      <c r="A38" s="325" t="s">
        <v>142</v>
      </c>
    </row>
    <row r="39" spans="1:1" x14ac:dyDescent="0.25">
      <c r="A39" s="325" t="s">
        <v>132</v>
      </c>
    </row>
    <row r="40" spans="1:1" x14ac:dyDescent="0.25">
      <c r="A40" s="326" t="s">
        <v>59</v>
      </c>
    </row>
    <row r="41" spans="1:1" x14ac:dyDescent="0.25">
      <c r="A41" s="325" t="s">
        <v>226</v>
      </c>
    </row>
    <row r="42" spans="1:1" ht="15" customHeight="1" x14ac:dyDescent="0.25">
      <c r="A42" s="326" t="s">
        <v>64</v>
      </c>
    </row>
    <row r="43" spans="1:1" x14ac:dyDescent="0.25">
      <c r="A43" s="325" t="s">
        <v>170</v>
      </c>
    </row>
    <row r="44" spans="1:1" x14ac:dyDescent="0.25">
      <c r="A44" s="326" t="s">
        <v>93</v>
      </c>
    </row>
    <row r="45" spans="1:1" x14ac:dyDescent="0.25">
      <c r="A45" s="326" t="s">
        <v>108</v>
      </c>
    </row>
    <row r="46" spans="1:1" x14ac:dyDescent="0.25">
      <c r="A46" s="325" t="s">
        <v>598</v>
      </c>
    </row>
    <row r="47" spans="1:1" x14ac:dyDescent="0.25">
      <c r="A47" s="326" t="s">
        <v>57</v>
      </c>
    </row>
    <row r="48" spans="1:1" x14ac:dyDescent="0.25">
      <c r="A48" s="328" t="s">
        <v>138</v>
      </c>
    </row>
    <row r="49" spans="1:1" ht="15.75" customHeight="1" x14ac:dyDescent="0.25">
      <c r="A49" s="324" t="s">
        <v>728</v>
      </c>
    </row>
    <row r="50" spans="1:1" x14ac:dyDescent="0.25">
      <c r="A50" s="326" t="s">
        <v>125</v>
      </c>
    </row>
    <row r="51" spans="1:1" x14ac:dyDescent="0.25">
      <c r="A51" s="325" t="s">
        <v>243</v>
      </c>
    </row>
    <row r="52" spans="1:1" ht="15.75" customHeight="1" x14ac:dyDescent="0.25">
      <c r="A52" s="327" t="s">
        <v>148</v>
      </c>
    </row>
    <row r="53" spans="1:1" x14ac:dyDescent="0.25">
      <c r="A53" s="325" t="s">
        <v>206</v>
      </c>
    </row>
    <row r="54" spans="1:1" x14ac:dyDescent="0.25">
      <c r="A54" s="326" t="s">
        <v>123</v>
      </c>
    </row>
    <row r="55" spans="1:1" x14ac:dyDescent="0.25">
      <c r="A55" s="327" t="s">
        <v>152</v>
      </c>
    </row>
    <row r="56" spans="1:1" x14ac:dyDescent="0.25">
      <c r="A56" s="326" t="s">
        <v>60</v>
      </c>
    </row>
    <row r="57" spans="1:1" ht="15" customHeight="1" x14ac:dyDescent="0.25">
      <c r="A57" s="327" t="s">
        <v>163</v>
      </c>
    </row>
    <row r="58" spans="1:1" x14ac:dyDescent="0.25">
      <c r="A58" s="327" t="s">
        <v>199</v>
      </c>
    </row>
    <row r="59" spans="1:1" x14ac:dyDescent="0.25">
      <c r="A59" s="325" t="s">
        <v>749</v>
      </c>
    </row>
    <row r="60" spans="1:1" x14ac:dyDescent="0.25">
      <c r="A60" s="326" t="s">
        <v>100</v>
      </c>
    </row>
    <row r="61" spans="1:1" x14ac:dyDescent="0.25">
      <c r="A61" s="325" t="s">
        <v>216</v>
      </c>
    </row>
    <row r="62" spans="1:1" x14ac:dyDescent="0.25">
      <c r="A62" s="325" t="s">
        <v>195</v>
      </c>
    </row>
    <row r="63" spans="1:1" x14ac:dyDescent="0.25">
      <c r="A63" s="325" t="s">
        <v>221</v>
      </c>
    </row>
    <row r="67" spans="1:1" ht="16.5" thickBot="1" x14ac:dyDescent="0.3">
      <c r="A67" s="260" t="s">
        <v>258</v>
      </c>
    </row>
    <row r="68" spans="1:1" ht="15.75" thickTop="1" x14ac:dyDescent="0.25">
      <c r="A68" s="329" t="s">
        <v>259</v>
      </c>
    </row>
    <row r="69" spans="1:1" x14ac:dyDescent="0.25">
      <c r="A69" s="330" t="s">
        <v>741</v>
      </c>
    </row>
    <row r="70" spans="1:1" x14ac:dyDescent="0.25">
      <c r="A70" s="330" t="s">
        <v>265</v>
      </c>
    </row>
    <row r="71" spans="1:1" x14ac:dyDescent="0.25">
      <c r="A71" s="331" t="s">
        <v>270</v>
      </c>
    </row>
    <row r="72" spans="1:1" x14ac:dyDescent="0.25">
      <c r="A72" s="330" t="s">
        <v>302</v>
      </c>
    </row>
    <row r="73" spans="1:1" x14ac:dyDescent="0.25">
      <c r="A73" s="330" t="s">
        <v>306</v>
      </c>
    </row>
    <row r="74" spans="1:1" x14ac:dyDescent="0.25">
      <c r="A74" s="330" t="s">
        <v>311</v>
      </c>
    </row>
    <row r="75" spans="1:1" x14ac:dyDescent="0.25">
      <c r="A75" s="332" t="s">
        <v>315</v>
      </c>
    </row>
    <row r="76" spans="1:1" x14ac:dyDescent="0.25">
      <c r="A76" s="332" t="s">
        <v>321</v>
      </c>
    </row>
    <row r="77" spans="1:1" x14ac:dyDescent="0.25">
      <c r="A77" s="330" t="s">
        <v>322</v>
      </c>
    </row>
    <row r="78" spans="1:1" x14ac:dyDescent="0.25">
      <c r="A78" s="330" t="s">
        <v>324</v>
      </c>
    </row>
    <row r="79" spans="1:1" x14ac:dyDescent="0.25">
      <c r="A79" s="332" t="s">
        <v>330</v>
      </c>
    </row>
    <row r="80" spans="1:1" ht="30" x14ac:dyDescent="0.25">
      <c r="A80" s="332" t="s">
        <v>753</v>
      </c>
    </row>
    <row r="81" spans="1:1" x14ac:dyDescent="0.25">
      <c r="A81" s="330" t="s">
        <v>332</v>
      </c>
    </row>
    <row r="82" spans="1:1" ht="17.25" customHeight="1" x14ac:dyDescent="0.25">
      <c r="A82" s="333" t="s">
        <v>618</v>
      </c>
    </row>
    <row r="83" spans="1:1" ht="15.75" customHeight="1" x14ac:dyDescent="0.25"/>
  </sheetData>
  <sortState xmlns:xlrd2="http://schemas.microsoft.com/office/spreadsheetml/2017/richdata2" ref="A2:A63">
    <sortCondition ref="A2:A63"/>
  </sortState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58"/>
  <sheetViews>
    <sheetView topLeftCell="A46" workbookViewId="0">
      <selection activeCell="G67" sqref="G67"/>
    </sheetView>
  </sheetViews>
  <sheetFormatPr defaultRowHeight="15" x14ac:dyDescent="0.25"/>
  <cols>
    <col min="1" max="1" width="24.140625" customWidth="1"/>
    <col min="3" max="3" width="13.140625" customWidth="1"/>
    <col min="7" max="7" width="18.28515625" customWidth="1"/>
  </cols>
  <sheetData>
    <row r="1" spans="1:1" ht="15.75" thickTop="1" x14ac:dyDescent="0.25">
      <c r="A1" s="312" t="s">
        <v>34</v>
      </c>
    </row>
    <row r="2" spans="1:1" x14ac:dyDescent="0.25">
      <c r="A2" s="134" t="s">
        <v>38</v>
      </c>
    </row>
    <row r="3" spans="1:1" ht="15.75" customHeight="1" x14ac:dyDescent="0.25">
      <c r="A3" s="134" t="s">
        <v>79</v>
      </c>
    </row>
    <row r="4" spans="1:1" ht="31.5" customHeight="1" x14ac:dyDescent="0.25">
      <c r="A4" s="134" t="s">
        <v>42</v>
      </c>
    </row>
    <row r="5" spans="1:1" ht="30" x14ac:dyDescent="0.25">
      <c r="A5" s="313" t="s">
        <v>738</v>
      </c>
    </row>
    <row r="6" spans="1:1" x14ac:dyDescent="0.25">
      <c r="A6" s="313" t="s">
        <v>44</v>
      </c>
    </row>
    <row r="7" spans="1:1" x14ac:dyDescent="0.25">
      <c r="A7" s="134" t="s">
        <v>46</v>
      </c>
    </row>
    <row r="8" spans="1:1" x14ac:dyDescent="0.25">
      <c r="A8" s="134" t="s">
        <v>48</v>
      </c>
    </row>
    <row r="9" spans="1:1" x14ac:dyDescent="0.25">
      <c r="A9" s="134" t="s">
        <v>50</v>
      </c>
    </row>
    <row r="10" spans="1:1" x14ac:dyDescent="0.25">
      <c r="A10" s="134" t="s">
        <v>53</v>
      </c>
    </row>
    <row r="11" spans="1:1" x14ac:dyDescent="0.25">
      <c r="A11" s="313" t="s">
        <v>55</v>
      </c>
    </row>
    <row r="12" spans="1:1" x14ac:dyDescent="0.25">
      <c r="A12" s="134" t="s">
        <v>57</v>
      </c>
    </row>
    <row r="13" spans="1:1" x14ac:dyDescent="0.25">
      <c r="A13" s="134" t="s">
        <v>59</v>
      </c>
    </row>
    <row r="14" spans="1:1" ht="17.25" customHeight="1" x14ac:dyDescent="0.25">
      <c r="A14" s="313" t="s">
        <v>60</v>
      </c>
    </row>
    <row r="15" spans="1:1" x14ac:dyDescent="0.25">
      <c r="A15" s="313" t="s">
        <v>62</v>
      </c>
    </row>
    <row r="16" spans="1:1" x14ac:dyDescent="0.25">
      <c r="A16" s="313" t="s">
        <v>65</v>
      </c>
    </row>
    <row r="17" spans="1:1" ht="30" x14ac:dyDescent="0.25">
      <c r="A17" s="313" t="s">
        <v>69</v>
      </c>
    </row>
    <row r="18" spans="1:1" ht="30" x14ac:dyDescent="0.25">
      <c r="A18" s="313" t="s">
        <v>77</v>
      </c>
    </row>
    <row r="19" spans="1:1" ht="18" customHeight="1" x14ac:dyDescent="0.25">
      <c r="A19" s="313" t="s">
        <v>93</v>
      </c>
    </row>
    <row r="20" spans="1:1" ht="15" customHeight="1" x14ac:dyDescent="0.25">
      <c r="A20" s="134" t="s">
        <v>98</v>
      </c>
    </row>
    <row r="21" spans="1:1" ht="15.75" customHeight="1" x14ac:dyDescent="0.25">
      <c r="A21" s="134" t="s">
        <v>100</v>
      </c>
    </row>
    <row r="22" spans="1:1" x14ac:dyDescent="0.25">
      <c r="A22" s="134" t="s">
        <v>102</v>
      </c>
    </row>
    <row r="23" spans="1:1" x14ac:dyDescent="0.25">
      <c r="A23" s="313" t="s">
        <v>106</v>
      </c>
    </row>
    <row r="24" spans="1:1" ht="30" x14ac:dyDescent="0.25">
      <c r="A24" s="313" t="s">
        <v>108</v>
      </c>
    </row>
    <row r="25" spans="1:1" x14ac:dyDescent="0.25">
      <c r="A25" s="134" t="s">
        <v>110</v>
      </c>
    </row>
    <row r="26" spans="1:1" x14ac:dyDescent="0.25">
      <c r="A26" s="313" t="s">
        <v>112</v>
      </c>
    </row>
    <row r="27" spans="1:1" ht="19.5" customHeight="1" x14ac:dyDescent="0.25">
      <c r="A27" s="313" t="s">
        <v>728</v>
      </c>
    </row>
    <row r="28" spans="1:1" ht="30" x14ac:dyDescent="0.25">
      <c r="A28" s="313" t="s">
        <v>119</v>
      </c>
    </row>
    <row r="29" spans="1:1" x14ac:dyDescent="0.25">
      <c r="A29" s="313" t="s">
        <v>121</v>
      </c>
    </row>
    <row r="30" spans="1:1" x14ac:dyDescent="0.25">
      <c r="A30" s="313" t="s">
        <v>123</v>
      </c>
    </row>
    <row r="31" spans="1:1" x14ac:dyDescent="0.25">
      <c r="A31" s="313" t="s">
        <v>125</v>
      </c>
    </row>
    <row r="32" spans="1:1" ht="30" x14ac:dyDescent="0.25">
      <c r="A32" s="314" t="s">
        <v>130</v>
      </c>
    </row>
    <row r="33" spans="1:3" x14ac:dyDescent="0.25">
      <c r="A33" s="314" t="s">
        <v>132</v>
      </c>
    </row>
    <row r="34" spans="1:3" ht="16.5" customHeight="1" x14ac:dyDescent="0.25">
      <c r="A34" s="314" t="s">
        <v>134</v>
      </c>
    </row>
    <row r="35" spans="1:3" ht="15.75" customHeight="1" x14ac:dyDescent="0.25">
      <c r="A35" s="315" t="s">
        <v>136</v>
      </c>
    </row>
    <row r="36" spans="1:3" x14ac:dyDescent="0.25">
      <c r="A36" s="314" t="s">
        <v>138</v>
      </c>
    </row>
    <row r="37" spans="1:3" x14ac:dyDescent="0.25">
      <c r="A37" s="314" t="s">
        <v>142</v>
      </c>
    </row>
    <row r="38" spans="1:3" x14ac:dyDescent="0.25">
      <c r="A38" s="314" t="s">
        <v>163</v>
      </c>
    </row>
    <row r="39" spans="1:3" x14ac:dyDescent="0.25">
      <c r="A39" s="314" t="s">
        <v>188</v>
      </c>
    </row>
    <row r="40" spans="1:3" x14ac:dyDescent="0.25">
      <c r="A40" s="314" t="s">
        <v>195</v>
      </c>
    </row>
    <row r="41" spans="1:3" ht="17.25" customHeight="1" x14ac:dyDescent="0.25">
      <c r="A41" s="315" t="s">
        <v>598</v>
      </c>
    </row>
    <row r="42" spans="1:3" x14ac:dyDescent="0.25">
      <c r="A42" s="315" t="s">
        <v>749</v>
      </c>
    </row>
    <row r="43" spans="1:3" x14ac:dyDescent="0.25">
      <c r="A43" s="315" t="s">
        <v>226</v>
      </c>
    </row>
    <row r="44" spans="1:3" x14ac:dyDescent="0.25">
      <c r="A44" s="314" t="s">
        <v>236</v>
      </c>
    </row>
    <row r="45" spans="1:3" ht="18" customHeight="1" x14ac:dyDescent="0.25">
      <c r="A45" s="314" t="s">
        <v>757</v>
      </c>
      <c r="C45" s="133" t="s">
        <v>759</v>
      </c>
    </row>
    <row r="46" spans="1:3" ht="20.100000000000001" customHeight="1" x14ac:dyDescent="0.25"/>
    <row r="47" spans="1:3" ht="20.100000000000001" customHeight="1" x14ac:dyDescent="0.25"/>
    <row r="48" spans="1:3" ht="15.75" customHeight="1" x14ac:dyDescent="0.25">
      <c r="A48" s="316" t="s">
        <v>741</v>
      </c>
    </row>
    <row r="49" spans="1:3" ht="16.5" customHeight="1" x14ac:dyDescent="0.25">
      <c r="A49" s="316" t="s">
        <v>265</v>
      </c>
    </row>
    <row r="50" spans="1:3" ht="17.25" customHeight="1" x14ac:dyDescent="0.25">
      <c r="A50" s="316" t="s">
        <v>270</v>
      </c>
    </row>
    <row r="51" spans="1:3" ht="20.100000000000001" customHeight="1" x14ac:dyDescent="0.25">
      <c r="A51" s="316" t="s">
        <v>302</v>
      </c>
    </row>
    <row r="52" spans="1:3" ht="17.25" customHeight="1" x14ac:dyDescent="0.25">
      <c r="A52" s="316" t="s">
        <v>306</v>
      </c>
    </row>
    <row r="53" spans="1:3" ht="15.75" customHeight="1" x14ac:dyDescent="0.25">
      <c r="A53" s="317" t="s">
        <v>315</v>
      </c>
    </row>
    <row r="54" spans="1:3" ht="17.25" customHeight="1" x14ac:dyDescent="0.25">
      <c r="A54" s="316" t="s">
        <v>322</v>
      </c>
    </row>
    <row r="55" spans="1:3" ht="20.100000000000001" customHeight="1" x14ac:dyDescent="0.25">
      <c r="A55" s="316" t="s">
        <v>324</v>
      </c>
    </row>
    <row r="56" spans="1:3" ht="27" customHeight="1" x14ac:dyDescent="0.25">
      <c r="A56" s="317" t="s">
        <v>753</v>
      </c>
    </row>
    <row r="57" spans="1:3" ht="15.75" customHeight="1" x14ac:dyDescent="0.25">
      <c r="A57" s="316" t="s">
        <v>332</v>
      </c>
    </row>
    <row r="58" spans="1:3" ht="15.75" customHeight="1" x14ac:dyDescent="0.25">
      <c r="A58" s="318" t="s">
        <v>340</v>
      </c>
      <c r="C58" s="133" t="s">
        <v>747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D68"/>
  <sheetViews>
    <sheetView topLeftCell="A49" workbookViewId="0">
      <selection activeCell="J68" sqref="J68"/>
    </sheetView>
  </sheetViews>
  <sheetFormatPr defaultRowHeight="15" x14ac:dyDescent="0.25"/>
  <cols>
    <col min="1" max="1" width="31.7109375" style="302" customWidth="1"/>
    <col min="3" max="3" width="10.28515625" customWidth="1"/>
    <col min="4" max="4" width="10.7109375" customWidth="1"/>
  </cols>
  <sheetData>
    <row r="2" spans="1:1" ht="16.5" thickBot="1" x14ac:dyDescent="0.3">
      <c r="A2" s="301" t="s">
        <v>31</v>
      </c>
    </row>
    <row r="3" spans="1:1" ht="15.75" thickTop="1" x14ac:dyDescent="0.25">
      <c r="A3" s="295" t="s">
        <v>102</v>
      </c>
    </row>
    <row r="4" spans="1:1" x14ac:dyDescent="0.25">
      <c r="A4" s="300" t="s">
        <v>65</v>
      </c>
    </row>
    <row r="5" spans="1:1" x14ac:dyDescent="0.25">
      <c r="A5" s="299" t="s">
        <v>188</v>
      </c>
    </row>
    <row r="6" spans="1:1" x14ac:dyDescent="0.25">
      <c r="A6" s="300" t="s">
        <v>98</v>
      </c>
    </row>
    <row r="7" spans="1:1" x14ac:dyDescent="0.25">
      <c r="A7" s="300" t="s">
        <v>44</v>
      </c>
    </row>
    <row r="8" spans="1:1" x14ac:dyDescent="0.25">
      <c r="A8" s="296" t="s">
        <v>136</v>
      </c>
    </row>
    <row r="9" spans="1:1" x14ac:dyDescent="0.25">
      <c r="A9" s="141" t="s">
        <v>50</v>
      </c>
    </row>
    <row r="10" spans="1:1" x14ac:dyDescent="0.25">
      <c r="A10" s="300" t="s">
        <v>121</v>
      </c>
    </row>
    <row r="11" spans="1:1" x14ac:dyDescent="0.25">
      <c r="A11" s="300" t="s">
        <v>110</v>
      </c>
    </row>
    <row r="12" spans="1:1" x14ac:dyDescent="0.25">
      <c r="A12" s="300" t="s">
        <v>112</v>
      </c>
    </row>
    <row r="13" spans="1:1" x14ac:dyDescent="0.25">
      <c r="A13" s="300" t="s">
        <v>48</v>
      </c>
    </row>
    <row r="14" spans="1:1" x14ac:dyDescent="0.25">
      <c r="A14" s="300" t="s">
        <v>117</v>
      </c>
    </row>
    <row r="15" spans="1:1" x14ac:dyDescent="0.25">
      <c r="A15" s="141" t="s">
        <v>53</v>
      </c>
    </row>
    <row r="16" spans="1:1" x14ac:dyDescent="0.25">
      <c r="A16" s="141" t="s">
        <v>38</v>
      </c>
    </row>
    <row r="17" spans="1:1" x14ac:dyDescent="0.25">
      <c r="A17" s="141" t="s">
        <v>82</v>
      </c>
    </row>
    <row r="18" spans="1:1" x14ac:dyDescent="0.25">
      <c r="A18" s="141" t="s">
        <v>79</v>
      </c>
    </row>
    <row r="19" spans="1:1" x14ac:dyDescent="0.25">
      <c r="A19" s="141" t="s">
        <v>62</v>
      </c>
    </row>
    <row r="20" spans="1:1" x14ac:dyDescent="0.25">
      <c r="A20" s="296" t="s">
        <v>130</v>
      </c>
    </row>
    <row r="21" spans="1:1" x14ac:dyDescent="0.25">
      <c r="A21" s="300" t="s">
        <v>46</v>
      </c>
    </row>
    <row r="22" spans="1:1" x14ac:dyDescent="0.25">
      <c r="A22" s="299" t="s">
        <v>223</v>
      </c>
    </row>
    <row r="23" spans="1:1" x14ac:dyDescent="0.25">
      <c r="A23" s="299" t="s">
        <v>156</v>
      </c>
    </row>
    <row r="24" spans="1:1" x14ac:dyDescent="0.25">
      <c r="A24" s="141" t="s">
        <v>106</v>
      </c>
    </row>
    <row r="25" spans="1:1" x14ac:dyDescent="0.25">
      <c r="A25" s="141" t="s">
        <v>77</v>
      </c>
    </row>
    <row r="26" spans="1:1" x14ac:dyDescent="0.25">
      <c r="A26" s="300" t="s">
        <v>119</v>
      </c>
    </row>
    <row r="27" spans="1:1" x14ac:dyDescent="0.25">
      <c r="A27" s="296" t="s">
        <v>181</v>
      </c>
    </row>
    <row r="28" spans="1:1" x14ac:dyDescent="0.25">
      <c r="A28" s="296" t="s">
        <v>134</v>
      </c>
    </row>
    <row r="29" spans="1:1" x14ac:dyDescent="0.25">
      <c r="A29" s="300" t="s">
        <v>69</v>
      </c>
    </row>
    <row r="30" spans="1:1" x14ac:dyDescent="0.25">
      <c r="A30" s="141" t="s">
        <v>738</v>
      </c>
    </row>
    <row r="31" spans="1:1" x14ac:dyDescent="0.25">
      <c r="A31" s="141" t="s">
        <v>42</v>
      </c>
    </row>
    <row r="32" spans="1:1" x14ac:dyDescent="0.25">
      <c r="A32" s="296" t="s">
        <v>236</v>
      </c>
    </row>
    <row r="33" spans="1:1" x14ac:dyDescent="0.25">
      <c r="A33" s="141" t="s">
        <v>34</v>
      </c>
    </row>
    <row r="34" spans="1:1" x14ac:dyDescent="0.25">
      <c r="A34" s="296" t="s">
        <v>142</v>
      </c>
    </row>
    <row r="35" spans="1:1" x14ac:dyDescent="0.25">
      <c r="A35" s="296" t="s">
        <v>132</v>
      </c>
    </row>
    <row r="36" spans="1:1" x14ac:dyDescent="0.25">
      <c r="A36" s="141" t="s">
        <v>59</v>
      </c>
    </row>
    <row r="37" spans="1:1" x14ac:dyDescent="0.25">
      <c r="A37" s="299" t="s">
        <v>226</v>
      </c>
    </row>
    <row r="38" spans="1:1" x14ac:dyDescent="0.25">
      <c r="A38" s="296" t="s">
        <v>170</v>
      </c>
    </row>
    <row r="39" spans="1:1" x14ac:dyDescent="0.25">
      <c r="A39" s="141" t="s">
        <v>93</v>
      </c>
    </row>
    <row r="40" spans="1:1" x14ac:dyDescent="0.25">
      <c r="A40" s="141" t="s">
        <v>108</v>
      </c>
    </row>
    <row r="41" spans="1:1" x14ac:dyDescent="0.25">
      <c r="A41" s="296" t="s">
        <v>598</v>
      </c>
    </row>
    <row r="42" spans="1:1" x14ac:dyDescent="0.25">
      <c r="A42" s="297" t="s">
        <v>138</v>
      </c>
    </row>
    <row r="43" spans="1:1" x14ac:dyDescent="0.25">
      <c r="A43" s="141" t="s">
        <v>728</v>
      </c>
    </row>
    <row r="44" spans="1:1" x14ac:dyDescent="0.25">
      <c r="A44" s="300" t="s">
        <v>125</v>
      </c>
    </row>
    <row r="45" spans="1:1" x14ac:dyDescent="0.25">
      <c r="A45" s="296" t="s">
        <v>243</v>
      </c>
    </row>
    <row r="46" spans="1:1" x14ac:dyDescent="0.25">
      <c r="A46" s="296" t="s">
        <v>148</v>
      </c>
    </row>
    <row r="47" spans="1:1" x14ac:dyDescent="0.25">
      <c r="A47" s="300" t="s">
        <v>123</v>
      </c>
    </row>
    <row r="48" spans="1:1" x14ac:dyDescent="0.25">
      <c r="A48" s="299" t="s">
        <v>152</v>
      </c>
    </row>
    <row r="49" spans="1:4" x14ac:dyDescent="0.25">
      <c r="A49" s="300" t="s">
        <v>60</v>
      </c>
    </row>
    <row r="50" spans="1:4" x14ac:dyDescent="0.25">
      <c r="A50" s="296" t="s">
        <v>749</v>
      </c>
    </row>
    <row r="51" spans="1:4" x14ac:dyDescent="0.25">
      <c r="A51" s="300" t="s">
        <v>100</v>
      </c>
    </row>
    <row r="52" spans="1:4" x14ac:dyDescent="0.25">
      <c r="A52" s="296" t="s">
        <v>195</v>
      </c>
    </row>
    <row r="53" spans="1:4" x14ac:dyDescent="0.25">
      <c r="A53" s="296" t="s">
        <v>221</v>
      </c>
      <c r="C53" s="133">
        <v>51</v>
      </c>
      <c r="D53" s="133" t="s">
        <v>754</v>
      </c>
    </row>
    <row r="56" spans="1:4" ht="16.5" thickBot="1" x14ac:dyDescent="0.3">
      <c r="A56" s="303" t="s">
        <v>258</v>
      </c>
    </row>
    <row r="57" spans="1:4" ht="15.75" thickTop="1" x14ac:dyDescent="0.25">
      <c r="A57" s="295" t="s">
        <v>265</v>
      </c>
    </row>
    <row r="58" spans="1:4" x14ac:dyDescent="0.25">
      <c r="A58" s="298" t="s">
        <v>259</v>
      </c>
    </row>
    <row r="59" spans="1:4" x14ac:dyDescent="0.25">
      <c r="A59" s="300" t="s">
        <v>741</v>
      </c>
    </row>
    <row r="60" spans="1:4" x14ac:dyDescent="0.25">
      <c r="A60" s="304" t="s">
        <v>270</v>
      </c>
    </row>
    <row r="61" spans="1:4" x14ac:dyDescent="0.25">
      <c r="A61" s="141" t="s">
        <v>302</v>
      </c>
    </row>
    <row r="62" spans="1:4" x14ac:dyDescent="0.25">
      <c r="A62" s="300" t="s">
        <v>306</v>
      </c>
    </row>
    <row r="63" spans="1:4" x14ac:dyDescent="0.25">
      <c r="A63" s="299" t="s">
        <v>315</v>
      </c>
    </row>
    <row r="64" spans="1:4" x14ac:dyDescent="0.25">
      <c r="A64" s="141" t="s">
        <v>322</v>
      </c>
    </row>
    <row r="65" spans="1:4" x14ac:dyDescent="0.25">
      <c r="A65" s="300" t="s">
        <v>324</v>
      </c>
    </row>
    <row r="66" spans="1:4" x14ac:dyDescent="0.25">
      <c r="A66" s="299" t="s">
        <v>753</v>
      </c>
    </row>
    <row r="67" spans="1:4" x14ac:dyDescent="0.25">
      <c r="A67" s="300" t="s">
        <v>332</v>
      </c>
    </row>
    <row r="68" spans="1:4" x14ac:dyDescent="0.25">
      <c r="A68" s="305" t="s">
        <v>340</v>
      </c>
      <c r="C68" s="133">
        <v>12</v>
      </c>
      <c r="D68" s="133" t="s">
        <v>755</v>
      </c>
    </row>
  </sheetData>
  <sortState xmlns:xlrd2="http://schemas.microsoft.com/office/spreadsheetml/2017/richdata2" ref="A3:A53">
    <sortCondition ref="A3:A53"/>
  </sortState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Intervalos Nomeados</vt:lpstr>
      </vt:variant>
      <vt:variant>
        <vt:i4>5</vt:i4>
      </vt:variant>
    </vt:vector>
  </HeadingPairs>
  <TitlesOfParts>
    <vt:vector size="19" baseType="lpstr">
      <vt:lpstr>Capa</vt:lpstr>
      <vt:lpstr>Relatório Sintético</vt:lpstr>
      <vt:lpstr>Relatório Analítico </vt:lpstr>
      <vt:lpstr>Entidades Cadastradas</vt:lpstr>
      <vt:lpstr>Anexo Fotos</vt:lpstr>
      <vt:lpstr>Planilha9</vt:lpstr>
      <vt:lpstr>Planilha8</vt:lpstr>
      <vt:lpstr>Planilha7</vt:lpstr>
      <vt:lpstr>Planilha6</vt:lpstr>
      <vt:lpstr>Planilha5</vt:lpstr>
      <vt:lpstr>Planilha4</vt:lpstr>
      <vt:lpstr>Planilha3</vt:lpstr>
      <vt:lpstr>Planilha1</vt:lpstr>
      <vt:lpstr>Planilha2</vt:lpstr>
      <vt:lpstr>'Anexo Fotos'!Area_de_impressao</vt:lpstr>
      <vt:lpstr>Capa!Area_de_impressao</vt:lpstr>
      <vt:lpstr>'Entidades Cadastradas'!Area_de_impressao</vt:lpstr>
      <vt:lpstr>'Relatório Analítico '!Area_de_impressao</vt:lpstr>
      <vt:lpstr>'Relatório Sintético'!Area_de_impressao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GTI</dc:creator>
  <cp:keywords/>
  <dc:description/>
  <cp:lastModifiedBy>Isadora de Fátima Lopes</cp:lastModifiedBy>
  <cp:revision/>
  <cp:lastPrinted>2022-03-22T13:13:34Z</cp:lastPrinted>
  <dcterms:created xsi:type="dcterms:W3CDTF">2019-08-19T14:05:31Z</dcterms:created>
  <dcterms:modified xsi:type="dcterms:W3CDTF">2022-03-22T14:18:48Z</dcterms:modified>
  <cp:category/>
  <cp:contentStatus/>
</cp:coreProperties>
</file>