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arquivos\DOC_CMCG\BANCO DE ALIMENTOS\Relatório Gerencial\2023\02 - Fevereiro\"/>
    </mc:Choice>
  </mc:AlternateContent>
  <xr:revisionPtr revIDLastSave="0" documentId="13_ncr:1_{DB5A138D-704E-4643-BEDF-966CD539C065}" xr6:coauthVersionLast="47" xr6:coauthVersionMax="47" xr10:uidLastSave="{00000000-0000-0000-0000-000000000000}"/>
  <bookViews>
    <workbookView xWindow="23880" yWindow="-120" windowWidth="24240" windowHeight="13140"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5" sheetId="30" state="hidden" r:id="rId6"/>
    <sheet name="Planilha14" sheetId="29" state="hidden" r:id="rId7"/>
    <sheet name="Planilha13" sheetId="28" state="hidden" r:id="rId8"/>
    <sheet name="Planilha12" sheetId="27" state="hidden" r:id="rId9"/>
    <sheet name="Planilha11" sheetId="26" state="hidden" r:id="rId10"/>
    <sheet name="Planilha10" sheetId="25" state="hidden" r:id="rId11"/>
    <sheet name="Planilha9" sheetId="24" state="hidden" r:id="rId12"/>
    <sheet name="Planilha8" sheetId="23" state="hidden" r:id="rId13"/>
    <sheet name="Planilha7" sheetId="22" state="hidden" r:id="rId14"/>
    <sheet name="Planilha6" sheetId="21" state="hidden" r:id="rId15"/>
    <sheet name="Planilha5" sheetId="20" state="hidden" r:id="rId16"/>
    <sheet name="Planilha4" sheetId="18" state="hidden" r:id="rId17"/>
    <sheet name="Planilha3" sheetId="17" state="hidden" r:id="rId18"/>
    <sheet name="Planilha1" sheetId="16" state="hidden" r:id="rId19"/>
    <sheet name="Planilha2" sheetId="15" state="hidden" r:id="rId20"/>
  </sheets>
  <definedNames>
    <definedName name="__shared_1_0_0">#REF!-#REF!</definedName>
    <definedName name="__shared_2_0_0">#REF!-#REF!</definedName>
    <definedName name="_xlnm._FilterDatabase" localSheetId="2" hidden="1">'Relatório Analítico '!$A$30:$L$30</definedName>
    <definedName name="_xlnm.Print_Area" localSheetId="4">'Anexo Fotos'!$A$1:$R$61</definedName>
    <definedName name="_xlnm.Print_Area" localSheetId="0">Capa!$A$1:$N$63</definedName>
    <definedName name="_xlnm.Print_Area" localSheetId="3">'Entidades Cadastradas'!$A$1:$E$74</definedName>
    <definedName name="_xlnm.Print_Area" localSheetId="2">'Relatório Analítico '!$A$1:$L$574</definedName>
    <definedName name="_xlnm.Print_Area" localSheetId="1">'Relatório Sintético'!$A$1:$L$40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1" i="3" l="1"/>
  <c r="L324" i="3"/>
  <c r="L323" i="3"/>
  <c r="L322" i="3"/>
  <c r="L316" i="3"/>
  <c r="L315" i="3"/>
  <c r="L314" i="3"/>
  <c r="L313" i="3"/>
  <c r="L311" i="3"/>
  <c r="L200" i="3"/>
  <c r="L199" i="3"/>
  <c r="L31" i="3"/>
  <c r="L27" i="3"/>
  <c r="L26" i="3"/>
  <c r="L22" i="3"/>
  <c r="L21" i="3"/>
  <c r="L17" i="3"/>
  <c r="L16" i="3"/>
  <c r="L15" i="3"/>
  <c r="L12" i="3"/>
  <c r="L11" i="3"/>
  <c r="L132" i="3" l="1"/>
  <c r="D419" i="3" l="1"/>
  <c r="D311" i="3"/>
  <c r="L194" i="3"/>
  <c r="L193" i="3"/>
  <c r="L192" i="3"/>
  <c r="L191" i="3"/>
  <c r="L190" i="3"/>
  <c r="L189" i="3"/>
  <c r="L179" i="3"/>
  <c r="L34" i="3"/>
  <c r="L33" i="3"/>
  <c r="L32" i="3"/>
  <c r="E195" i="3"/>
  <c r="E12" i="3"/>
  <c r="L184" i="3" l="1"/>
  <c r="L183" i="3"/>
  <c r="L137" i="3"/>
  <c r="L98" i="3"/>
  <c r="L55" i="3"/>
  <c r="L52" i="3"/>
  <c r="L549" i="3"/>
  <c r="L442" i="3"/>
  <c r="L437" i="3"/>
  <c r="D310" i="3"/>
  <c r="L309" i="3"/>
  <c r="L241" i="3"/>
  <c r="D195" i="3"/>
  <c r="L185" i="3"/>
  <c r="L182" i="3"/>
  <c r="L181" i="3"/>
  <c r="L180" i="3"/>
  <c r="L178" i="3"/>
  <c r="L177" i="3"/>
  <c r="L176" i="3"/>
  <c r="L155" i="3"/>
  <c r="L154" i="3"/>
  <c r="L153" i="3"/>
  <c r="L152" i="3"/>
  <c r="L151" i="3"/>
  <c r="L123" i="3"/>
  <c r="L122" i="3"/>
  <c r="L50" i="3"/>
  <c r="L49" i="3"/>
  <c r="L48" i="3"/>
  <c r="L47" i="3"/>
  <c r="L46" i="3"/>
  <c r="L45" i="3"/>
  <c r="L44" i="3"/>
  <c r="L43" i="3"/>
  <c r="L42" i="3"/>
  <c r="L41" i="3"/>
  <c r="L40" i="3"/>
  <c r="L39" i="3"/>
  <c r="L38" i="3"/>
  <c r="L37" i="3"/>
  <c r="L36" i="3"/>
  <c r="L35" i="3"/>
  <c r="D196" i="3"/>
  <c r="H554" i="3" l="1"/>
  <c r="G554" i="3"/>
  <c r="F554" i="3"/>
  <c r="E554" i="3"/>
  <c r="D554" i="3"/>
  <c r="D555" i="3" s="1"/>
  <c r="L424" i="3"/>
  <c r="L425" i="3"/>
  <c r="K419" i="3"/>
  <c r="L418" i="3"/>
  <c r="K314" i="3"/>
  <c r="J314" i="3"/>
  <c r="I314" i="3"/>
  <c r="H314" i="3"/>
  <c r="G314" i="3"/>
  <c r="F314" i="3"/>
  <c r="E314" i="3"/>
  <c r="J12" i="3" l="1"/>
  <c r="K12" i="3"/>
  <c r="L443" i="3"/>
  <c r="L441" i="3"/>
  <c r="L438" i="3"/>
  <c r="L426" i="3"/>
  <c r="L427" i="3"/>
  <c r="L428" i="3"/>
  <c r="L429" i="3"/>
  <c r="L430" i="3"/>
  <c r="L431" i="3"/>
  <c r="L432" i="3"/>
  <c r="L433" i="3"/>
  <c r="L434" i="3"/>
  <c r="L435" i="3"/>
  <c r="L436" i="3"/>
  <c r="L439" i="3"/>
  <c r="L440"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50" i="3"/>
  <c r="L551" i="3"/>
  <c r="L552" i="3"/>
  <c r="L553" i="3"/>
  <c r="J554" i="3"/>
  <c r="K554" i="3"/>
  <c r="K555" i="3" s="1"/>
  <c r="K20" i="3" s="1"/>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E419" i="3"/>
  <c r="E555" i="3" s="1"/>
  <c r="E20" i="3" s="1"/>
  <c r="F419" i="3"/>
  <c r="F555" i="3" s="1"/>
  <c r="F20" i="3" s="1"/>
  <c r="G419" i="3"/>
  <c r="G555" i="3" s="1"/>
  <c r="H419" i="3"/>
  <c r="H555" i="3" s="1"/>
  <c r="I419" i="3"/>
  <c r="J419" i="3"/>
  <c r="L308"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J311" i="3"/>
  <c r="K311" i="3"/>
  <c r="J310" i="3"/>
  <c r="K310" i="3"/>
  <c r="L130" i="3"/>
  <c r="L127" i="3"/>
  <c r="L51" i="3"/>
  <c r="L53" i="3"/>
  <c r="L54"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9" i="3"/>
  <c r="L100" i="3"/>
  <c r="L101" i="3"/>
  <c r="L102" i="3"/>
  <c r="L103" i="3"/>
  <c r="L104" i="3"/>
  <c r="L105" i="3"/>
  <c r="L106" i="3"/>
  <c r="L107" i="3"/>
  <c r="L108" i="3"/>
  <c r="L109" i="3"/>
  <c r="L110" i="3"/>
  <c r="L111" i="3"/>
  <c r="L112" i="3"/>
  <c r="L113" i="3"/>
  <c r="L114" i="3"/>
  <c r="L115" i="3"/>
  <c r="L116" i="3"/>
  <c r="L117" i="3"/>
  <c r="L118" i="3"/>
  <c r="L119" i="3"/>
  <c r="L120" i="3"/>
  <c r="L121" i="3"/>
  <c r="L124" i="3"/>
  <c r="L125" i="3"/>
  <c r="L126" i="3"/>
  <c r="L128" i="3"/>
  <c r="L129" i="3"/>
  <c r="L131" i="3"/>
  <c r="L133" i="3"/>
  <c r="L134" i="3"/>
  <c r="L135" i="3"/>
  <c r="L136" i="3"/>
  <c r="L138" i="3"/>
  <c r="L139" i="3"/>
  <c r="L140" i="3"/>
  <c r="L141" i="3"/>
  <c r="L142" i="3"/>
  <c r="L143" i="3"/>
  <c r="L144" i="3"/>
  <c r="L145" i="3"/>
  <c r="L146" i="3"/>
  <c r="L147" i="3"/>
  <c r="L148" i="3"/>
  <c r="L149" i="3"/>
  <c r="L150" i="3"/>
  <c r="L156" i="3"/>
  <c r="L157" i="3"/>
  <c r="L158" i="3"/>
  <c r="L159" i="3"/>
  <c r="L160" i="3"/>
  <c r="L161" i="3"/>
  <c r="L162" i="3"/>
  <c r="L163" i="3"/>
  <c r="L164" i="3"/>
  <c r="L165" i="3"/>
  <c r="L166" i="3"/>
  <c r="L167" i="3"/>
  <c r="L168" i="3"/>
  <c r="L169" i="3"/>
  <c r="L170" i="3"/>
  <c r="L171" i="3"/>
  <c r="L172" i="3"/>
  <c r="L173" i="3"/>
  <c r="L174" i="3"/>
  <c r="L175" i="3"/>
  <c r="L186" i="3"/>
  <c r="L187" i="3"/>
  <c r="L188" i="3"/>
  <c r="J196" i="3"/>
  <c r="K196" i="3"/>
  <c r="J195" i="3"/>
  <c r="K195" i="3"/>
  <c r="F195" i="3"/>
  <c r="G195" i="3"/>
  <c r="H195" i="3"/>
  <c r="I195" i="3"/>
  <c r="L20" i="3" l="1"/>
  <c r="F23" i="3"/>
  <c r="L23" i="3" s="1"/>
  <c r="L554" i="3"/>
  <c r="L195" i="3"/>
  <c r="J316" i="3"/>
  <c r="J21" i="3" s="1"/>
  <c r="K11" i="3"/>
  <c r="J11" i="3"/>
  <c r="K316" i="3"/>
  <c r="K21" i="3" s="1"/>
  <c r="K23" i="3" s="1"/>
  <c r="L419" i="3"/>
  <c r="J555" i="3"/>
  <c r="J20" i="3" s="1"/>
  <c r="I554" i="3"/>
  <c r="I555" i="3" s="1"/>
  <c r="I311" i="3"/>
  <c r="I310" i="3"/>
  <c r="I316" i="3" s="1"/>
  <c r="H196" i="3"/>
  <c r="I196" i="3"/>
  <c r="L555" i="3" l="1"/>
  <c r="J23" i="3"/>
  <c r="H311" i="3"/>
  <c r="G196" i="3"/>
  <c r="G310" i="3" l="1"/>
  <c r="G316" i="3" s="1"/>
  <c r="F310" i="3" l="1"/>
  <c r="F316" i="3" s="1"/>
  <c r="E310" i="3"/>
  <c r="E316" i="3" s="1"/>
  <c r="E21" i="3" s="1"/>
  <c r="F196" i="3"/>
  <c r="E23" i="3" l="1"/>
  <c r="F311" i="3"/>
  <c r="F11" i="3" s="1"/>
  <c r="E311" i="3" l="1"/>
  <c r="E196" i="3"/>
  <c r="L196" i="3" l="1"/>
  <c r="E11" i="3"/>
  <c r="G12" i="3"/>
  <c r="H12" i="3"/>
  <c r="I12" i="3"/>
  <c r="F12" i="3"/>
  <c r="I11" i="3" l="1"/>
  <c r="H310" i="3"/>
  <c r="G311" i="3"/>
  <c r="H316" i="3" l="1"/>
  <c r="L310" i="3"/>
  <c r="H11" i="3"/>
  <c r="G11" i="3"/>
  <c r="G20" i="3"/>
  <c r="D316" i="3" l="1"/>
  <c r="I20" i="3" l="1"/>
  <c r="H20" i="3"/>
  <c r="I21" i="3" l="1"/>
  <c r="H21" i="3"/>
  <c r="H23" i="3" s="1"/>
  <c r="I23" i="3" l="1"/>
  <c r="G21" i="3" l="1"/>
  <c r="F21" i="3"/>
  <c r="G23" i="3" l="1"/>
</calcChain>
</file>

<file path=xl/sharedStrings.xml><?xml version="1.0" encoding="utf-8"?>
<sst xmlns="http://schemas.openxmlformats.org/spreadsheetml/2006/main" count="2552" uniqueCount="855">
  <si>
    <t>ORGANIZAÇÃO DAS VOLUNTÁRIAS DE GOIÁS</t>
  </si>
  <si>
    <t>4º TERMO ADITIVO AO TERMO DE FOMENTO
 Nº 001/2019 - CEASA/OVG</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</si>
  <si>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</si>
  <si>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</si>
  <si>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</si>
  <si>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</si>
  <si>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</si>
  <si>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</si>
  <si>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</si>
  <si>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</si>
  <si>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</si>
  <si>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</si>
  <si>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</si>
  <si>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</si>
  <si>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</si>
  <si>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</si>
  <si>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</si>
  <si>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</si>
  <si>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</si>
  <si>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</si>
  <si>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</si>
  <si>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</si>
  <si>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</si>
  <si>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</si>
  <si>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</si>
  <si>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</si>
  <si>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 xml:space="preserve">Prosseguimos com o cadastramento presencial de famílias, seguindo os protocolos de segurança. O cadastramento de entidades sociais é realizado pelo site da OVG (www.ovg.org.br) e a validação do cadastro é realizada pela equipe de Assistência Social e todas as ações buscam apoiar e fortalecer a rede socioassistencial. </t>
  </si>
  <si>
    <t>Foi dada continuidade na promoção da segurança alimentar e nutricional ao atender famílias vulneráveis que coletam alimentos impróprios para consumo nos contêiners de lixo da CEASA. Com essa ação de mapeamento das famílias, elas passam pelo atendimento e avaliação com a assistente social e, além de receber os alimentos de forma contínua, recebem os encaminhamentos necessários à rede socioassistencial, conforme suas demandas. Atualmente, além da busca ativa, contamos com o apoio da equipe de Segurança Interna da CEASA, que também mobiliza e direciona famílias para o Banco de Alimentos.</t>
  </si>
  <si>
    <t>A parceria entre Banco de Alimentos e Universidade Federal de Goiás (UFG) para recebimento de estudantes de Nutrição e Saúde Pública permanece. Na unidade, eles realizam estágio obrigatório.</t>
  </si>
  <si>
    <t>Marília Araújo Silva</t>
  </si>
  <si>
    <t>Isadora de Fátima Lopes</t>
  </si>
  <si>
    <t xml:space="preserve">Gerente Estratégica de Planejamento e Governança 
</t>
  </si>
  <si>
    <t>Sérgio Borges Fonseca Júnior</t>
  </si>
  <si>
    <t>Jeane de Cássia Dias Abdala Maia</t>
  </si>
  <si>
    <t>Diretor Administrativo e Financeiro</t>
  </si>
  <si>
    <t>Diretora de Ações Sociais</t>
  </si>
  <si>
    <t>Adryanna Leonor Melo de Oliveira Caiado</t>
  </si>
  <si>
    <t>Diretora Geral</t>
  </si>
  <si>
    <t>4º TERMO ADITIVO AO TERMO DE FOMENTO Nº 001/2019 - CEASA/OVG</t>
  </si>
  <si>
    <t>RELATÓRIO ANALÍTICO: OPERACIONAL E METAS</t>
  </si>
  <si>
    <t>PROTEÇÃO SOCIAL BÁSICA</t>
  </si>
  <si>
    <t xml:space="preserve">OPERACIONALIZAÇÃO DAS AÇÕES DE PROTEÇÃO SOCIAL                      </t>
  </si>
  <si>
    <t>Item Meta TF: 15.1   /   Item Meta PT: 9.6.1</t>
  </si>
  <si>
    <t xml:space="preserve"> 1. ATENDIMENTOS/MÊS</t>
  </si>
  <si>
    <t>JUL/2019 A DEZ/2022</t>
  </si>
  <si>
    <t>JAN</t>
  </si>
  <si>
    <t>FEV</t>
  </si>
  <si>
    <t>MAR</t>
  </si>
  <si>
    <t>ABR</t>
  </si>
  <si>
    <t>MAI</t>
  </si>
  <si>
    <t>JUN</t>
  </si>
  <si>
    <t>JUL</t>
  </si>
  <si>
    <t>TOTAL SEM REPETIÇÃO</t>
  </si>
  <si>
    <t>RZ</t>
  </si>
  <si>
    <t>Item Meta TF: 15.1   /   Item Meta PT: 9.6.2</t>
  </si>
  <si>
    <t xml:space="preserve"> 2. CADASTRAMENTOS/MÊS</t>
  </si>
  <si>
    <t>TOTAL</t>
  </si>
  <si>
    <t>Novas entidades cadastradas com recebimento regular</t>
  </si>
  <si>
    <t>Novas entidades cadastradas para o Programa Aquisição de Alimentos Estadual (PAA)</t>
  </si>
  <si>
    <t>Novos indivíduos/famílias cadastrados</t>
  </si>
  <si>
    <t>Item Meta TF: 15.3   /   Item Meta PT: 9.6.3</t>
  </si>
  <si>
    <t>3. VOLUME DE DOAÇÕES (KG)/MÊS</t>
  </si>
  <si>
    <t>Quantidade de alimentos coletados/arrecadados</t>
  </si>
  <si>
    <t>Quantidade de alimentos doados</t>
  </si>
  <si>
    <t xml:space="preserve">Quantidade de alimentos selecionados para processamentos </t>
  </si>
  <si>
    <t xml:space="preserve">Quantidade de alimentos descartados (distribuídos a instituições para alimentação animal) </t>
  </si>
  <si>
    <t>Item Meta TF: Não Possui   /   Item Meta PT: 9.6.5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</si>
  <si>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</si>
  <si>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</si>
  <si>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</si>
  <si>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</si>
  <si>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</si>
  <si>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</si>
  <si>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</si>
  <si>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</si>
  <si>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</si>
  <si>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</si>
  <si>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</si>
  <si>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Grupo Ecológico Ambiental Nacional</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</si>
  <si>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</si>
  <si>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</si>
  <si>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</si>
  <si>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</si>
  <si>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</si>
  <si>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</si>
  <si>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</si>
  <si>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</si>
  <si>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</si>
  <si>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</si>
  <si>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</si>
  <si>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Comunidade Espirita Trabalho, Amor e FÉ (CETAF)</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</si>
  <si>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</si>
  <si>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</si>
  <si>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</si>
  <si>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</si>
  <si>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</si>
  <si>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</si>
  <si>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</si>
  <si>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</si>
  <si>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</si>
  <si>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</si>
  <si>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</si>
  <si>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</si>
  <si>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</si>
  <si>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</si>
  <si>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</si>
  <si>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União das Pioneiras de Goiânia</t>
  </si>
  <si>
    <t>Jardim das Aroeiras</t>
  </si>
  <si>
    <t>Associação das Entidades Comunitárias Dom Fernando II e Aroeiras</t>
  </si>
  <si>
    <t>CMEI Jardim das Aroeiras</t>
  </si>
  <si>
    <t>Jardim Mirabel</t>
  </si>
  <si>
    <t>Conjunto Vera Cruz I</t>
  </si>
  <si>
    <t>Associação de Moradores do Conjunto Vera Cruz I</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</si>
  <si>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</si>
  <si>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</si>
  <si>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</si>
  <si>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</si>
  <si>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</si>
  <si>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</si>
  <si>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</si>
  <si>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</si>
  <si>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</si>
  <si>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</si>
  <si>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</si>
  <si>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</si>
  <si>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</si>
  <si>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</si>
  <si>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</si>
  <si>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</si>
  <si>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</si>
  <si>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</si>
  <si>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</si>
  <si>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</si>
  <si>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</si>
  <si>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</si>
  <si>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</si>
  <si>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</si>
  <si>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</si>
  <si>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</si>
  <si>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</si>
  <si>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</si>
  <si>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</si>
  <si>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</si>
  <si>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</si>
  <si>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</si>
  <si>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</si>
  <si>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</si>
  <si>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</si>
  <si>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</si>
  <si>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</si>
  <si>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</si>
  <si>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</si>
  <si>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</si>
  <si>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</si>
  <si>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</si>
  <si>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</si>
  <si>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</si>
  <si>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</si>
  <si>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</si>
  <si>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</si>
  <si>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</si>
  <si>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</si>
  <si>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</si>
  <si>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</si>
  <si>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</si>
  <si>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</si>
  <si>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</si>
  <si>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</si>
  <si>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</si>
  <si>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</si>
  <si>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</si>
  <si>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</si>
  <si>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</si>
  <si>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</si>
  <si>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</si>
  <si>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</si>
  <si>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</si>
  <si>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</si>
  <si>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</si>
  <si>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</si>
  <si>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</si>
  <si>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</si>
  <si>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</si>
  <si>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</si>
  <si>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</si>
  <si>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</si>
  <si>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</si>
  <si>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</si>
  <si>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</si>
  <si>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</si>
  <si>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</si>
  <si>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</si>
  <si>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</si>
  <si>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</si>
  <si>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</si>
  <si>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</si>
  <si>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</si>
  <si>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</si>
  <si>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</si>
  <si>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</si>
  <si>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</si>
  <si>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</si>
  <si>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</si>
  <si>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</si>
  <si>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</si>
  <si>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</si>
  <si>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</si>
  <si>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</si>
  <si>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</si>
  <si>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</si>
  <si>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</si>
  <si>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</si>
  <si>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</si>
  <si>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</si>
  <si>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</si>
  <si>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</si>
  <si>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</si>
  <si>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</si>
  <si>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</si>
  <si>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</si>
  <si>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</si>
  <si>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</si>
  <si>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</si>
  <si>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</si>
  <si>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Obras Sociais do Centro Espírita Irmão Áureo - OSCEIA</t>
  </si>
  <si>
    <t>Setor Bueno</t>
  </si>
  <si>
    <t>Sindicato dos Proprietários das Oficinas Mecânicas dos Estados de Goiás</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</si>
  <si>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</si>
  <si>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</si>
  <si>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</si>
  <si>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</si>
  <si>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</si>
  <si>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</si>
  <si>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de Travesti Transexuais e Transgêneros de Goiás Astral/GO</t>
  </si>
  <si>
    <t xml:space="preserve">Comunidade Terapêutica Ebenézer Bom Pastor </t>
  </si>
  <si>
    <t xml:space="preserve">Sindicato dos Empregados do Comércio Hoteleiro do Estado de Goiás </t>
  </si>
  <si>
    <t>Setor Progresso</t>
  </si>
  <si>
    <t>Centro de Trabalho Comunitário - CTC</t>
  </si>
  <si>
    <t>Setor Balneário</t>
  </si>
  <si>
    <t>Associação dos Idosos Jardim Balneário</t>
  </si>
  <si>
    <t>Setor Sudoeste</t>
  </si>
  <si>
    <t>Setor Negrão de Lima</t>
  </si>
  <si>
    <t>Centro Espirita Emmanoel</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</si>
  <si>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</si>
  <si>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</si>
  <si>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</si>
  <si>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</si>
  <si>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</si>
  <si>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</si>
  <si>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</si>
  <si>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</si>
  <si>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</si>
  <si>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</si>
  <si>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</si>
  <si>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</si>
  <si>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</si>
  <si>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</si>
  <si>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</si>
  <si>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</si>
  <si>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</si>
  <si>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</si>
  <si>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</si>
  <si>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</si>
  <si>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</si>
  <si>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</si>
  <si>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</si>
  <si>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</si>
  <si>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</si>
  <si>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</si>
  <si>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</si>
  <si>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</si>
  <si>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</si>
  <si>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</si>
  <si>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</si>
  <si>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</si>
  <si>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</si>
  <si>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</si>
  <si>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</si>
  <si>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</si>
  <si>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</si>
  <si>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</si>
  <si>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</si>
  <si>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</si>
  <si>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</si>
  <si>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Associação Comunidade Luz da Vida</t>
  </si>
  <si>
    <t>Jovens com uma Missão Goiânia</t>
  </si>
  <si>
    <t>Boa Ventura</t>
  </si>
  <si>
    <t>Associação dos Catadores de Materiais Recicláveis Ordem e Progresso</t>
  </si>
  <si>
    <t>Finsocial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</si>
  <si>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</si>
  <si>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</si>
  <si>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</si>
  <si>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</si>
  <si>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</si>
  <si>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</si>
  <si>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</si>
  <si>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</si>
  <si>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Centro de Valorização da Mulher - CEVAM</t>
  </si>
  <si>
    <t>Residencial Antonio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</si>
  <si>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</si>
  <si>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</si>
  <si>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</si>
  <si>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</si>
  <si>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</si>
  <si>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</si>
  <si>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</si>
  <si>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</si>
  <si>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</si>
  <si>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</si>
  <si>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</si>
  <si>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</si>
  <si>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</si>
  <si>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</si>
  <si>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CMEI Tia Jovita</t>
  </si>
  <si>
    <t>Igreja Assembleia de Deus Ministério Fama</t>
  </si>
  <si>
    <t>Nova Suiça</t>
  </si>
  <si>
    <t>Igreja Nossa Senhora Aparecida e Santa Edwiges</t>
  </si>
  <si>
    <t>Setor Jaó</t>
  </si>
  <si>
    <t>Comunidade Evangélica Juvenil Vida Nova - CEJVN</t>
  </si>
  <si>
    <t>Programa Banco Municipal de Alimentos - Semas</t>
  </si>
  <si>
    <t>Residencial Brisa da Mata</t>
  </si>
  <si>
    <t>Residencial Juscelino Kubitschek</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</si>
  <si>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</si>
  <si>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</si>
  <si>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</si>
  <si>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</si>
  <si>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</si>
  <si>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</si>
  <si>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</si>
  <si>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</si>
  <si>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</si>
  <si>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Igreja Pentecostal Assembléia de Deus Campo Petropolis - IPAD</t>
  </si>
  <si>
    <t>Setor Rodoviário</t>
  </si>
  <si>
    <t>Legião da Boa Vontade - LBV</t>
  </si>
  <si>
    <t>Parque Oeste Industrial</t>
  </si>
  <si>
    <t>Grupo Espírita Luz Lar Caminho de Maria</t>
  </si>
  <si>
    <t>Ministério Filantrópico Terra Fértil</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</si>
  <si>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</si>
  <si>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</si>
  <si>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</si>
  <si>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</si>
  <si>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</si>
  <si>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</si>
  <si>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</si>
  <si>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</si>
  <si>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</si>
  <si>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</si>
  <si>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Associação Moriá</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</si>
  <si>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</si>
  <si>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</si>
  <si>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</si>
  <si>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</si>
  <si>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</si>
  <si>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</si>
  <si>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</si>
  <si>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</si>
  <si>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</si>
  <si>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</si>
  <si>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</si>
  <si>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</si>
  <si>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</si>
  <si>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</si>
  <si>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</si>
  <si>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</si>
  <si>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</si>
  <si>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</si>
  <si>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</si>
  <si>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</si>
  <si>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</si>
  <si>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</si>
  <si>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</si>
  <si>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</si>
  <si>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</si>
  <si>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</si>
  <si>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</si>
  <si>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</si>
  <si>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</si>
  <si>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</si>
  <si>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</si>
  <si>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</si>
  <si>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</si>
  <si>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</si>
  <si>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</si>
  <si>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</si>
  <si>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</si>
  <si>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</si>
  <si>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</si>
  <si>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</si>
  <si>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</si>
  <si>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</si>
  <si>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</si>
  <si>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</si>
  <si>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</si>
  <si>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</si>
  <si>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</si>
  <si>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</si>
  <si>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</si>
  <si>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</si>
  <si>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</si>
  <si>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</si>
  <si>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</si>
  <si>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</si>
  <si>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Monjolo Retiro para Idosos</t>
  </si>
  <si>
    <t>Movimento Terra Livre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</si>
  <si>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</si>
  <si>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</si>
  <si>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</si>
  <si>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</si>
  <si>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</si>
  <si>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</si>
  <si>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</si>
  <si>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</si>
  <si>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</si>
  <si>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</si>
  <si>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</si>
  <si>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</si>
  <si>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</si>
  <si>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</si>
  <si>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</si>
  <si>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</si>
  <si>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</si>
  <si>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</si>
  <si>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</si>
  <si>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</si>
  <si>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</si>
  <si>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</si>
  <si>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Centro Espírita Trabalho e Progresso</t>
  </si>
  <si>
    <t>Lar São de Paulo do Centro Espírita Luz e Caridade</t>
  </si>
  <si>
    <t>Nazário</t>
  </si>
  <si>
    <t>Centro Espírita O Consolador</t>
  </si>
  <si>
    <t>Nova Veneza</t>
  </si>
  <si>
    <t>Associação Recanto Mais Saúde</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</si>
  <si>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</si>
  <si>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</si>
  <si>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</si>
  <si>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</si>
  <si>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</si>
  <si>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</si>
  <si>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</si>
  <si>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</si>
  <si>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</si>
  <si>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</si>
  <si>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</si>
  <si>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</si>
  <si>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</si>
  <si>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</si>
  <si>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</si>
  <si>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</si>
  <si>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</si>
  <si>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</si>
  <si>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</si>
  <si>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</si>
  <si>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</si>
  <si>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</si>
  <si>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</si>
  <si>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</si>
  <si>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</si>
  <si>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</si>
  <si>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</si>
  <si>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</si>
  <si>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</si>
  <si>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</si>
  <si>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</si>
  <si>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</si>
  <si>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</si>
  <si>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</si>
  <si>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</si>
  <si>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</si>
  <si>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</si>
  <si>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</si>
  <si>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</si>
  <si>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</si>
  <si>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</si>
  <si>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</si>
  <si>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</si>
  <si>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</si>
  <si>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</si>
  <si>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</si>
  <si>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</si>
  <si>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9.6.4</t>
  </si>
  <si>
    <t xml:space="preserve"> Quantidade em kg de alimentos coletados / arrecadados pelo Banco de Alimentos por Doador</t>
  </si>
  <si>
    <t>PESSOA JURÍDICA</t>
  </si>
  <si>
    <t>Abacaxi.com</t>
  </si>
  <si>
    <t>Alimentos Japão</t>
  </si>
  <si>
    <t>Apreensões de Hortifruti CEASA</t>
  </si>
  <si>
    <t>Apreensões IBAMA/ Polícia Federal</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</si>
  <si>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</si>
  <si>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</si>
  <si>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</si>
  <si>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</si>
  <si>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</si>
  <si>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</si>
  <si>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</si>
  <si>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</si>
  <si>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</si>
  <si>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</si>
  <si>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</si>
  <si>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</si>
  <si>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</si>
  <si>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</si>
  <si>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</si>
  <si>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</si>
  <si>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</si>
  <si>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</si>
  <si>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</si>
  <si>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</si>
  <si>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</si>
  <si>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</si>
  <si>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</si>
  <si>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</si>
  <si>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</si>
  <si>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</si>
  <si>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</si>
  <si>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</si>
  <si>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</si>
  <si>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</si>
  <si>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</si>
  <si>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</si>
  <si>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</si>
  <si>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</si>
  <si>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</si>
  <si>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</si>
  <si>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</si>
  <si>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</si>
  <si>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</si>
  <si>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</si>
  <si>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</si>
  <si>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</si>
  <si>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</si>
  <si>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</si>
  <si>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</si>
  <si>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</si>
  <si>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</si>
  <si>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</si>
  <si>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</si>
  <si>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</si>
  <si>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</si>
  <si>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</si>
  <si>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</si>
  <si>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</si>
  <si>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</si>
  <si>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</si>
  <si>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</si>
  <si>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</si>
  <si>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</si>
  <si>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Tropicais</t>
  </si>
  <si>
    <t>Gigantão Comercial de Batatas Ltda.</t>
  </si>
  <si>
    <t>Gynpepp</t>
  </si>
  <si>
    <t>Horta escola - Município de Goiânia</t>
  </si>
  <si>
    <t>Irmãos Garcia Hortifrutigranjeiros Ltda.</t>
  </si>
  <si>
    <t>JF</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</si>
  <si>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</si>
  <si>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</si>
  <si>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</si>
  <si>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</si>
  <si>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</si>
  <si>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</si>
  <si>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</si>
  <si>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</si>
  <si>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</si>
  <si>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</si>
  <si>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</si>
  <si>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</si>
  <si>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</si>
  <si>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</si>
  <si>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</si>
  <si>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</si>
  <si>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</si>
  <si>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</si>
  <si>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</si>
  <si>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</si>
  <si>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</si>
  <si>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</si>
  <si>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</si>
  <si>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</si>
  <si>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</si>
  <si>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</si>
  <si>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W.R.P - Verduras</t>
  </si>
  <si>
    <t>WV Distribuidora de Bananas</t>
  </si>
  <si>
    <t>SUB-TOTAL ARRECADAÇÕES CONCESSIONÁRIOS (KG)</t>
  </si>
  <si>
    <t>PERMISSIONÁRIOS, PRODUTORES e PESSOA FÍSICA</t>
  </si>
  <si>
    <t>Adriano Rodrigues dos Santos</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</si>
  <si>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</si>
  <si>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</si>
  <si>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</si>
  <si>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</si>
  <si>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</si>
  <si>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</si>
  <si>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</si>
  <si>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</si>
  <si>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</si>
  <si>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</si>
  <si>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</si>
  <si>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</si>
  <si>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</si>
  <si>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</si>
  <si>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</si>
  <si>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</si>
  <si>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</si>
  <si>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</si>
  <si>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</si>
  <si>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</si>
  <si>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</si>
  <si>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</si>
  <si>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Edmar Cardoso de Oliveira</t>
  </si>
  <si>
    <t>Edimar</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</si>
  <si>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</si>
  <si>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</si>
  <si>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</si>
  <si>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</si>
  <si>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</si>
  <si>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</si>
  <si>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</si>
  <si>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</si>
  <si>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</si>
  <si>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</si>
  <si>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</si>
  <si>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</si>
  <si>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</si>
  <si>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</si>
  <si>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</si>
  <si>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</si>
  <si>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</si>
  <si>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</si>
  <si>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</si>
  <si>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</si>
  <si>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</si>
  <si>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</si>
  <si>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</si>
  <si>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</si>
  <si>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</si>
  <si>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</si>
  <si>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</si>
  <si>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</si>
  <si>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</si>
  <si>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</si>
  <si>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</si>
  <si>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</si>
  <si>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</si>
  <si>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</si>
  <si>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</si>
  <si>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</si>
  <si>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</si>
  <si>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</si>
  <si>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</si>
  <si>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</si>
  <si>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</si>
  <si>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</si>
  <si>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</si>
  <si>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</si>
  <si>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</si>
  <si>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</si>
  <si>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</si>
  <si>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</si>
  <si>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</si>
  <si>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</si>
  <si>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</si>
  <si>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</si>
  <si>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</si>
  <si>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</si>
  <si>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</si>
  <si>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</si>
  <si>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</si>
  <si>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</si>
  <si>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</si>
  <si>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</si>
  <si>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</si>
  <si>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</si>
  <si>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</si>
  <si>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</si>
  <si>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</si>
  <si>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</si>
  <si>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</si>
  <si>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</si>
  <si>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</si>
  <si>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</si>
  <si>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</si>
  <si>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</si>
  <si>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</si>
  <si>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</si>
  <si>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</si>
  <si>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</si>
  <si>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</si>
  <si>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</si>
  <si>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</si>
  <si>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</si>
  <si>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</si>
  <si>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</si>
  <si>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</si>
  <si>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</si>
  <si>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</si>
  <si>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</si>
  <si>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</si>
  <si>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</si>
  <si>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</si>
  <si>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</si>
  <si>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</si>
  <si>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</si>
  <si>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</si>
  <si>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</si>
  <si>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</si>
  <si>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</si>
  <si>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</si>
  <si>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</si>
  <si>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</si>
  <si>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</si>
  <si>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</si>
  <si>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</si>
  <si>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</si>
  <si>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</si>
  <si>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</si>
  <si>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7. DESCRITIVO DAS DEMAIS ATIVIDADES</t>
  </si>
  <si>
    <t>Item Meta TF: -   /   Item Meta PT: 9.6</t>
  </si>
  <si>
    <t>Atividades relevantes por área técnica e/ou geral desenvolvidas na unidade (conforme Plano de Trabalho):</t>
  </si>
  <si>
    <r>
      <rPr>
        <b/>
        <sz val="14"/>
        <color rgb="FF000000"/>
        <rFont val="Arial"/>
        <family val="2"/>
      </rPr>
      <t>7.1</t>
    </r>
    <r>
      <rPr>
        <sz val="14"/>
        <color rgb="FF000000"/>
        <rFont val="Arial"/>
        <family val="2"/>
      </rPr>
      <t xml:space="preserve"> Continuamos com o recadastramento das entidades sociais atendidas. De acordo com a Resolução OVG n° 002/2019, "as instituições deverão realizar a atualização de cadastro anualmente". A equipe da GNSS retomou as visitas técnicas às entidades sociais conforme orientação da Resolução. </t>
    </r>
  </si>
  <si>
    <r>
      <rPr>
        <b/>
        <sz val="14"/>
        <rFont val="Arial"/>
        <family val="2"/>
      </rPr>
      <t>7.5</t>
    </r>
    <r>
      <rPr>
        <sz val="14"/>
        <rFont val="Arial"/>
        <family val="2"/>
      </rPr>
      <t xml:space="preserve"> Prosseguimos com a parceria com a Gerência de Promoção do Voluntariado (GPV) para acolhimento de voluntários que auxiliem nas atividades diárias da unidade.</t>
    </r>
  </si>
  <si>
    <t>Impactos das atividades desenvolvidas (conforme Plano de Trabalho):</t>
  </si>
  <si>
    <r>
      <rPr>
        <b/>
        <sz val="14"/>
        <color rgb="FF000000"/>
        <rFont val="Arial"/>
        <family val="2"/>
      </rPr>
      <t>7.2</t>
    </r>
    <r>
      <rPr>
        <sz val="14"/>
        <color rgb="FF000000"/>
        <rFont val="Arial"/>
        <family val="2"/>
      </rPr>
      <t xml:space="preserve"> Rotineiramente, é feita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</si>
  <si>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r>
      <rPr>
        <b/>
        <sz val="14"/>
        <color rgb="FF000000"/>
        <rFont val="Arial"/>
        <family val="2"/>
      </rPr>
      <t>7.3</t>
    </r>
    <r>
      <rPr>
        <sz val="14"/>
        <color rgb="FF000000"/>
        <rFont val="Arial"/>
        <family val="2"/>
      </rPr>
      <t xml:space="preserve">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Organização.</t>
    </r>
  </si>
  <si>
    <t xml:space="preserve"> </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</si>
  <si>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</si>
  <si>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</si>
  <si>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</si>
  <si>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</si>
  <si>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</si>
  <si>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</si>
  <si>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</si>
  <si>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</si>
  <si>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</si>
  <si>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</si>
  <si>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</si>
  <si>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</si>
  <si>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</si>
  <si>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</si>
  <si>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</si>
  <si>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</si>
  <si>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</si>
  <si>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</si>
  <si>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</si>
  <si>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</si>
  <si>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</si>
  <si>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</si>
  <si>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</si>
  <si>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</si>
  <si>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</si>
  <si>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</si>
  <si>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</si>
  <si>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</si>
  <si>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</si>
  <si>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</si>
  <si>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</si>
  <si>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</si>
  <si>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</si>
  <si>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</si>
  <si>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</si>
  <si>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Instituição de Longa Permanência Lar Feliz</t>
  </si>
  <si>
    <t>São Miguel do Araguaia</t>
  </si>
  <si>
    <t>Associação de Pais e Amigos dos Excepcionais de São Miguel do Araguaia - APAE</t>
  </si>
  <si>
    <t>De mãos Dadas Pela Vida-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</si>
  <si>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</si>
  <si>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</si>
  <si>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</si>
  <si>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</si>
  <si>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</si>
  <si>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</si>
  <si>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</si>
  <si>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</si>
  <si>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</si>
  <si>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</si>
  <si>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</si>
  <si>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</si>
  <si>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</si>
  <si>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</si>
  <si>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</si>
  <si>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</si>
  <si>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</si>
  <si>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</si>
  <si>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</si>
  <si>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</si>
  <si>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</si>
  <si>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</si>
  <si>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</si>
  <si>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</si>
  <si>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</si>
  <si>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</si>
  <si>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</si>
  <si>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Amprabons</t>
  </si>
  <si>
    <t>Aurilândia</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</si>
  <si>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</si>
  <si>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</si>
  <si>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</si>
  <si>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</si>
  <si>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</si>
  <si>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</si>
  <si>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</si>
  <si>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</si>
  <si>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Anhanguera</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</si>
  <si>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</si>
  <si>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</si>
  <si>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</si>
  <si>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</si>
  <si>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</si>
  <si>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</si>
  <si>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</si>
  <si>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</si>
  <si>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</si>
  <si>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</si>
  <si>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</si>
  <si>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</si>
  <si>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</si>
  <si>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</si>
  <si>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11 municípios</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</si>
  <si>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</si>
  <si>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</si>
  <si>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</si>
  <si>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</si>
  <si>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</si>
  <si>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</si>
  <si>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</si>
  <si>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</si>
  <si>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</si>
  <si>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</si>
  <si>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</si>
  <si>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</si>
  <si>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</si>
  <si>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Nova Suíça</t>
  </si>
  <si>
    <t>Residencial Antônio Carlos Pires</t>
  </si>
  <si>
    <t>Associação Amar Mais</t>
  </si>
  <si>
    <t>Recanto Dom Orione</t>
  </si>
  <si>
    <t>Casa Espírita Irmão Lázaro</t>
  </si>
  <si>
    <t>Associação Projeto Social Anjo da Guarda</t>
  </si>
  <si>
    <t>Associação Maçônica de Assistência Social do Estado de Goiás - AMEM-GO</t>
  </si>
  <si>
    <t>Associação Mão Amiga dos Moradores do Residencial Antônio Carlos Pires</t>
  </si>
  <si>
    <t>Grupo Pela Vidda de Goiânia</t>
  </si>
  <si>
    <r>
      <rPr>
        <b/>
        <sz val="14"/>
        <rFont val="Arial"/>
        <family val="2"/>
      </rPr>
      <t xml:space="preserve">7.1 </t>
    </r>
    <r>
      <rPr>
        <sz val="14"/>
        <rFont val="Arial"/>
        <family val="2"/>
      </rPr>
      <t>A implementação do sistema de gestão, possibilitando o recadastramento on-line, trouxe muitos benefícios para o melhor controle das informações das entidades sociais. Além disso, por não utilizar papel, colabora também para redução de impacto ambiental. Assim, todas as ações buscaram apoiar e fortalecer a rede socioassistencial.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(quartas e sexta-feiras). A integração do SGI teve o objetivo de unificar o sistema para cadastro, monitoramento e controle das entidades sociais atendidas pela OVG, independente da unidade gerencial que realiza o atendimento e está em funcionamento desde o mês de novembro/2022.</t>
    </r>
  </si>
  <si>
    <t>MÊS DE REFERÊNCIA: FEVEREIRO / 2023</t>
  </si>
  <si>
    <t>REFERÊNCIA: FEVEREIRO / 2023</t>
  </si>
  <si>
    <t>Associação dos Agentes de Proteção do Juizado da Infância e da Juventude</t>
  </si>
  <si>
    <r>
      <rPr>
        <b/>
        <sz val="14"/>
        <color rgb="FF000000"/>
        <rFont val="Arial"/>
        <family val="2"/>
      </rPr>
      <t>7.3</t>
    </r>
    <r>
      <rPr>
        <sz val="14"/>
        <color rgb="FF000000"/>
        <rFont val="Arial"/>
        <family val="2"/>
      </rPr>
      <t xml:space="preserve"> O Serviço Social realizou neste mês:
- 77 atendimentos / assessoria às entidades cadastradas. Os atendimentos aconteceram de forma presencial e contato telefônico;
- 2.943 atendimentos de famílias cadastradas para retirarem frutas e verduras no Banco de Alimentos de forma presencial e realização de contato telefônico. Destes, 85 atendimentos foram realizados com retirada imediata da cesta, de segunda a sexta-feira;
- 187 novos cadastros de famílias que vieram por busca espontânea e/ou encaminhadas por outras entidades para receberem frutas e verduras;
- 12 famílias encaminhadas via Gerência de Benefícios Sociais (GBS/OVG);
- 350 absorventes do Programa Dignidade Menstrual foram entregues às famílias cadastradas no Banco de Alimentos.  
A prioridade é atender a todos que procuram e se enquadram nos critérios do Programa Banco de Alimentos. Portanto, as cestas para as famílias sofrem variação em quantidade (padrão de 15-20 kg), conforme os alimentos que são coletados na CEASA. Neste sentido, sempre que temos a diminuição da coleta, a quantidade de alimentos da cesta sofre a mesma oscilação, porém mantendo a quantidade mínima para atender a necessidade nutricional das famílias. O mesmo protocolo é seguido para as entidades sociais, o volume de alimento doado aumenta ou diminui conforme a coleta realizada.                                                                                                                                         </t>
    </r>
  </si>
  <si>
    <r>
      <rPr>
        <b/>
        <sz val="14"/>
        <color rgb="FF000000"/>
        <rFont val="Arial"/>
        <family val="2"/>
      </rPr>
      <t xml:space="preserve">7.2 </t>
    </r>
    <r>
      <rPr>
        <sz val="14"/>
        <color rgb="FF000000"/>
        <rFont val="Arial"/>
        <family val="2"/>
      </rPr>
      <t>Neste mês, foram atendidas 15 famílias em situação de vulnerabilidade direcionadas pela CEASA. O mapeamento das famílias que coletam alimentos nos contêiners de lixo no interior da CEASA é feito</t>
    </r>
    <r>
      <rPr>
        <sz val="14"/>
        <color rgb="FF4472C4"/>
        <rFont val="Arial"/>
        <family val="2"/>
      </rPr>
      <t xml:space="preserve"> </t>
    </r>
    <r>
      <rPr>
        <sz val="14"/>
        <color rgb="FF000000"/>
        <rFont val="Arial"/>
        <family val="2"/>
      </rPr>
      <t>regularmente.</t>
    </r>
  </si>
  <si>
    <r>
      <t xml:space="preserve">7.6 </t>
    </r>
    <r>
      <rPr>
        <sz val="14"/>
        <rFont val="Arial"/>
        <family val="2"/>
      </rPr>
      <t>Mantivemos a parceria para recebimento de estudantes de Nutrição e Saúde Pública da Universidade Federal de Goiás (UFG) para realização do estágio obrigatório.</t>
    </r>
  </si>
  <si>
    <t xml:space="preserve">Neste mês, continuamos a entrega de cestas de hortifrútis adquiridas da agricultura familiar aos beneficiários do Programa Universitário do Bem (PROBEM), acompanhados pela equipe socioassistencial do Programa. Foram entregues 100 cestas e Mix do Bem. A ação promove o estímulo à alimentação adequada, compreendendo o uso de alimentos variados, seguros, que respeitem a cultura, as tradições e a adoção de hábitos alimentares saudáveis, contribuindo para o desenvolvimento dos alunos e para a melhoria do rendimento escolar, em conformidade com a sua faixa etária e seu estado de saúde, inclusive dos que necessitam de atenção específica. Além disso, a ação promove o apoio ao desenvolvimento sustentável, com incentivos para a aquisição de gêneros alimentícios diversificados, produzidos em âmbito local e preferencialmente pela agricultura familiar e pelos empreendedores familiares rurais do nosso Estado. </t>
  </si>
  <si>
    <t>FOTOS - FEVEREIRO 2023</t>
  </si>
  <si>
    <t>Goiânia, fevereiro de 2023.</t>
  </si>
  <si>
    <t>Regularmente, realizamos a busca ativa de alimentos na CEASA e é importante destacar que o volume da coleta é influenciada por fatores como sazonalidade, inflação, condições ambientais, dentre outros, o que gera grandes oscilações. Por isso, para complementar as doações de alimentos in natura, neste mês foram entregues 31.623 benefícios provenientes do processamento de alimentos coletados (Mix do Bem e frutas desidratadas), contribuindo para o ciclo de sustentabilidade e redução do desperdício.</t>
  </si>
  <si>
    <t>Em parceria com a Gerência de Enfrentamento às Desproteções Sociais, foram entregues 300 Mix do Bem para atender a demanda das famílias em situação de vulnerabilidade social de Matrinchã. Além disso, participamos da ação OVG Perto de Você em Trindade, com entrega de 150 kits de Mix do Bem (300 unidades. Na ocasião, os beneficiários foram orientados no preparo e conservação do alimento.</t>
  </si>
  <si>
    <t>Foram realizadas visitas às seguintes entidades: Hospital Espírita Eurípedes Barsanulfo e Instituto Albino Boa, em Aparecida de Goiânia. Também foram realizadas 03 (três) visitas domiciliares para beneficiários cadastrados. Durante as visitas, foram verificadas situações relacionadas às demandas familiares, bem como o contexto de vulnerabilidade em que se encontram e realizada entrega de cestas de hortifrútis e Mix do Bem.</t>
  </si>
  <si>
    <t>Gerente de Nutrição Social e Sustentável</t>
  </si>
  <si>
    <r>
      <rPr>
        <b/>
        <sz val="14"/>
        <color rgb="FF000000"/>
        <rFont val="Arial"/>
        <family val="2"/>
      </rPr>
      <t>7.4</t>
    </r>
    <r>
      <rPr>
        <sz val="14"/>
        <color rgb="FF000000"/>
        <rFont val="Arial"/>
        <family val="2"/>
      </rPr>
      <t xml:space="preserve"> Neste mês, as capacitações para famílias e entidades sociais foram sobre preparo e conservação dos alimentos. Para os colaboradores, o tema foi "Alimentação Saudável - Controle de hábitos alimentares". Para as mulheres, a equipe de assistência social convidou a Guarda Civil Metropolitana para uma roda de conversa sobre os Direitos da Mulher e Violência Doméstica. </t>
    </r>
  </si>
  <si>
    <r>
      <rPr>
        <b/>
        <sz val="14"/>
        <rFont val="Arial"/>
        <family val="2"/>
      </rPr>
      <t>7.4</t>
    </r>
    <r>
      <rPr>
        <sz val="14"/>
        <rFont val="Arial"/>
        <family val="2"/>
      </rPr>
      <t xml:space="preserve"> As ações de capacitação desenvolvidas foram: 
</t>
    </r>
    <r>
      <rPr>
        <b/>
        <sz val="14"/>
        <rFont val="Arial"/>
        <family val="2"/>
      </rPr>
      <t>Capacitação para famílias e entidades</t>
    </r>
    <r>
      <rPr>
        <sz val="14"/>
        <rFont val="Arial"/>
        <family val="2"/>
      </rPr>
      <t xml:space="preserve">: Neste mês, a temática foi o preparo e conservação dos alimentos. A todo momento, diversas reações químicas acontecem nos alimentos, o que leva a redução da qualidade da “vida de prateleira” ao longo do tempo. Em todas as fases do processamento de alimentos, eles estão suscetíveis a agentes que irão modificar suas estruturas primárias (NESPOLO, 2015). Neste contexto, métodos de conservação podem ser utilizados, visando manter o alimento o mais estável possível, envolvendo características físicas, químicas e biológicas (FOOD INGREDIENTS BRAZIL, 2012). Os métodos viáveis para aplicação na casa das famílias e nas entidades envolvem o uso do frio, do calor e da adição de componentes. Durante a capacitação, foram entregues Guias Orientativos elaborados pela equipe de nutrição da OVG.
</t>
    </r>
    <r>
      <rPr>
        <b/>
        <sz val="14"/>
        <rFont val="Arial"/>
        <family val="2"/>
      </rPr>
      <t>Capacitação para colaboradores</t>
    </r>
    <r>
      <rPr>
        <sz val="14"/>
        <rFont val="Arial"/>
        <family val="2"/>
      </rPr>
      <t>: O tema foi "Alimentação Saudável - Controle de hábitos alimentares". As doenças crônicas não transmissíveis (DCNT) são responsáveis por 70% dos óbitos no mundo, sendo que, entre os principais fatores para o desenvolvimento destas, está o excesso de peso (WHO, 2017). Este fator engloba um dos principais problemas de saúde pública, sendo que a projeção para 2025 é de que existam 700 milhões de adultos obesos (ABESO, 2017).
Assim, as ações de Educação Alimentar e Nutricional (EAN) atuam na conscientização e estímulo a adoção de práticas saudáveis em diversos contextos, buscando soluções e organizações para a ação individual e coletiva (BRASIL, 2017). Por consequência, a EAN pode incentivar e orientar os indivíduos a compreenderem suas práticas e comportamentos alimentares, para então tornarem-se agentes de mudanças nos hábitos alimentares e de saúde como um todo.</t>
    </r>
  </si>
  <si>
    <r>
      <rPr>
        <b/>
        <sz val="14"/>
        <rFont val="Arial"/>
        <family val="2"/>
      </rPr>
      <t xml:space="preserve">7.5 </t>
    </r>
    <r>
      <rPr>
        <sz val="14"/>
        <rFont val="Arial"/>
        <family val="2"/>
      </rPr>
      <t>Continuamos com a articulação</t>
    </r>
    <r>
      <rPr>
        <b/>
        <sz val="14"/>
        <rFont val="Arial"/>
        <family val="2"/>
      </rPr>
      <t xml:space="preserve"> </t>
    </r>
    <r>
      <rPr>
        <sz val="14"/>
        <rFont val="Arial"/>
        <family val="2"/>
      </rPr>
      <t xml:space="preserve">entre Gerência de Nutrição Social e Sustentável (GNSS) / Banco de Alimentos e Gerência de Promoção do Voluntariado (GPV) para receber voluntários que auxiliem no processamento de alimentos, desde a higienização até o corte. A iniciativa propõe agregar e estimular a rede de voluntariado, além de permitir que as pessoas façam parte do processo de levar alimentação digna e segura para quem mais precisa. Em fevereiro, recebemos 2 voluntários que atuou na etapa de empacotamento do Mix do Bem e frutas desidratadas.                                                                                                                                         </t>
    </r>
  </si>
  <si>
    <t>Distribuição para Famílias.</t>
  </si>
  <si>
    <t>Distribuição para Entidades Sociais.</t>
  </si>
  <si>
    <t>Capacitação para Famílias e Entidades Sociais.</t>
  </si>
  <si>
    <t>OVG Perto de Você em Trindade.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</si>
</sst>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sz val="14"/>
      <color rgb="FF4472C4"/>
      <name val="Arial"/>
      <family val="2"/>
    </font>
  </fonts>
  <fills count="23">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s>
  <borders count="123">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630">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4" borderId="49" xfId="3" applyFont="1" applyFill="1" applyBorder="1" applyAlignment="1">
      <alignment horizontal="center" vertical="center"/>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1" fillId="0" borderId="11" xfId="3" applyFont="1" applyBorder="1" applyAlignment="1">
      <alignment horizontal="left"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0" fontId="11" fillId="0" borderId="79" xfId="3" applyFont="1" applyBorder="1" applyAlignment="1">
      <alignment vertical="center"/>
    </xf>
    <xf numFmtId="0" fontId="11" fillId="0" borderId="11" xfId="0" applyFont="1" applyBorder="1" applyAlignment="1">
      <alignment vertical="center"/>
    </xf>
    <xf numFmtId="0" fontId="32" fillId="0" borderId="0" xfId="0" applyFont="1"/>
    <xf numFmtId="0" fontId="33" fillId="0" borderId="0" xfId="0" applyFont="1" applyAlignment="1">
      <alignment horizontal="centerContinuous"/>
    </xf>
    <xf numFmtId="0" fontId="34"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23" fillId="3" borderId="52"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0" fontId="11" fillId="0" borderId="11" xfId="0" applyFont="1" applyBorder="1" applyAlignment="1">
      <alignment horizontal="left" vertical="center"/>
    </xf>
    <xf numFmtId="3" fontId="17" fillId="0" borderId="0" xfId="3" applyNumberFormat="1" applyFont="1"/>
    <xf numFmtId="2" fontId="19" fillId="3" borderId="53"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87" xfId="3" applyNumberFormat="1" applyFont="1" applyFill="1" applyBorder="1" applyAlignment="1">
      <alignment horizontal="center" vertical="center"/>
    </xf>
    <xf numFmtId="4" fontId="14" fillId="7" borderId="88" xfId="3" applyNumberFormat="1" applyFont="1" applyFill="1" applyBorder="1" applyAlignment="1">
      <alignment horizontal="center" vertical="center"/>
    </xf>
    <xf numFmtId="4" fontId="14" fillId="7" borderId="89"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90"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32" fillId="0" borderId="0" xfId="0" applyFont="1" applyAlignment="1">
      <alignment horizontal="center" vertical="center"/>
    </xf>
    <xf numFmtId="0" fontId="24" fillId="0" borderId="16" xfId="3" applyFont="1" applyBorder="1" applyAlignment="1">
      <alignment horizontal="center" vertical="center" wrapText="1"/>
    </xf>
    <xf numFmtId="0" fontId="36" fillId="10" borderId="59" xfId="0" applyFont="1" applyFill="1" applyBorder="1" applyAlignment="1">
      <alignment horizontal="center" vertical="center"/>
    </xf>
    <xf numFmtId="0" fontId="24" fillId="0" borderId="93" xfId="3" applyFont="1" applyBorder="1" applyAlignment="1">
      <alignment horizontal="center" vertical="center" wrapText="1"/>
    </xf>
    <xf numFmtId="0" fontId="32" fillId="0" borderId="0" xfId="0" applyFont="1" applyAlignment="1">
      <alignment horizontal="center"/>
    </xf>
    <xf numFmtId="0" fontId="37" fillId="0" borderId="0" xfId="0" applyFont="1"/>
    <xf numFmtId="0" fontId="11" fillId="0" borderId="81" xfId="0" applyFont="1" applyBorder="1" applyAlignment="1">
      <alignment horizontal="center" vertical="center" wrapText="1"/>
    </xf>
    <xf numFmtId="0" fontId="15" fillId="0" borderId="81"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2"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11" fillId="0" borderId="17" xfId="0" applyFont="1" applyBorder="1" applyAlignment="1">
      <alignment horizontal="left" vertical="center" wrapText="1"/>
    </xf>
    <xf numFmtId="0" fontId="11" fillId="0" borderId="86"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96" xfId="3" applyNumberFormat="1" applyFont="1" applyFill="1" applyBorder="1" applyAlignment="1">
      <alignment horizontal="center" vertical="center"/>
    </xf>
    <xf numFmtId="0" fontId="19" fillId="5" borderId="62" xfId="3" applyFont="1" applyFill="1" applyBorder="1" applyAlignment="1">
      <alignment horizontal="center" vertical="center"/>
    </xf>
    <xf numFmtId="0" fontId="11" fillId="0" borderId="46" xfId="0" applyFont="1" applyBorder="1" applyAlignment="1">
      <alignment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8" fillId="0" borderId="17" xfId="0" applyFont="1" applyBorder="1" applyAlignment="1">
      <alignment horizontal="center" vertical="center" wrapText="1"/>
    </xf>
    <xf numFmtId="0" fontId="38" fillId="0" borderId="92" xfId="0" applyFont="1" applyBorder="1" applyAlignment="1">
      <alignment horizontal="center" vertical="center" wrapText="1"/>
    </xf>
    <xf numFmtId="0" fontId="39"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9" fillId="10" borderId="31" xfId="0" applyFont="1" applyFill="1" applyBorder="1" applyAlignment="1">
      <alignment horizontal="center" vertical="center" wrapText="1"/>
    </xf>
    <xf numFmtId="0" fontId="23" fillId="0" borderId="16" xfId="0" applyFont="1" applyBorder="1" applyAlignment="1">
      <alignment horizontal="center"/>
    </xf>
    <xf numFmtId="0" fontId="38" fillId="0" borderId="92" xfId="0" applyFont="1" applyBorder="1"/>
    <xf numFmtId="0" fontId="38" fillId="0" borderId="92" xfId="0" applyFont="1" applyBorder="1" applyAlignment="1">
      <alignment wrapText="1"/>
    </xf>
    <xf numFmtId="0" fontId="23" fillId="0" borderId="16" xfId="0" applyFont="1" applyBorder="1" applyAlignment="1">
      <alignment horizontal="center" vertical="center"/>
    </xf>
    <xf numFmtId="0" fontId="38" fillId="0" borderId="92" xfId="0" applyFont="1" applyBorder="1" applyAlignment="1">
      <alignment vertical="center" wrapText="1"/>
    </xf>
    <xf numFmtId="0" fontId="23" fillId="0" borderId="93" xfId="0" applyFont="1" applyBorder="1" applyAlignment="1">
      <alignment horizontal="center"/>
    </xf>
    <xf numFmtId="0" fontId="38" fillId="0" borderId="13" xfId="0" applyFont="1" applyBorder="1" applyAlignment="1">
      <alignment horizontal="center" vertical="center" wrapText="1"/>
    </xf>
    <xf numFmtId="0" fontId="23" fillId="0" borderId="93" xfId="0" applyFont="1" applyBorder="1" applyAlignment="1">
      <alignment horizontal="center" vertical="center"/>
    </xf>
    <xf numFmtId="0" fontId="38" fillId="0" borderId="92" xfId="0" applyFont="1" applyBorder="1" applyAlignment="1">
      <alignment horizontal="justify" wrapText="1"/>
    </xf>
    <xf numFmtId="1" fontId="12" fillId="3" borderId="91" xfId="3" applyNumberFormat="1" applyFont="1" applyFill="1" applyBorder="1" applyAlignment="1">
      <alignment horizontal="center" vertical="center"/>
    </xf>
    <xf numFmtId="3" fontId="12" fillId="3" borderId="97"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24" xfId="0" applyFont="1" applyBorder="1" applyAlignment="1">
      <alignment vertical="center"/>
    </xf>
    <xf numFmtId="0" fontId="11" fillId="0" borderId="95" xfId="3" applyFont="1" applyBorder="1" applyAlignment="1">
      <alignment vertical="center"/>
    </xf>
    <xf numFmtId="0" fontId="12" fillId="5" borderId="98" xfId="3" applyFont="1" applyFill="1" applyBorder="1" applyAlignment="1">
      <alignment horizontal="center" vertical="center"/>
    </xf>
    <xf numFmtId="0" fontId="11" fillId="0" borderId="99"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37" fillId="0" borderId="1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2" xfId="3" applyFont="1" applyBorder="1" applyAlignment="1">
      <alignment horizontal="center" vertical="center" wrapText="1"/>
    </xf>
    <xf numFmtId="0" fontId="11" fillId="0" borderId="86"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40" fillId="0" borderId="17" xfId="0" applyFont="1" applyBorder="1"/>
    <xf numFmtId="0" fontId="0" fillId="0" borderId="0" xfId="0" applyAlignment="1">
      <alignment vertical="top"/>
    </xf>
    <xf numFmtId="0" fontId="32" fillId="0" borderId="0" xfId="0" applyFont="1" applyAlignment="1">
      <alignment horizontal="center" vertical="top"/>
    </xf>
    <xf numFmtId="0" fontId="37"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2" fillId="0" borderId="17" xfId="0" applyFont="1" applyBorder="1" applyAlignment="1">
      <alignment horizontal="center"/>
    </xf>
    <xf numFmtId="0" fontId="37" fillId="0" borderId="17" xfId="0" applyFont="1" applyBorder="1" applyAlignment="1">
      <alignment horizontal="center"/>
    </xf>
    <xf numFmtId="0" fontId="11" fillId="7" borderId="84" xfId="0" applyFont="1" applyFill="1" applyBorder="1" applyAlignment="1">
      <alignment horizontal="center" vertical="center" wrapText="1"/>
    </xf>
    <xf numFmtId="0" fontId="42" fillId="0" borderId="92" xfId="0" applyFont="1" applyBorder="1"/>
    <xf numFmtId="0" fontId="38" fillId="0" borderId="92" xfId="0" applyFont="1" applyBorder="1" applyAlignment="1">
      <alignment vertical="center"/>
    </xf>
    <xf numFmtId="0" fontId="33"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0"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3" fillId="0" borderId="0" xfId="0" applyFont="1" applyAlignment="1">
      <alignment vertical="center"/>
    </xf>
    <xf numFmtId="3" fontId="12" fillId="3" borderId="20" xfId="3" applyNumberFormat="1" applyFont="1" applyFill="1" applyBorder="1" applyAlignment="1">
      <alignment horizontal="center" vertical="center"/>
    </xf>
    <xf numFmtId="0" fontId="32" fillId="0" borderId="17" xfId="0" applyFont="1" applyBorder="1" applyAlignment="1">
      <alignment horizontal="center" wrapText="1"/>
    </xf>
    <xf numFmtId="0" fontId="41" fillId="0" borderId="0" xfId="0" applyFont="1" applyAlignment="1">
      <alignment horizontal="center" vertical="center"/>
    </xf>
    <xf numFmtId="0" fontId="43" fillId="0" borderId="0" xfId="0" applyFont="1" applyAlignment="1">
      <alignment horizontal="center" vertical="center"/>
    </xf>
    <xf numFmtId="0" fontId="11" fillId="0" borderId="82" xfId="0" applyFont="1" applyBorder="1" applyAlignment="1">
      <alignment horizontal="left" vertical="top" wrapText="1"/>
    </xf>
    <xf numFmtId="3" fontId="14" fillId="15" borderId="80" xfId="3" applyNumberFormat="1" applyFont="1" applyFill="1" applyBorder="1" applyAlignment="1">
      <alignment horizontal="center" vertical="center"/>
    </xf>
    <xf numFmtId="0" fontId="35" fillId="0" borderId="0" xfId="3" applyFont="1" applyAlignment="1">
      <alignment vertical="center"/>
    </xf>
    <xf numFmtId="0" fontId="15" fillId="0" borderId="84" xfId="0" applyFont="1" applyBorder="1" applyAlignment="1">
      <alignment horizontal="center" vertical="center" wrapText="1"/>
    </xf>
    <xf numFmtId="0" fontId="11" fillId="0" borderId="82" xfId="0" applyFont="1" applyBorder="1" applyAlignment="1">
      <alignment vertical="center" wrapText="1"/>
    </xf>
    <xf numFmtId="0" fontId="11" fillId="0" borderId="81" xfId="0" applyFont="1" applyBorder="1" applyAlignment="1">
      <alignment vertical="center" wrapText="1"/>
    </xf>
    <xf numFmtId="0" fontId="15" fillId="0" borderId="82" xfId="3" applyFont="1" applyBorder="1" applyAlignment="1">
      <alignment vertical="center" wrapText="1"/>
    </xf>
    <xf numFmtId="0" fontId="15" fillId="0" borderId="81"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6" xfId="0" applyFont="1" applyBorder="1" applyAlignment="1">
      <alignment vertical="center" wrapText="1"/>
    </xf>
    <xf numFmtId="0" fontId="11" fillId="0" borderId="82"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4" fontId="12" fillId="3" borderId="44" xfId="3" applyNumberFormat="1" applyFont="1" applyFill="1" applyBorder="1" applyAlignment="1">
      <alignment horizontal="center" vertical="center"/>
    </xf>
    <xf numFmtId="0" fontId="12" fillId="0" borderId="75" xfId="3" applyFont="1" applyBorder="1" applyAlignment="1">
      <alignment horizontal="center" vertical="center" wrapText="1"/>
    </xf>
    <xf numFmtId="0" fontId="11" fillId="0" borderId="6" xfId="0" applyFont="1" applyBorder="1" applyAlignment="1">
      <alignment vertical="center"/>
    </xf>
    <xf numFmtId="0" fontId="25" fillId="0" borderId="11" xfId="0" applyFont="1" applyBorder="1" applyAlignment="1">
      <alignment horizontal="left" vertical="center"/>
    </xf>
    <xf numFmtId="0" fontId="11" fillId="0" borderId="48" xfId="0" applyFont="1" applyBorder="1" applyAlignment="1">
      <alignment vertical="center"/>
    </xf>
    <xf numFmtId="0" fontId="15" fillId="0" borderId="11" xfId="0" applyFont="1" applyBorder="1" applyAlignment="1">
      <alignment vertical="center"/>
    </xf>
    <xf numFmtId="0" fontId="32" fillId="0" borderId="17" xfId="0" applyFont="1" applyBorder="1" applyAlignment="1">
      <alignment horizontal="center" vertical="center"/>
    </xf>
    <xf numFmtId="0" fontId="0" fillId="0" borderId="17" xfId="0" applyBorder="1" applyAlignment="1">
      <alignment horizontal="center" vertical="center"/>
    </xf>
    <xf numFmtId="0" fontId="37" fillId="0" borderId="92" xfId="0" applyFont="1" applyBorder="1"/>
    <xf numFmtId="0" fontId="37" fillId="0" borderId="92" xfId="0" applyFont="1" applyBorder="1" applyAlignment="1">
      <alignment vertical="center" wrapText="1"/>
    </xf>
    <xf numFmtId="0" fontId="37" fillId="0" borderId="92" xfId="0" applyFont="1" applyBorder="1" applyAlignment="1">
      <alignment horizontal="center" vertical="center"/>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7" xfId="3" applyFont="1" applyBorder="1" applyAlignment="1">
      <alignment horizontal="center" vertical="center" wrapText="1"/>
    </xf>
    <xf numFmtId="0" fontId="19" fillId="0" borderId="91" xfId="3" applyFont="1" applyBorder="1" applyAlignment="1">
      <alignment horizontal="center" vertical="center" wrapText="1"/>
    </xf>
    <xf numFmtId="0" fontId="38" fillId="0" borderId="91" xfId="0" applyFont="1" applyBorder="1" applyAlignment="1">
      <alignment horizontal="center" vertical="center"/>
    </xf>
    <xf numFmtId="0" fontId="38" fillId="0" borderId="94" xfId="0" applyFont="1" applyBorder="1" applyAlignment="1">
      <alignment horizontal="center" vertical="center" wrapText="1"/>
    </xf>
    <xf numFmtId="0" fontId="19" fillId="0" borderId="91" xfId="3" applyFont="1" applyBorder="1" applyAlignment="1">
      <alignment horizontal="center" wrapText="1"/>
    </xf>
    <xf numFmtId="0" fontId="15" fillId="0" borderId="46" xfId="0" applyFont="1" applyBorder="1" applyAlignment="1">
      <alignment vertical="center"/>
    </xf>
    <xf numFmtId="4" fontId="12" fillId="3" borderId="20" xfId="3" applyNumberFormat="1" applyFont="1" applyFill="1" applyBorder="1" applyAlignment="1">
      <alignment horizontal="center" vertical="center"/>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1" xfId="3" applyFont="1" applyFill="1" applyBorder="1" applyAlignment="1">
      <alignment horizontal="center" vertical="center" wrapText="1"/>
    </xf>
    <xf numFmtId="0" fontId="11" fillId="7" borderId="83" xfId="0" applyFont="1" applyFill="1" applyBorder="1" applyAlignment="1">
      <alignment horizontal="center" vertical="center" wrapText="1"/>
    </xf>
    <xf numFmtId="0" fontId="15" fillId="7" borderId="82" xfId="3" applyFont="1" applyFill="1" applyBorder="1" applyAlignment="1">
      <alignment horizontal="center" vertical="center" wrapText="1"/>
    </xf>
    <xf numFmtId="0" fontId="11" fillId="7" borderId="82"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2"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6" xfId="0" applyNumberFormat="1" applyFont="1" applyBorder="1" applyAlignment="1">
      <alignment horizontal="center" vertical="center"/>
    </xf>
    <xf numFmtId="17" fontId="23" fillId="0" borderId="30" xfId="0" applyNumberFormat="1" applyFont="1" applyBorder="1" applyAlignment="1">
      <alignment horizontal="center" vertical="center"/>
    </xf>
    <xf numFmtId="17" fontId="32" fillId="0" borderId="30" xfId="0" applyNumberFormat="1" applyFont="1" applyBorder="1" applyAlignment="1">
      <alignment horizontal="center" vertical="center"/>
    </xf>
    <xf numFmtId="0" fontId="45" fillId="0" borderId="22" xfId="4" applyFont="1" applyBorder="1" applyAlignment="1">
      <alignment horizontal="center" vertical="center" wrapText="1"/>
    </xf>
    <xf numFmtId="3" fontId="12" fillId="3" borderId="108" xfId="3" applyNumberFormat="1" applyFont="1" applyFill="1" applyBorder="1" applyAlignment="1">
      <alignment horizontal="center" vertical="center"/>
    </xf>
    <xf numFmtId="4" fontId="14" fillId="15" borderId="109"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2"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2" xfId="3" applyFont="1" applyFill="1" applyBorder="1" applyAlignment="1">
      <alignment vertical="center" wrapText="1"/>
    </xf>
    <xf numFmtId="0" fontId="15" fillId="7" borderId="81"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17" fontId="32" fillId="0" borderId="82" xfId="0" applyNumberFormat="1" applyFont="1" applyBorder="1" applyAlignment="1">
      <alignment horizontal="center" vertical="center"/>
    </xf>
    <xf numFmtId="0" fontId="32" fillId="0" borderId="13" xfId="0" applyFont="1" applyBorder="1" applyAlignment="1">
      <alignment horizontal="center" vertical="center"/>
    </xf>
    <xf numFmtId="0" fontId="0" fillId="0" borderId="13" xfId="0" applyBorder="1" applyAlignment="1">
      <alignment horizontal="center" vertical="center"/>
    </xf>
    <xf numFmtId="0" fontId="37" fillId="0" borderId="13" xfId="0" applyFont="1" applyBorder="1" applyAlignment="1">
      <alignment horizontal="center" vertical="center"/>
    </xf>
    <xf numFmtId="0" fontId="37" fillId="0" borderId="110" xfId="0" applyFont="1" applyBorder="1" applyAlignment="1">
      <alignment horizontal="center" vertical="center"/>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3"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17" fontId="32" fillId="0" borderId="82" xfId="0" applyNumberFormat="1" applyFont="1" applyBorder="1" applyAlignment="1">
      <alignment horizontal="center"/>
    </xf>
    <xf numFmtId="0" fontId="32" fillId="0" borderId="13" xfId="0" applyFont="1" applyBorder="1" applyAlignment="1">
      <alignment horizontal="center"/>
    </xf>
    <xf numFmtId="0" fontId="0" fillId="0" borderId="13" xfId="0" applyBorder="1" applyAlignment="1">
      <alignment horizontal="center"/>
    </xf>
    <xf numFmtId="0" fontId="37" fillId="0" borderId="13" xfId="0" applyFont="1" applyBorder="1" applyAlignment="1">
      <alignment horizontal="center"/>
    </xf>
    <xf numFmtId="0" fontId="37" fillId="0" borderId="110" xfId="0" applyFont="1" applyBorder="1" applyAlignment="1">
      <alignment horizontal="center"/>
    </xf>
    <xf numFmtId="17" fontId="32" fillId="0" borderId="57" xfId="0" applyNumberFormat="1" applyFont="1" applyBorder="1" applyAlignment="1">
      <alignment horizontal="center" vertical="center"/>
    </xf>
    <xf numFmtId="0" fontId="32" fillId="0" borderId="14" xfId="0" applyFont="1" applyBorder="1" applyAlignment="1">
      <alignment horizontal="center"/>
    </xf>
    <xf numFmtId="0" fontId="0" fillId="0" borderId="14" xfId="0" applyBorder="1" applyAlignment="1">
      <alignment horizontal="center"/>
    </xf>
    <xf numFmtId="0" fontId="37" fillId="0" borderId="14" xfId="0" applyFont="1" applyBorder="1" applyAlignment="1">
      <alignment horizontal="center"/>
    </xf>
    <xf numFmtId="0" fontId="37" fillId="0" borderId="56" xfId="0" applyFont="1" applyBorder="1" applyAlignment="1">
      <alignment horizontal="center"/>
    </xf>
    <xf numFmtId="17" fontId="32" fillId="0" borderId="107" xfId="0" applyNumberFormat="1" applyFont="1" applyBorder="1" applyAlignment="1">
      <alignment horizontal="center" vertical="center"/>
    </xf>
    <xf numFmtId="0" fontId="32" fillId="0" borderId="20" xfId="0" applyFont="1" applyBorder="1" applyAlignment="1">
      <alignment horizontal="center"/>
    </xf>
    <xf numFmtId="0" fontId="0" fillId="0" borderId="20" xfId="0" applyBorder="1" applyAlignment="1">
      <alignment horizontal="center"/>
    </xf>
    <xf numFmtId="0" fontId="37" fillId="0" borderId="20" xfId="0" applyFont="1" applyBorder="1" applyAlignment="1">
      <alignment horizontal="center"/>
    </xf>
    <xf numFmtId="0" fontId="37" fillId="0" borderId="111" xfId="0" applyFont="1" applyBorder="1" applyAlignment="1">
      <alignment horizontal="center"/>
    </xf>
    <xf numFmtId="0" fontId="16" fillId="9" borderId="44" xfId="3" applyFont="1" applyFill="1" applyBorder="1" applyAlignment="1">
      <alignment horizontal="center" vertical="center" wrapText="1"/>
    </xf>
    <xf numFmtId="0" fontId="47"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6" fillId="0" borderId="0" xfId="0" applyFont="1" applyAlignment="1">
      <alignment horizontal="center" vertical="center"/>
    </xf>
    <xf numFmtId="0" fontId="0" fillId="0" borderId="17" xfId="0" applyBorder="1" applyAlignment="1">
      <alignment horizontal="center"/>
    </xf>
    <xf numFmtId="0" fontId="37" fillId="0" borderId="92" xfId="0" applyFont="1" applyBorder="1" applyAlignment="1">
      <alignment horizontal="center"/>
    </xf>
    <xf numFmtId="3" fontId="12" fillId="3" borderId="26" xfId="3" applyNumberFormat="1" applyFont="1" applyFill="1" applyBorder="1" applyAlignment="1">
      <alignment horizontal="center" vertical="center"/>
    </xf>
    <xf numFmtId="3" fontId="12" fillId="3" borderId="87"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2" xfId="0" applyFont="1" applyFill="1" applyBorder="1" applyAlignment="1">
      <alignment horizontal="left" vertical="center" wrapText="1"/>
    </xf>
    <xf numFmtId="0" fontId="15" fillId="7" borderId="82" xfId="3" applyFont="1" applyFill="1" applyBorder="1" applyAlignment="1">
      <alignment horizontal="left" vertical="center" wrapText="1"/>
    </xf>
    <xf numFmtId="0" fontId="12" fillId="10" borderId="107" xfId="3" applyFont="1" applyFill="1" applyBorder="1" applyAlignment="1">
      <alignment horizontal="center" vertical="center" wrapText="1"/>
    </xf>
    <xf numFmtId="0" fontId="11" fillId="7" borderId="82" xfId="0" applyFont="1" applyFill="1" applyBorder="1" applyAlignment="1">
      <alignment horizontal="left" vertical="center"/>
    </xf>
    <xf numFmtId="0" fontId="11" fillId="7" borderId="82" xfId="0" applyFont="1" applyFill="1" applyBorder="1" applyAlignment="1">
      <alignment horizontal="left" wrapText="1"/>
    </xf>
    <xf numFmtId="0" fontId="15" fillId="7" borderId="30" xfId="3" applyFont="1" applyFill="1" applyBorder="1" applyAlignment="1">
      <alignment horizontal="left" wrapText="1"/>
    </xf>
    <xf numFmtId="0" fontId="15" fillId="7" borderId="82" xfId="3" applyFont="1" applyFill="1" applyBorder="1" applyAlignment="1">
      <alignment horizontal="left" wrapText="1"/>
    </xf>
    <xf numFmtId="0" fontId="12" fillId="10" borderId="75"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4" fontId="12" fillId="15" borderId="90"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98"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4" fontId="12" fillId="4" borderId="20" xfId="3" applyNumberFormat="1" applyFont="1" applyFill="1" applyBorder="1" applyAlignment="1">
      <alignment horizontal="center" vertical="center"/>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4" xfId="3" applyFont="1" applyBorder="1" applyAlignment="1">
      <alignment vertical="center"/>
    </xf>
    <xf numFmtId="0" fontId="15" fillId="0" borderId="113" xfId="0" applyFont="1" applyBorder="1" applyAlignment="1">
      <alignment horizontal="center" vertical="center" wrapText="1"/>
    </xf>
    <xf numFmtId="0" fontId="12" fillId="10" borderId="30" xfId="3" applyFont="1" applyFill="1" applyBorder="1" applyAlignment="1">
      <alignment horizontal="center" vertical="center" wrapText="1"/>
    </xf>
    <xf numFmtId="0" fontId="11" fillId="7" borderId="81" xfId="0" applyFont="1" applyFill="1" applyBorder="1" applyAlignment="1">
      <alignment horizontal="center" vertical="center" wrapText="1"/>
    </xf>
    <xf numFmtId="0" fontId="16" fillId="9" borderId="9" xfId="3" applyFont="1" applyFill="1" applyBorder="1" applyAlignment="1">
      <alignment horizontal="center" vertical="center"/>
    </xf>
    <xf numFmtId="4" fontId="12" fillId="0" borderId="84" xfId="3" applyNumberFormat="1" applyFont="1" applyBorder="1" applyAlignment="1">
      <alignment horizontal="center" vertical="center"/>
    </xf>
    <xf numFmtId="4" fontId="12" fillId="7" borderId="84" xfId="3" applyNumberFormat="1" applyFont="1" applyFill="1" applyBorder="1" applyAlignment="1">
      <alignment horizontal="center" vertical="center"/>
    </xf>
    <xf numFmtId="4" fontId="14" fillId="0" borderId="84" xfId="3" applyNumberFormat="1" applyFont="1" applyBorder="1" applyAlignment="1">
      <alignment horizontal="center" vertical="center"/>
    </xf>
    <xf numFmtId="0" fontId="16" fillId="9" borderId="115" xfId="3" applyFont="1" applyFill="1" applyBorder="1" applyAlignment="1">
      <alignment horizontal="center" vertical="center"/>
    </xf>
    <xf numFmtId="1" fontId="12" fillId="3" borderId="112" xfId="3" applyNumberFormat="1" applyFont="1" applyFill="1" applyBorder="1" applyAlignment="1">
      <alignment horizontal="center" vertical="center"/>
    </xf>
    <xf numFmtId="1" fontId="12" fillId="3" borderId="116" xfId="3" applyNumberFormat="1" applyFont="1" applyFill="1" applyBorder="1" applyAlignment="1">
      <alignment horizontal="center" vertical="center"/>
    </xf>
    <xf numFmtId="1" fontId="12" fillId="3" borderId="84" xfId="3" applyNumberFormat="1" applyFont="1" applyFill="1" applyBorder="1" applyAlignment="1">
      <alignment horizontal="center" vertical="center"/>
    </xf>
    <xf numFmtId="1" fontId="12" fillId="3" borderId="117" xfId="3" applyNumberFormat="1" applyFont="1" applyFill="1" applyBorder="1" applyAlignment="1">
      <alignment horizontal="center" vertical="center"/>
    </xf>
    <xf numFmtId="0" fontId="16" fillId="9" borderId="31" xfId="3" applyFont="1" applyFill="1" applyBorder="1" applyAlignment="1">
      <alignment horizontal="center" vertical="center"/>
    </xf>
    <xf numFmtId="0" fontId="16" fillId="9" borderId="118" xfId="3" applyFont="1" applyFill="1" applyBorder="1" applyAlignment="1">
      <alignment horizontal="center" vertical="center"/>
    </xf>
    <xf numFmtId="0" fontId="12" fillId="3" borderId="114" xfId="3" applyFont="1" applyFill="1" applyBorder="1" applyAlignment="1">
      <alignment horizontal="center" vertical="center"/>
    </xf>
    <xf numFmtId="0" fontId="12" fillId="3" borderId="117" xfId="3" applyFont="1" applyFill="1" applyBorder="1" applyAlignment="1">
      <alignment horizontal="center" vertical="center"/>
    </xf>
    <xf numFmtId="0" fontId="12" fillId="14" borderId="84" xfId="3" applyFont="1" applyFill="1" applyBorder="1" applyAlignment="1">
      <alignment horizontal="center" vertical="center"/>
    </xf>
    <xf numFmtId="3" fontId="14" fillId="15" borderId="43" xfId="3" applyNumberFormat="1" applyFont="1" applyFill="1" applyBorder="1" applyAlignment="1">
      <alignment horizontal="center" vertical="center"/>
    </xf>
    <xf numFmtId="4" fontId="12" fillId="4" borderId="84" xfId="3" applyNumberFormat="1" applyFont="1" applyFill="1" applyBorder="1" applyAlignment="1">
      <alignment horizontal="center" vertical="center"/>
    </xf>
    <xf numFmtId="0" fontId="12" fillId="14" borderId="31" xfId="3" applyFont="1" applyFill="1" applyBorder="1" applyAlignment="1">
      <alignment horizontal="center" vertical="center"/>
    </xf>
    <xf numFmtId="0" fontId="12" fillId="14" borderId="118" xfId="3" applyFont="1" applyFill="1" applyBorder="1" applyAlignment="1">
      <alignment horizontal="center" vertical="center"/>
    </xf>
    <xf numFmtId="4" fontId="12" fillId="4" borderId="118" xfId="3" applyNumberFormat="1" applyFont="1" applyFill="1" applyBorder="1" applyAlignment="1">
      <alignment horizontal="center" vertical="center"/>
    </xf>
    <xf numFmtId="3" fontId="14" fillId="15" borderId="118" xfId="3" applyNumberFormat="1" applyFont="1" applyFill="1" applyBorder="1" applyAlignment="1">
      <alignment horizontal="center" vertical="center"/>
    </xf>
    <xf numFmtId="0" fontId="11" fillId="0" borderId="113"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3" xfId="3" applyNumberFormat="1" applyFont="1" applyBorder="1" applyAlignment="1">
      <alignment horizontal="center" vertical="center"/>
    </xf>
    <xf numFmtId="4" fontId="12" fillId="0" borderId="85"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2" fillId="14" borderId="115" xfId="3" applyFont="1" applyFill="1" applyBorder="1" applyAlignment="1">
      <alignment horizontal="center" vertical="center"/>
    </xf>
    <xf numFmtId="4" fontId="12" fillId="4" borderId="14" xfId="3" applyNumberFormat="1" applyFont="1" applyFill="1" applyBorder="1" applyAlignment="1">
      <alignment horizontal="center" vertical="center"/>
    </xf>
    <xf numFmtId="4" fontId="12" fillId="4" borderId="114"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4" borderId="99" xfId="3" applyNumberFormat="1" applyFont="1" applyFill="1" applyBorder="1" applyAlignment="1">
      <alignment horizontal="center" vertical="center"/>
    </xf>
    <xf numFmtId="4" fontId="14" fillId="7" borderId="43" xfId="3" applyNumberFormat="1" applyFont="1" applyFill="1" applyBorder="1" applyAlignment="1">
      <alignment horizontal="center" vertical="center"/>
    </xf>
    <xf numFmtId="0" fontId="15" fillId="0" borderId="83" xfId="3" applyFont="1" applyBorder="1" applyAlignment="1">
      <alignment horizontal="center" vertical="center" wrapText="1"/>
    </xf>
    <xf numFmtId="17" fontId="32" fillId="0" borderId="120" xfId="0" applyNumberFormat="1" applyFont="1" applyBorder="1" applyAlignment="1">
      <alignment horizontal="center"/>
    </xf>
    <xf numFmtId="0" fontId="32" fillId="0" borderId="121" xfId="0" applyFont="1" applyBorder="1" applyAlignment="1">
      <alignment horizontal="center"/>
    </xf>
    <xf numFmtId="0" fontId="0" fillId="0" borderId="121" xfId="0" applyBorder="1" applyAlignment="1">
      <alignment horizontal="center"/>
    </xf>
    <xf numFmtId="0" fontId="37" fillId="0" borderId="121" xfId="0" applyFont="1" applyBorder="1" applyAlignment="1">
      <alignment horizontal="center"/>
    </xf>
    <xf numFmtId="0" fontId="37" fillId="0" borderId="122" xfId="0" applyFont="1" applyBorder="1" applyAlignment="1">
      <alignment horizontal="center"/>
    </xf>
    <xf numFmtId="17" fontId="32" fillId="0" borderId="30" xfId="0" applyNumberFormat="1" applyFont="1" applyBorder="1" applyAlignment="1">
      <alignment horizontal="center"/>
    </xf>
    <xf numFmtId="4" fontId="26" fillId="17" borderId="90" xfId="3" applyNumberFormat="1" applyFont="1" applyFill="1" applyBorder="1" applyAlignment="1">
      <alignment horizontal="center" vertical="center"/>
    </xf>
    <xf numFmtId="4" fontId="26" fillId="17" borderId="64" xfId="3" applyNumberFormat="1" applyFont="1" applyFill="1" applyBorder="1" applyAlignment="1">
      <alignment horizontal="center" vertical="center"/>
    </xf>
    <xf numFmtId="4" fontId="26" fillId="17" borderId="65" xfId="3" applyNumberFormat="1" applyFont="1" applyFill="1" applyBorder="1" applyAlignment="1">
      <alignment horizontal="center" vertical="center"/>
    </xf>
    <xf numFmtId="0" fontId="12" fillId="15" borderId="71" xfId="3" applyFont="1" applyFill="1" applyBorder="1" applyAlignment="1">
      <alignment horizontal="center" vertical="center" wrapText="1"/>
    </xf>
    <xf numFmtId="4" fontId="12" fillId="15" borderId="31" xfId="3" applyNumberFormat="1" applyFont="1" applyFill="1" applyBorder="1" applyAlignment="1">
      <alignment horizontal="center" vertical="center"/>
    </xf>
    <xf numFmtId="0" fontId="9" fillId="7" borderId="48" xfId="0" applyFont="1" applyFill="1" applyBorder="1" applyAlignment="1" applyProtection="1">
      <alignment horizontal="justify" vertical="center" wrapText="1"/>
      <protection locked="0"/>
    </xf>
    <xf numFmtId="0" fontId="9" fillId="7" borderId="9" xfId="0" applyFont="1" applyFill="1" applyBorder="1" applyAlignment="1" applyProtection="1">
      <alignment horizontal="justify" vertical="center" wrapText="1"/>
      <protection locked="0"/>
    </xf>
    <xf numFmtId="0" fontId="9" fillId="7" borderId="49" xfId="0" applyFont="1" applyFill="1" applyBorder="1" applyAlignment="1" applyProtection="1">
      <alignment horizontal="justify" vertical="center" wrapText="1"/>
      <protection locked="0"/>
    </xf>
    <xf numFmtId="0" fontId="9" fillId="7" borderId="24" xfId="0" applyFont="1" applyFill="1" applyBorder="1" applyAlignment="1" applyProtection="1">
      <alignment horizontal="justify" vertical="center" wrapText="1"/>
      <protection locked="0"/>
    </xf>
    <xf numFmtId="0" fontId="9" fillId="7" borderId="12" xfId="0" applyFont="1" applyFill="1" applyBorder="1" applyAlignment="1" applyProtection="1">
      <alignment horizontal="justify" vertical="center" wrapText="1"/>
      <protection locked="0"/>
    </xf>
    <xf numFmtId="0" fontId="9" fillId="7" borderId="74" xfId="0" applyFont="1" applyFill="1" applyBorder="1" applyAlignment="1" applyProtection="1">
      <alignment horizontal="justify"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3" fontId="7" fillId="0" borderId="23" xfId="0" applyNumberFormat="1" applyFont="1" applyBorder="1" applyAlignment="1" applyProtection="1">
      <alignment horizontal="center" vertical="center"/>
      <protection locked="0"/>
    </xf>
    <xf numFmtId="3" fontId="7" fillId="0" borderId="26" xfId="0" applyNumberFormat="1" applyFont="1" applyBorder="1" applyAlignment="1" applyProtection="1">
      <alignment horizontal="center" vertical="center"/>
      <protection locked="0"/>
    </xf>
    <xf numFmtId="3" fontId="7" fillId="0" borderId="36" xfId="0" applyNumberFormat="1" applyFont="1" applyBorder="1" applyAlignment="1" applyProtection="1">
      <alignment horizontal="center" vertical="center"/>
      <protection locked="0"/>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1" fillId="11" borderId="60" xfId="0" quotePrefix="1" applyFont="1" applyFill="1" applyBorder="1" applyAlignment="1" applyProtection="1">
      <alignment horizontal="center" vertical="center" wrapText="1"/>
      <protection locked="0"/>
    </xf>
    <xf numFmtId="0" fontId="31" fillId="11" borderId="10" xfId="0" quotePrefix="1" applyFont="1" applyFill="1" applyBorder="1" applyAlignment="1" applyProtection="1">
      <alignment horizontal="center" vertical="center" wrapText="1"/>
      <protection locked="0"/>
    </xf>
    <xf numFmtId="0" fontId="31" fillId="11" borderId="40" xfId="0" quotePrefix="1" applyFont="1" applyFill="1" applyBorder="1" applyAlignment="1" applyProtection="1">
      <alignment horizontal="center" vertical="center" wrapText="1"/>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7" fillId="0" borderId="23" xfId="0" applyNumberFormat="1" applyFont="1" applyBorder="1" applyAlignment="1" applyProtection="1">
      <alignment horizontal="center" vertical="center"/>
      <protection locked="0"/>
    </xf>
    <xf numFmtId="4" fontId="7" fillId="0" borderId="26" xfId="0" applyNumberFormat="1" applyFont="1" applyBorder="1" applyAlignment="1" applyProtection="1">
      <alignment horizontal="center" vertical="center"/>
      <protection locked="0"/>
    </xf>
    <xf numFmtId="4" fontId="7" fillId="0" borderId="36" xfId="0" applyNumberFormat="1" applyFont="1" applyBorder="1" applyAlignment="1" applyProtection="1">
      <alignment horizontal="center" vertical="center"/>
      <protection locked="0"/>
    </xf>
    <xf numFmtId="0" fontId="10" fillId="0" borderId="1"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0" fillId="7" borderId="60" xfId="1" applyFont="1" applyFill="1" applyBorder="1" applyAlignment="1" applyProtection="1">
      <alignment horizontal="left" vertical="center"/>
      <protection locked="0"/>
    </xf>
    <xf numFmtId="0" fontId="30" fillId="7" borderId="10" xfId="1" applyFont="1" applyFill="1" applyBorder="1" applyAlignment="1" applyProtection="1">
      <alignment horizontal="left" vertical="center"/>
      <protection locked="0"/>
    </xf>
    <xf numFmtId="0" fontId="30" fillId="7" borderId="40" xfId="1" applyFont="1" applyFill="1" applyBorder="1" applyAlignment="1" applyProtection="1">
      <alignment horizontal="left" vertical="center"/>
      <protection locked="0"/>
    </xf>
    <xf numFmtId="0" fontId="30" fillId="12" borderId="45" xfId="1" applyFont="1" applyFill="1" applyBorder="1" applyAlignment="1" applyProtection="1">
      <alignment horizontal="center" vertical="center"/>
      <protection locked="0"/>
    </xf>
    <xf numFmtId="0" fontId="30" fillId="12" borderId="28" xfId="1" applyFont="1" applyFill="1" applyBorder="1" applyAlignment="1" applyProtection="1">
      <alignment horizontal="center" vertical="center"/>
      <protection locked="0"/>
    </xf>
    <xf numFmtId="0" fontId="30" fillId="12" borderId="41" xfId="1" applyFont="1" applyFill="1" applyBorder="1" applyAlignment="1" applyProtection="1">
      <alignment horizontal="center" vertical="center"/>
      <protection locked="0"/>
    </xf>
    <xf numFmtId="0" fontId="29" fillId="7" borderId="1" xfId="1" applyFont="1" applyFill="1" applyBorder="1" applyAlignment="1" applyProtection="1">
      <alignment horizontal="center" vertical="center" wrapText="1"/>
      <protection locked="0"/>
    </xf>
    <xf numFmtId="0" fontId="29" fillId="7" borderId="0" xfId="1" applyFont="1" applyFill="1" applyAlignment="1" applyProtection="1">
      <alignment horizontal="center" vertical="center"/>
      <protection locked="0"/>
    </xf>
    <xf numFmtId="0" fontId="29" fillId="7" borderId="2" xfId="1" applyFont="1" applyFill="1" applyBorder="1" applyAlignment="1" applyProtection="1">
      <alignment horizontal="center" vertical="center"/>
      <protection locked="0"/>
    </xf>
    <xf numFmtId="0" fontId="30" fillId="7" borderId="48" xfId="1" applyFont="1" applyFill="1" applyBorder="1" applyAlignment="1" applyProtection="1">
      <alignment horizontal="left" vertical="center"/>
      <protection locked="0"/>
    </xf>
    <xf numFmtId="0" fontId="30" fillId="7" borderId="9" xfId="1" applyFont="1" applyFill="1" applyBorder="1" applyAlignment="1" applyProtection="1">
      <alignment horizontal="left" vertical="center"/>
      <protection locked="0"/>
    </xf>
    <xf numFmtId="0" fontId="30" fillId="7" borderId="49" xfId="1" applyFont="1" applyFill="1" applyBorder="1" applyAlignment="1" applyProtection="1">
      <alignment horizontal="left" vertical="center"/>
      <protection locked="0"/>
    </xf>
    <xf numFmtId="0" fontId="7" fillId="7" borderId="1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9" fillId="7" borderId="60"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9" fillId="7" borderId="40" xfId="0" applyFont="1" applyFill="1" applyBorder="1" applyAlignment="1" applyProtection="1">
      <alignment horizontal="center" vertical="center" wrapText="1"/>
      <protection locked="0"/>
    </xf>
    <xf numFmtId="0" fontId="1" fillId="0" borderId="103" xfId="0" applyFont="1" applyBorder="1" applyAlignment="1">
      <alignment horizontal="center" vertical="top"/>
    </xf>
    <xf numFmtId="0" fontId="1" fillId="0" borderId="104" xfId="0" applyFont="1" applyBorder="1" applyAlignment="1">
      <alignment horizontal="center" vertical="top"/>
    </xf>
    <xf numFmtId="0" fontId="1" fillId="0" borderId="105" xfId="0" applyFont="1" applyBorder="1" applyAlignment="1">
      <alignment horizontal="center" vertical="top"/>
    </xf>
    <xf numFmtId="0" fontId="9" fillId="7" borderId="11" xfId="0" applyFont="1" applyFill="1" applyBorder="1" applyAlignment="1" applyProtection="1">
      <alignment horizontal="justify" vertical="center" wrapText="1"/>
      <protection locked="0"/>
    </xf>
    <xf numFmtId="0" fontId="44" fillId="7" borderId="26" xfId="0" applyFont="1" applyFill="1" applyBorder="1" applyAlignment="1" applyProtection="1">
      <alignment horizontal="justify" vertical="center" wrapText="1"/>
      <protection locked="0"/>
    </xf>
    <xf numFmtId="0" fontId="44"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0" xfId="0" applyFont="1" applyBorder="1" applyAlignment="1">
      <alignment horizontal="center"/>
    </xf>
    <xf numFmtId="0" fontId="10" fillId="0" borderId="101" xfId="0" applyFont="1" applyBorder="1" applyAlignment="1">
      <alignment horizontal="center"/>
    </xf>
    <xf numFmtId="0" fontId="10" fillId="0" borderId="102" xfId="0" applyFont="1" applyBorder="1" applyAlignment="1">
      <alignment horizontal="center"/>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1" xfId="0" applyFont="1" applyBorder="1" applyAlignment="1">
      <alignment horizontal="center" vertical="center" wrapText="1"/>
    </xf>
    <xf numFmtId="0" fontId="29" fillId="0" borderId="11" xfId="3" applyFont="1" applyBorder="1" applyAlignment="1">
      <alignment horizontal="justify" vertical="center" wrapText="1"/>
    </xf>
    <xf numFmtId="0" fontId="29" fillId="0" borderId="26" xfId="3" applyFont="1" applyBorder="1" applyAlignment="1">
      <alignment horizontal="justify" vertical="center" wrapText="1"/>
    </xf>
    <xf numFmtId="0" fontId="29" fillId="0" borderId="36" xfId="3" applyFont="1" applyBorder="1" applyAlignment="1">
      <alignment horizontal="justify" vertical="center" wrapText="1"/>
    </xf>
    <xf numFmtId="0" fontId="28" fillId="9" borderId="60" xfId="3" applyFont="1" applyFill="1" applyBorder="1" applyAlignment="1">
      <alignment horizontal="center" vertical="center"/>
    </xf>
    <xf numFmtId="0" fontId="28" fillId="9" borderId="10" xfId="3" applyFont="1" applyFill="1" applyBorder="1" applyAlignment="1">
      <alignment horizontal="center" vertical="center"/>
    </xf>
    <xf numFmtId="0" fontId="28" fillId="9" borderId="40" xfId="3" applyFont="1" applyFill="1" applyBorder="1" applyAlignment="1">
      <alignment horizontal="center" vertical="center"/>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6" fillId="17" borderId="3" xfId="3" applyFont="1" applyFill="1" applyBorder="1" applyAlignment="1">
      <alignment horizontal="center" vertical="center"/>
    </xf>
    <xf numFmtId="0" fontId="26" fillId="17"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28" fillId="11" borderId="60" xfId="1" applyFont="1" applyFill="1" applyBorder="1" applyAlignment="1">
      <alignment horizontal="center" vertical="center"/>
    </xf>
    <xf numFmtId="0" fontId="28" fillId="11" borderId="10" xfId="1" applyFont="1" applyFill="1" applyBorder="1" applyAlignment="1">
      <alignment horizontal="center" vertical="center"/>
    </xf>
    <xf numFmtId="0" fontId="28" fillId="11" borderId="40" xfId="1" applyFont="1" applyFill="1" applyBorder="1" applyAlignment="1">
      <alignment horizontal="center" vertical="center"/>
    </xf>
    <xf numFmtId="0" fontId="15" fillId="0" borderId="82" xfId="3" applyFont="1" applyBorder="1" applyAlignment="1">
      <alignment horizontal="center" vertical="center" wrapText="1"/>
    </xf>
    <xf numFmtId="0" fontId="15" fillId="0" borderId="81" xfId="3" applyFont="1" applyBorder="1" applyAlignment="1">
      <alignment horizontal="center" vertical="center" wrapText="1"/>
    </xf>
    <xf numFmtId="0" fontId="15" fillId="0" borderId="30" xfId="3" applyFont="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2"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4" xfId="0" applyFont="1" applyFill="1" applyBorder="1" applyAlignment="1">
      <alignment horizontal="center" vertical="center" wrapText="1"/>
    </xf>
    <xf numFmtId="0" fontId="5" fillId="0" borderId="37" xfId="3" applyFont="1" applyBorder="1" applyAlignment="1">
      <alignment horizontal="center" vertical="top"/>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9" fillId="0" borderId="60" xfId="3" applyFont="1" applyBorder="1" applyAlignment="1">
      <alignment horizontal="justify" vertical="center" wrapText="1"/>
    </xf>
    <xf numFmtId="0" fontId="29" fillId="0" borderId="10" xfId="3" applyFont="1" applyBorder="1" applyAlignment="1">
      <alignment horizontal="justify" vertical="center" wrapText="1"/>
    </xf>
    <xf numFmtId="0" fontId="29" fillId="0" borderId="40" xfId="3" applyFont="1" applyBorder="1" applyAlignment="1">
      <alignment horizontal="justify" vertical="center" wrapText="1"/>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7" fillId="0" borderId="26" xfId="3" applyFont="1" applyBorder="1" applyAlignment="1">
      <alignment horizontal="justify" vertical="center" wrapText="1"/>
    </xf>
    <xf numFmtId="0" fontId="27" fillId="0" borderId="36" xfId="3" applyFont="1" applyBorder="1" applyAlignment="1">
      <alignment horizontal="justify" vertical="center" wrapText="1"/>
    </xf>
    <xf numFmtId="0" fontId="27" fillId="0" borderId="11" xfId="3" applyFont="1" applyBorder="1" applyAlignment="1">
      <alignment horizontal="justify" vertical="center" wrapText="1"/>
    </xf>
    <xf numFmtId="0" fontId="22" fillId="0" borderId="3" xfId="3" applyFont="1" applyBorder="1" applyAlignment="1">
      <alignment horizontal="justify" vertical="center" wrapText="1"/>
    </xf>
    <xf numFmtId="0" fontId="22" fillId="0" borderId="4" xfId="3" applyFont="1" applyBorder="1" applyAlignment="1">
      <alignment horizontal="justify" vertical="center" wrapText="1"/>
    </xf>
    <xf numFmtId="0" fontId="22" fillId="0" borderId="5" xfId="3" applyFont="1" applyBorder="1" applyAlignment="1">
      <alignment horizontal="justify" vertical="center" wrapText="1"/>
    </xf>
    <xf numFmtId="0" fontId="14" fillId="7" borderId="24" xfId="3" applyFont="1" applyFill="1" applyBorder="1" applyAlignment="1">
      <alignment horizontal="center" vertical="center" wrapText="1"/>
    </xf>
    <xf numFmtId="0" fontId="14" fillId="7" borderId="95"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8" fillId="9" borderId="48" xfId="3" applyFont="1" applyFill="1" applyBorder="1" applyAlignment="1">
      <alignment horizontal="center" vertical="center"/>
    </xf>
    <xf numFmtId="0" fontId="28" fillId="9" borderId="9" xfId="3" applyFont="1" applyFill="1" applyBorder="1" applyAlignment="1">
      <alignment horizontal="center" vertical="center"/>
    </xf>
    <xf numFmtId="0" fontId="28" fillId="9" borderId="19" xfId="3" applyFont="1" applyFill="1" applyBorder="1" applyAlignment="1">
      <alignment horizontal="center" vertical="center"/>
    </xf>
    <xf numFmtId="0" fontId="11" fillId="0" borderId="30" xfId="0" applyFont="1" applyBorder="1" applyAlignment="1">
      <alignment horizontal="center" vertical="center" wrapText="1"/>
    </xf>
    <xf numFmtId="0" fontId="5" fillId="10" borderId="119"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81" xfId="0" applyFont="1" applyBorder="1" applyAlignment="1">
      <alignment horizontal="center" vertical="center"/>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7" borderId="82" xfId="3" applyFont="1" applyFill="1" applyBorder="1" applyAlignment="1">
      <alignment horizontal="center" vertical="center" wrapText="1"/>
    </xf>
    <xf numFmtId="0" fontId="15" fillId="7" borderId="81" xfId="3" applyFont="1" applyFill="1" applyBorder="1" applyAlignment="1">
      <alignment horizontal="center" vertical="center" wrapText="1"/>
    </xf>
    <xf numFmtId="0" fontId="15" fillId="0" borderId="83" xfId="3" applyFont="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28" fillId="9" borderId="5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73" xfId="3" applyFont="1" applyBorder="1" applyAlignment="1">
      <alignment horizontal="center" vertical="center" wrapText="1"/>
    </xf>
    <xf numFmtId="17" fontId="32" fillId="0" borderId="82" xfId="0" applyNumberFormat="1" applyFont="1" applyBorder="1" applyAlignment="1">
      <alignment horizontal="center" vertical="center"/>
    </xf>
    <xf numFmtId="0" fontId="32" fillId="0" borderId="83" xfId="0" applyFont="1" applyBorder="1" applyAlignment="1">
      <alignment horizontal="center" vertical="center"/>
    </xf>
    <xf numFmtId="0" fontId="32" fillId="0" borderId="81"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17" fontId="23" fillId="0" borderId="82" xfId="0" applyNumberFormat="1" applyFont="1" applyBorder="1" applyAlignment="1">
      <alignment horizontal="center" vertical="center"/>
    </xf>
    <xf numFmtId="0" fontId="23" fillId="0" borderId="83" xfId="0" applyFont="1" applyBorder="1" applyAlignment="1">
      <alignment horizontal="center" vertical="center"/>
    </xf>
    <xf numFmtId="0" fontId="23" fillId="0" borderId="81" xfId="0" applyFont="1" applyBorder="1" applyAlignment="1">
      <alignment horizontal="center"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43" fillId="7" borderId="106" xfId="0" applyFont="1" applyFill="1" applyBorder="1" applyAlignment="1">
      <alignment horizontal="center" vertical="center" wrapText="1"/>
    </xf>
    <xf numFmtId="0" fontId="43" fillId="7" borderId="10" xfId="0" applyFont="1" applyFill="1" applyBorder="1" applyAlignment="1">
      <alignment horizontal="center" vertical="center" wrapText="1"/>
    </xf>
    <xf numFmtId="0" fontId="43" fillId="7" borderId="71" xfId="0" applyFont="1" applyFill="1" applyBorder="1" applyAlignment="1">
      <alignment horizontal="center" vertical="center" wrapText="1"/>
    </xf>
    <xf numFmtId="0" fontId="43" fillId="0" borderId="106"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6" fillId="0" borderId="106" xfId="0" applyFont="1" applyBorder="1" applyAlignment="1">
      <alignment horizontal="center" vertical="center"/>
    </xf>
    <xf numFmtId="0" fontId="46" fillId="0" borderId="10" xfId="0" applyFont="1" applyBorder="1" applyAlignment="1">
      <alignment horizontal="center" vertical="center"/>
    </xf>
    <xf numFmtId="0" fontId="46" fillId="0" borderId="71" xfId="0" applyFont="1" applyBorder="1" applyAlignment="1">
      <alignment horizontal="center" vertical="center"/>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107147</xdr:rowOff>
    </xdr:from>
    <xdr:to>
      <xdr:col>13</xdr:col>
      <xdr:colOff>485774</xdr:colOff>
      <xdr:row>62</xdr:row>
      <xdr:rowOff>110919</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7625" y="107147"/>
          <a:ext cx="8362949" cy="11814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2657475</xdr:colOff>
      <xdr:row>0</xdr:row>
      <xdr:rowOff>209550</xdr:rowOff>
    </xdr:from>
    <xdr:to>
      <xdr:col>4</xdr:col>
      <xdr:colOff>3886201</xdr:colOff>
      <xdr:row>2</xdr:row>
      <xdr:rowOff>192252</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0875" y="209550"/>
          <a:ext cx="1228726" cy="5923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59677</xdr:colOff>
      <xdr:row>1</xdr:row>
      <xdr:rowOff>438150</xdr:rowOff>
    </xdr:from>
    <xdr:to>
      <xdr:col>6</xdr:col>
      <xdr:colOff>59677</xdr:colOff>
      <xdr:row>11</xdr:row>
      <xdr:rowOff>50007</xdr:rowOff>
    </xdr:to>
    <xdr:pic>
      <xdr:nvPicPr>
        <xdr:cNvPr id="2" name="Imagem 1">
          <a:extLst>
            <a:ext uri="{FF2B5EF4-FFF2-40B4-BE49-F238E27FC236}">
              <a16:creationId xmlns:a16="http://schemas.microsoft.com/office/drawing/2014/main" id="{5C0B7EAC-FECB-4048-91F2-EE21C90F6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7" y="981075"/>
          <a:ext cx="3533775" cy="2650332"/>
        </a:xfrm>
        <a:prstGeom prst="rect">
          <a:avLst/>
        </a:prstGeom>
      </xdr:spPr>
    </xdr:pic>
    <xdr:clientData/>
  </xdr:twoCellAnchor>
  <xdr:twoCellAnchor editAs="oneCell">
    <xdr:from>
      <xdr:col>6</xdr:col>
      <xdr:colOff>85725</xdr:colOff>
      <xdr:row>1</xdr:row>
      <xdr:rowOff>457200</xdr:rowOff>
    </xdr:from>
    <xdr:to>
      <xdr:col>11</xdr:col>
      <xdr:colOff>565149</xdr:colOff>
      <xdr:row>11</xdr:row>
      <xdr:rowOff>85725</xdr:rowOff>
    </xdr:to>
    <xdr:pic>
      <xdr:nvPicPr>
        <xdr:cNvPr id="3" name="Imagem 2">
          <a:extLst>
            <a:ext uri="{FF2B5EF4-FFF2-40B4-BE49-F238E27FC236}">
              <a16:creationId xmlns:a16="http://schemas.microsoft.com/office/drawing/2014/main" id="{89440712-8761-4577-8DBF-8FD2577581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0" y="1000125"/>
          <a:ext cx="3555999" cy="2667000"/>
        </a:xfrm>
        <a:prstGeom prst="rect">
          <a:avLst/>
        </a:prstGeom>
      </xdr:spPr>
    </xdr:pic>
    <xdr:clientData/>
  </xdr:twoCellAnchor>
  <xdr:twoCellAnchor editAs="oneCell">
    <xdr:from>
      <xdr:col>11</xdr:col>
      <xdr:colOff>588606</xdr:colOff>
      <xdr:row>1</xdr:row>
      <xdr:rowOff>457199</xdr:rowOff>
    </xdr:from>
    <xdr:to>
      <xdr:col>17</xdr:col>
      <xdr:colOff>38100</xdr:colOff>
      <xdr:row>11</xdr:row>
      <xdr:rowOff>97631</xdr:rowOff>
    </xdr:to>
    <xdr:pic>
      <xdr:nvPicPr>
        <xdr:cNvPr id="15" name="Imagem 14">
          <a:extLst>
            <a:ext uri="{FF2B5EF4-FFF2-40B4-BE49-F238E27FC236}">
              <a16:creationId xmlns:a16="http://schemas.microsoft.com/office/drawing/2014/main" id="{A3734F8E-C69C-41E9-827F-078D8938A7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98956" y="1000124"/>
          <a:ext cx="3440469" cy="2678907"/>
        </a:xfrm>
        <a:prstGeom prst="rect">
          <a:avLst/>
        </a:prstGeom>
      </xdr:spPr>
    </xdr:pic>
    <xdr:clientData/>
  </xdr:twoCellAnchor>
  <xdr:twoCellAnchor editAs="oneCell">
    <xdr:from>
      <xdr:col>0</xdr:col>
      <xdr:colOff>126741</xdr:colOff>
      <xdr:row>31</xdr:row>
      <xdr:rowOff>104776</xdr:rowOff>
    </xdr:from>
    <xdr:to>
      <xdr:col>6</xdr:col>
      <xdr:colOff>402966</xdr:colOff>
      <xdr:row>42</xdr:row>
      <xdr:rowOff>190501</xdr:rowOff>
    </xdr:to>
    <xdr:pic>
      <xdr:nvPicPr>
        <xdr:cNvPr id="16" name="Imagem 15">
          <a:extLst>
            <a:ext uri="{FF2B5EF4-FFF2-40B4-BE49-F238E27FC236}">
              <a16:creationId xmlns:a16="http://schemas.microsoft.com/office/drawing/2014/main" id="{106298B5-0D0A-4546-A382-0A0B8F3951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6741" y="9953626"/>
          <a:ext cx="3810000" cy="2857500"/>
        </a:xfrm>
        <a:prstGeom prst="rect">
          <a:avLst/>
        </a:prstGeom>
      </xdr:spPr>
    </xdr:pic>
    <xdr:clientData/>
  </xdr:twoCellAnchor>
  <xdr:twoCellAnchor editAs="oneCell">
    <xdr:from>
      <xdr:col>6</xdr:col>
      <xdr:colOff>438150</xdr:colOff>
      <xdr:row>31</xdr:row>
      <xdr:rowOff>104774</xdr:rowOff>
    </xdr:from>
    <xdr:to>
      <xdr:col>10</xdr:col>
      <xdr:colOff>578644</xdr:colOff>
      <xdr:row>42</xdr:row>
      <xdr:rowOff>209550</xdr:rowOff>
    </xdr:to>
    <xdr:pic>
      <xdr:nvPicPr>
        <xdr:cNvPr id="17" name="Imagem 16">
          <a:extLst>
            <a:ext uri="{FF2B5EF4-FFF2-40B4-BE49-F238E27FC236}">
              <a16:creationId xmlns:a16="http://schemas.microsoft.com/office/drawing/2014/main" id="{7C2349B3-33E4-4832-9C08-2CBCCB7116A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71925" y="9953624"/>
          <a:ext cx="2607469" cy="2876551"/>
        </a:xfrm>
        <a:prstGeom prst="rect">
          <a:avLst/>
        </a:prstGeom>
      </xdr:spPr>
    </xdr:pic>
    <xdr:clientData/>
  </xdr:twoCellAnchor>
  <xdr:twoCellAnchor editAs="oneCell">
    <xdr:from>
      <xdr:col>11</xdr:col>
      <xdr:colOff>8941</xdr:colOff>
      <xdr:row>31</xdr:row>
      <xdr:rowOff>105165</xdr:rowOff>
    </xdr:from>
    <xdr:to>
      <xdr:col>17</xdr:col>
      <xdr:colOff>3044</xdr:colOff>
      <xdr:row>42</xdr:row>
      <xdr:rowOff>232488</xdr:rowOff>
    </xdr:to>
    <xdr:pic>
      <xdr:nvPicPr>
        <xdr:cNvPr id="18" name="Imagem 17">
          <a:extLst>
            <a:ext uri="{FF2B5EF4-FFF2-40B4-BE49-F238E27FC236}">
              <a16:creationId xmlns:a16="http://schemas.microsoft.com/office/drawing/2014/main" id="{4C6326F6-F1B5-4FAD-AA86-2B41726755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9291" y="9954015"/>
          <a:ext cx="3985078" cy="2899098"/>
        </a:xfrm>
        <a:prstGeom prst="rect">
          <a:avLst/>
        </a:prstGeom>
      </xdr:spPr>
    </xdr:pic>
    <xdr:clientData/>
  </xdr:twoCellAnchor>
  <xdr:twoCellAnchor editAs="oneCell">
    <xdr:from>
      <xdr:col>0</xdr:col>
      <xdr:colOff>371475</xdr:colOff>
      <xdr:row>46</xdr:row>
      <xdr:rowOff>209550</xdr:rowOff>
    </xdr:from>
    <xdr:to>
      <xdr:col>7</xdr:col>
      <xdr:colOff>542925</xdr:colOff>
      <xdr:row>57</xdr:row>
      <xdr:rowOff>114300</xdr:rowOff>
    </xdr:to>
    <xdr:pic>
      <xdr:nvPicPr>
        <xdr:cNvPr id="19" name="Imagem 18">
          <a:extLst>
            <a:ext uri="{FF2B5EF4-FFF2-40B4-BE49-F238E27FC236}">
              <a16:creationId xmlns:a16="http://schemas.microsoft.com/office/drawing/2014/main" id="{7767A482-84F0-426F-9A78-EDD247DAD84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71475" y="13696950"/>
          <a:ext cx="4314825" cy="2933700"/>
        </a:xfrm>
        <a:prstGeom prst="rect">
          <a:avLst/>
        </a:prstGeom>
      </xdr:spPr>
    </xdr:pic>
    <xdr:clientData/>
  </xdr:twoCellAnchor>
  <xdr:twoCellAnchor editAs="oneCell">
    <xdr:from>
      <xdr:col>7</xdr:col>
      <xdr:colOff>590550</xdr:colOff>
      <xdr:row>46</xdr:row>
      <xdr:rowOff>219075</xdr:rowOff>
    </xdr:from>
    <xdr:to>
      <xdr:col>16</xdr:col>
      <xdr:colOff>248708</xdr:colOff>
      <xdr:row>57</xdr:row>
      <xdr:rowOff>133350</xdr:rowOff>
    </xdr:to>
    <xdr:pic>
      <xdr:nvPicPr>
        <xdr:cNvPr id="20" name="Imagem 19">
          <a:extLst>
            <a:ext uri="{FF2B5EF4-FFF2-40B4-BE49-F238E27FC236}">
              <a16:creationId xmlns:a16="http://schemas.microsoft.com/office/drawing/2014/main" id="{E80E44B6-B958-438F-91AC-E5954E7ACD2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33925" y="13706475"/>
          <a:ext cx="5554133" cy="2943225"/>
        </a:xfrm>
        <a:prstGeom prst="rect">
          <a:avLst/>
        </a:prstGeom>
      </xdr:spPr>
    </xdr:pic>
    <xdr:clientData/>
  </xdr:twoCellAnchor>
  <xdr:twoCellAnchor editAs="oneCell">
    <xdr:from>
      <xdr:col>5</xdr:col>
      <xdr:colOff>300135</xdr:colOff>
      <xdr:row>16</xdr:row>
      <xdr:rowOff>144820</xdr:rowOff>
    </xdr:from>
    <xdr:to>
      <xdr:col>9</xdr:col>
      <xdr:colOff>78338</xdr:colOff>
      <xdr:row>26</xdr:row>
      <xdr:rowOff>124711</xdr:rowOff>
    </xdr:to>
    <xdr:pic>
      <xdr:nvPicPr>
        <xdr:cNvPr id="22" name="Imagem 21">
          <a:extLst>
            <a:ext uri="{FF2B5EF4-FFF2-40B4-BE49-F238E27FC236}">
              <a16:creationId xmlns:a16="http://schemas.microsoft.com/office/drawing/2014/main" id="{FC4F67BE-D2E3-BBF0-DB74-BE90D429507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35390" y="5004514"/>
          <a:ext cx="2256647" cy="3148411"/>
        </a:xfrm>
        <a:prstGeom prst="rect">
          <a:avLst/>
        </a:prstGeom>
      </xdr:spPr>
    </xdr:pic>
    <xdr:clientData/>
  </xdr:twoCellAnchor>
  <xdr:twoCellAnchor editAs="oneCell">
    <xdr:from>
      <xdr:col>9</xdr:col>
      <xdr:colOff>157260</xdr:colOff>
      <xdr:row>16</xdr:row>
      <xdr:rowOff>125769</xdr:rowOff>
    </xdr:from>
    <xdr:to>
      <xdr:col>12</xdr:col>
      <xdr:colOff>559449</xdr:colOff>
      <xdr:row>26</xdr:row>
      <xdr:rowOff>128944</xdr:rowOff>
    </xdr:to>
    <xdr:pic>
      <xdr:nvPicPr>
        <xdr:cNvPr id="24" name="Imagem 23">
          <a:extLst>
            <a:ext uri="{FF2B5EF4-FFF2-40B4-BE49-F238E27FC236}">
              <a16:creationId xmlns:a16="http://schemas.microsoft.com/office/drawing/2014/main" id="{68A62F3C-C5BA-FFAE-2EFA-D62F59DB85A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70959" y="4985463"/>
          <a:ext cx="2239153" cy="3171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view="pageBreakPreview" topLeftCell="A44" zoomScaleNormal="100" zoomScaleSheetLayoutView="100" zoomScalePageLayoutView="60" workbookViewId="0">
      <selection activeCell="V4" sqref="V4"/>
    </sheetView>
  </sheetViews>
  <sheetFormatPr defaultRowHeight="15" x14ac:dyDescent="0.25"/>
  <cols>
    <col min="14" max="14" width="7.85546875" customWidth="1"/>
  </cols>
  <sheetData>
    <row r="508" spans="1:10" ht="354.75" customHeight="1" x14ac:dyDescent="0.25">
      <c r="A508" s="153"/>
      <c r="B508" s="153"/>
      <c r="C508" s="153"/>
      <c r="D508" s="153"/>
      <c r="E508" s="153"/>
      <c r="F508" s="153"/>
      <c r="G508" s="153"/>
      <c r="H508" s="153"/>
      <c r="I508" s="153"/>
      <c r="J508" s="153"/>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21"/>
  <sheetViews>
    <sheetView topLeftCell="A33" zoomScaleNormal="100" zoomScaleSheetLayoutView="80" zoomScalePageLayoutView="80" workbookViewId="0">
      <selection activeCell="O37" sqref="O37"/>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14" ht="21.95" customHeight="1" x14ac:dyDescent="0.25">
      <c r="A1" s="426" t="s">
        <v>0</v>
      </c>
      <c r="B1" s="427"/>
      <c r="C1" s="427"/>
      <c r="D1" s="427"/>
      <c r="E1" s="427"/>
      <c r="F1" s="427"/>
      <c r="G1" s="427"/>
      <c r="H1" s="427"/>
      <c r="I1" s="427"/>
      <c r="J1" s="427"/>
      <c r="K1" s="427"/>
      <c r="L1" s="428"/>
    </row>
    <row r="2" spans="1:14" ht="37.5" customHeight="1" x14ac:dyDescent="0.25">
      <c r="A2" s="438" t="s">
        <v>1</v>
      </c>
      <c r="B2" s="439"/>
      <c r="C2" s="439"/>
      <c r="D2" s="439"/>
      <c r="E2" s="439"/>
      <c r="F2" s="439"/>
      <c r="G2" s="439"/>
      <c r="H2" s="439"/>
      <c r="I2" s="439"/>
      <c r="J2" s="439"/>
      <c r="K2" s="439"/>
      <c r="L2" s="440"/>
    </row>
    <row r="3" spans="1:14" ht="21.95" customHeight="1" x14ac:dyDescent="0.25">
      <c r="A3" s="429" t="s">
        <v>2</v>
      </c>
      <c r="B3" s="430"/>
      <c r="C3" s="430"/>
      <c r="D3" s="430"/>
      <c r="E3" s="430"/>
      <c r="F3" s="430"/>
      <c r="G3" s="430"/>
      <c r="H3" s="430"/>
      <c r="I3" s="430"/>
      <c r="J3" s="430"/>
      <c r="K3" s="430"/>
      <c r="L3" s="431"/>
    </row>
    <row r="4" spans="1:14" ht="21.95" customHeight="1" thickBot="1" x14ac:dyDescent="0.3">
      <c r="A4" s="429" t="s">
        <v>3</v>
      </c>
      <c r="B4" s="430"/>
      <c r="C4" s="430"/>
      <c r="D4" s="430"/>
      <c r="E4" s="430"/>
      <c r="F4" s="430"/>
      <c r="G4" s="430"/>
      <c r="H4" s="430"/>
      <c r="I4" s="430"/>
      <c r="J4" s="430"/>
      <c r="K4" s="430"/>
      <c r="L4" s="431"/>
    </row>
    <row r="5" spans="1:14" ht="21.75" customHeight="1" thickTop="1" thickBot="1" x14ac:dyDescent="0.3">
      <c r="A5" s="432" t="s">
        <v>4</v>
      </c>
      <c r="B5" s="433"/>
      <c r="C5" s="433"/>
      <c r="D5" s="433"/>
      <c r="E5" s="433"/>
      <c r="F5" s="433"/>
      <c r="G5" s="433"/>
      <c r="H5" s="433"/>
      <c r="I5" s="433"/>
      <c r="J5" s="433"/>
      <c r="K5" s="433"/>
      <c r="L5" s="434"/>
    </row>
    <row r="6" spans="1:14" ht="21.75" customHeight="1" thickTop="1" thickBot="1" x14ac:dyDescent="0.3">
      <c r="A6" s="441" t="s">
        <v>835</v>
      </c>
      <c r="B6" s="442"/>
      <c r="C6" s="442"/>
      <c r="D6" s="442"/>
      <c r="E6" s="442"/>
      <c r="F6" s="442"/>
      <c r="G6" s="442"/>
      <c r="H6" s="442"/>
      <c r="I6" s="442"/>
      <c r="J6" s="442"/>
      <c r="K6" s="442"/>
      <c r="L6" s="443"/>
    </row>
    <row r="7" spans="1:14" ht="20.100000000000001" customHeight="1" thickTop="1" thickBot="1" x14ac:dyDescent="0.3">
      <c r="A7" s="435" t="s">
        <v>5</v>
      </c>
      <c r="B7" s="436"/>
      <c r="C7" s="436"/>
      <c r="D7" s="436"/>
      <c r="E7" s="436"/>
      <c r="F7" s="436"/>
      <c r="G7" s="436"/>
      <c r="H7" s="436"/>
      <c r="I7" s="436"/>
      <c r="J7" s="436"/>
      <c r="K7" s="436"/>
      <c r="L7" s="437"/>
    </row>
    <row r="8" spans="1:14" ht="18" customHeight="1" thickTop="1" x14ac:dyDescent="0.25">
      <c r="A8" s="399" t="s">
        <v>6</v>
      </c>
      <c r="B8" s="385"/>
      <c r="C8" s="385"/>
      <c r="D8" s="385"/>
      <c r="E8" s="386"/>
      <c r="F8" s="384" t="s">
        <v>7</v>
      </c>
      <c r="G8" s="385"/>
      <c r="H8" s="385"/>
      <c r="I8" s="386"/>
      <c r="J8" s="379" t="s">
        <v>8</v>
      </c>
      <c r="K8" s="379"/>
      <c r="L8" s="380"/>
    </row>
    <row r="9" spans="1:14" ht="17.25" customHeight="1" x14ac:dyDescent="0.25">
      <c r="A9" s="400"/>
      <c r="B9" s="401"/>
      <c r="C9" s="401"/>
      <c r="D9" s="401"/>
      <c r="E9" s="402"/>
      <c r="F9" s="387"/>
      <c r="G9" s="388"/>
      <c r="H9" s="388"/>
      <c r="I9" s="389"/>
      <c r="J9" s="381" t="s">
        <v>9</v>
      </c>
      <c r="K9" s="382"/>
      <c r="L9" s="383"/>
    </row>
    <row r="10" spans="1:14" ht="24.95" customHeight="1" x14ac:dyDescent="0.25">
      <c r="A10" s="445" t="s">
        <v>3</v>
      </c>
      <c r="B10" s="446"/>
      <c r="C10" s="446"/>
      <c r="D10" s="446"/>
      <c r="E10" s="447"/>
      <c r="F10" s="418" t="s">
        <v>10</v>
      </c>
      <c r="G10" s="418"/>
      <c r="H10" s="418"/>
      <c r="I10" s="418"/>
      <c r="J10" s="403">
        <v>1</v>
      </c>
      <c r="K10" s="404"/>
      <c r="L10" s="405"/>
    </row>
    <row r="11" spans="1:14" ht="24.95" customHeight="1" x14ac:dyDescent="0.25">
      <c r="A11" s="445"/>
      <c r="B11" s="446"/>
      <c r="C11" s="446"/>
      <c r="D11" s="446"/>
      <c r="E11" s="447"/>
      <c r="F11" s="418" t="s">
        <v>11</v>
      </c>
      <c r="G11" s="418"/>
      <c r="H11" s="418"/>
      <c r="I11" s="418"/>
      <c r="J11" s="403">
        <v>187</v>
      </c>
      <c r="K11" s="404"/>
      <c r="L11" s="405"/>
    </row>
    <row r="12" spans="1:14" ht="24.95" customHeight="1" x14ac:dyDescent="0.25">
      <c r="A12" s="445"/>
      <c r="B12" s="446"/>
      <c r="C12" s="446"/>
      <c r="D12" s="446"/>
      <c r="E12" s="447"/>
      <c r="F12" s="418" t="s">
        <v>12</v>
      </c>
      <c r="G12" s="418"/>
      <c r="H12" s="418"/>
      <c r="I12" s="418"/>
      <c r="J12" s="403">
        <v>77</v>
      </c>
      <c r="K12" s="404"/>
      <c r="L12" s="405"/>
    </row>
    <row r="13" spans="1:14" ht="24.95" customHeight="1" x14ac:dyDescent="0.25">
      <c r="A13" s="445"/>
      <c r="B13" s="446"/>
      <c r="C13" s="446"/>
      <c r="D13" s="446"/>
      <c r="E13" s="447"/>
      <c r="F13" s="418" t="s">
        <v>13</v>
      </c>
      <c r="G13" s="418"/>
      <c r="H13" s="418"/>
      <c r="I13" s="418"/>
      <c r="J13" s="403">
        <v>2943</v>
      </c>
      <c r="K13" s="404"/>
      <c r="L13" s="405"/>
      <c r="N13" s="322"/>
    </row>
    <row r="14" spans="1:14" ht="24.95" customHeight="1" x14ac:dyDescent="0.25">
      <c r="A14" s="445"/>
      <c r="B14" s="446"/>
      <c r="C14" s="446"/>
      <c r="D14" s="446"/>
      <c r="E14" s="447"/>
      <c r="F14" s="418" t="s">
        <v>14</v>
      </c>
      <c r="G14" s="418"/>
      <c r="H14" s="418"/>
      <c r="I14" s="418"/>
      <c r="J14" s="420">
        <v>106878</v>
      </c>
      <c r="K14" s="421"/>
      <c r="L14" s="422"/>
    </row>
    <row r="15" spans="1:14" ht="24.95" customHeight="1" x14ac:dyDescent="0.25">
      <c r="A15" s="445"/>
      <c r="B15" s="446"/>
      <c r="C15" s="446"/>
      <c r="D15" s="446"/>
      <c r="E15" s="447"/>
      <c r="F15" s="415" t="s">
        <v>15</v>
      </c>
      <c r="G15" s="416"/>
      <c r="H15" s="416"/>
      <c r="I15" s="417"/>
      <c r="J15" s="403">
        <v>0</v>
      </c>
      <c r="K15" s="404"/>
      <c r="L15" s="405"/>
    </row>
    <row r="16" spans="1:14" ht="24.95" customHeight="1" x14ac:dyDescent="0.25">
      <c r="A16" s="445"/>
      <c r="B16" s="446"/>
      <c r="C16" s="446"/>
      <c r="D16" s="446"/>
      <c r="E16" s="447"/>
      <c r="F16" s="418" t="s">
        <v>16</v>
      </c>
      <c r="G16" s="418"/>
      <c r="H16" s="418"/>
      <c r="I16" s="418"/>
      <c r="J16" s="420">
        <v>111021.2</v>
      </c>
      <c r="K16" s="421"/>
      <c r="L16" s="422"/>
    </row>
    <row r="17" spans="1:17" ht="24.95" customHeight="1" x14ac:dyDescent="0.25">
      <c r="A17" s="445"/>
      <c r="B17" s="446"/>
      <c r="C17" s="446"/>
      <c r="D17" s="446"/>
      <c r="E17" s="447"/>
      <c r="F17" s="419" t="s">
        <v>17</v>
      </c>
      <c r="G17" s="419"/>
      <c r="H17" s="419"/>
      <c r="I17" s="419"/>
      <c r="J17" s="403">
        <v>44</v>
      </c>
      <c r="K17" s="404"/>
      <c r="L17" s="405"/>
      <c r="M17"/>
      <c r="N17"/>
      <c r="O17"/>
      <c r="P17"/>
      <c r="Q17"/>
    </row>
    <row r="18" spans="1:17" ht="24.95" customHeight="1" x14ac:dyDescent="0.25">
      <c r="A18" s="445"/>
      <c r="B18" s="446"/>
      <c r="C18" s="446"/>
      <c r="D18" s="446"/>
      <c r="E18" s="447"/>
      <c r="F18" s="418" t="s">
        <v>18</v>
      </c>
      <c r="G18" s="418"/>
      <c r="H18" s="418"/>
      <c r="I18" s="418"/>
      <c r="J18" s="412">
        <v>10</v>
      </c>
      <c r="K18" s="413"/>
      <c r="L18" s="414"/>
      <c r="M18"/>
      <c r="N18"/>
      <c r="O18"/>
      <c r="P18"/>
      <c r="Q18"/>
    </row>
    <row r="19" spans="1:17" ht="33.75" customHeight="1" thickBot="1" x14ac:dyDescent="0.3">
      <c r="A19" s="445"/>
      <c r="B19" s="446"/>
      <c r="C19" s="446"/>
      <c r="D19" s="446"/>
      <c r="E19" s="447"/>
      <c r="F19" s="444" t="s">
        <v>19</v>
      </c>
      <c r="G19" s="444"/>
      <c r="H19" s="444"/>
      <c r="I19" s="444"/>
      <c r="J19" s="396" t="s">
        <v>20</v>
      </c>
      <c r="K19" s="397"/>
      <c r="L19" s="398"/>
    </row>
    <row r="20" spans="1:17" ht="10.5" customHeight="1" thickTop="1" thickBot="1" x14ac:dyDescent="0.3">
      <c r="A20" s="406"/>
      <c r="B20" s="407"/>
      <c r="C20" s="407"/>
      <c r="D20" s="407"/>
      <c r="E20" s="407"/>
      <c r="F20" s="407"/>
      <c r="G20" s="407"/>
      <c r="H20" s="407"/>
      <c r="I20" s="407"/>
      <c r="J20" s="407"/>
      <c r="K20" s="407"/>
      <c r="L20" s="408"/>
    </row>
    <row r="21" spans="1:17" ht="22.5" customHeight="1" thickTop="1" thickBot="1" x14ac:dyDescent="0.3">
      <c r="A21" s="409" t="s">
        <v>21</v>
      </c>
      <c r="B21" s="410"/>
      <c r="C21" s="410"/>
      <c r="D21" s="410"/>
      <c r="E21" s="410"/>
      <c r="F21" s="410"/>
      <c r="G21" s="410"/>
      <c r="H21" s="410"/>
      <c r="I21" s="410"/>
      <c r="J21" s="410"/>
      <c r="K21" s="410"/>
      <c r="L21" s="411"/>
    </row>
    <row r="22" spans="1:17" ht="39.75" customHeight="1" thickTop="1" x14ac:dyDescent="0.25">
      <c r="A22" s="390" t="s">
        <v>22</v>
      </c>
      <c r="B22" s="391"/>
      <c r="C22" s="391"/>
      <c r="D22" s="391"/>
      <c r="E22" s="391"/>
      <c r="F22" s="391"/>
      <c r="G22" s="391"/>
      <c r="H22" s="391"/>
      <c r="I22" s="391"/>
      <c r="J22" s="391"/>
      <c r="K22" s="391"/>
      <c r="L22" s="392"/>
    </row>
    <row r="23" spans="1:17" ht="38.25" customHeight="1" x14ac:dyDescent="0.25">
      <c r="A23" s="393" t="s">
        <v>23</v>
      </c>
      <c r="B23" s="394"/>
      <c r="C23" s="394"/>
      <c r="D23" s="394"/>
      <c r="E23" s="394"/>
      <c r="F23" s="394"/>
      <c r="G23" s="394"/>
      <c r="H23" s="394"/>
      <c r="I23" s="394"/>
      <c r="J23" s="394"/>
      <c r="K23" s="394"/>
      <c r="L23" s="395"/>
    </row>
    <row r="24" spans="1:17" ht="29.25" customHeight="1" thickBot="1" x14ac:dyDescent="0.3">
      <c r="A24" s="448" t="s">
        <v>24</v>
      </c>
      <c r="B24" s="449"/>
      <c r="C24" s="449"/>
      <c r="D24" s="449"/>
      <c r="E24" s="449"/>
      <c r="F24" s="449"/>
      <c r="G24" s="449"/>
      <c r="H24" s="449"/>
      <c r="I24" s="449"/>
      <c r="J24" s="449"/>
      <c r="K24" s="449"/>
      <c r="L24" s="450"/>
    </row>
    <row r="25" spans="1:17" ht="21.75" customHeight="1" thickTop="1" thickBot="1" x14ac:dyDescent="0.3">
      <c r="A25" s="409" t="s">
        <v>25</v>
      </c>
      <c r="B25" s="410"/>
      <c r="C25" s="410"/>
      <c r="D25" s="410"/>
      <c r="E25" s="410"/>
      <c r="F25" s="410"/>
      <c r="G25" s="410"/>
      <c r="H25" s="410"/>
      <c r="I25" s="410"/>
      <c r="J25" s="410"/>
      <c r="K25" s="410"/>
      <c r="L25" s="411"/>
    </row>
    <row r="26" spans="1:17" ht="55.5" customHeight="1" thickTop="1" x14ac:dyDescent="0.25">
      <c r="A26" s="457" t="s">
        <v>26</v>
      </c>
      <c r="B26" s="458"/>
      <c r="C26" s="458"/>
      <c r="D26" s="458"/>
      <c r="E26" s="458"/>
      <c r="F26" s="458"/>
      <c r="G26" s="458"/>
      <c r="H26" s="458"/>
      <c r="I26" s="458"/>
      <c r="J26" s="458"/>
      <c r="K26" s="458"/>
      <c r="L26" s="459"/>
    </row>
    <row r="27" spans="1:17" ht="87" customHeight="1" x14ac:dyDescent="0.25">
      <c r="A27" s="457" t="s">
        <v>27</v>
      </c>
      <c r="B27" s="460"/>
      <c r="C27" s="460"/>
      <c r="D27" s="460"/>
      <c r="E27" s="460"/>
      <c r="F27" s="460"/>
      <c r="G27" s="460"/>
      <c r="H27" s="460"/>
      <c r="I27" s="460"/>
      <c r="J27" s="460"/>
      <c r="K27" s="460"/>
      <c r="L27" s="461"/>
    </row>
    <row r="28" spans="1:17" ht="84" customHeight="1" x14ac:dyDescent="0.25">
      <c r="A28" s="457" t="s">
        <v>844</v>
      </c>
      <c r="B28" s="460"/>
      <c r="C28" s="460"/>
      <c r="D28" s="460"/>
      <c r="E28" s="460"/>
      <c r="F28" s="460"/>
      <c r="G28" s="460"/>
      <c r="H28" s="460"/>
      <c r="I28" s="460"/>
      <c r="J28" s="460"/>
      <c r="K28" s="460"/>
      <c r="L28" s="461"/>
    </row>
    <row r="29" spans="1:17" ht="132" customHeight="1" x14ac:dyDescent="0.25">
      <c r="A29" s="457" t="s">
        <v>841</v>
      </c>
      <c r="B29" s="460"/>
      <c r="C29" s="460"/>
      <c r="D29" s="460"/>
      <c r="E29" s="460"/>
      <c r="F29" s="460"/>
      <c r="G29" s="460"/>
      <c r="H29" s="460"/>
      <c r="I29" s="460"/>
      <c r="J29" s="460"/>
      <c r="K29" s="460"/>
      <c r="L29" s="461"/>
    </row>
    <row r="30" spans="1:17" ht="68.25" customHeight="1" x14ac:dyDescent="0.25">
      <c r="A30" s="457" t="s">
        <v>845</v>
      </c>
      <c r="B30" s="460"/>
      <c r="C30" s="460"/>
      <c r="D30" s="460"/>
      <c r="E30" s="460"/>
      <c r="F30" s="460"/>
      <c r="G30" s="460"/>
      <c r="H30" s="460"/>
      <c r="I30" s="460"/>
      <c r="J30" s="460"/>
      <c r="K30" s="460"/>
      <c r="L30" s="461"/>
    </row>
    <row r="31" spans="1:17" ht="65.25" customHeight="1" x14ac:dyDescent="0.25">
      <c r="A31" s="376" t="s">
        <v>846</v>
      </c>
      <c r="B31" s="377"/>
      <c r="C31" s="377"/>
      <c r="D31" s="377"/>
      <c r="E31" s="377"/>
      <c r="F31" s="377"/>
      <c r="G31" s="377"/>
      <c r="H31" s="377"/>
      <c r="I31" s="377"/>
      <c r="J31" s="377"/>
      <c r="K31" s="377"/>
      <c r="L31" s="378"/>
    </row>
    <row r="32" spans="1:17" ht="35.25" customHeight="1" thickBot="1" x14ac:dyDescent="0.3">
      <c r="A32" s="373" t="s">
        <v>28</v>
      </c>
      <c r="B32" s="374"/>
      <c r="C32" s="374"/>
      <c r="D32" s="374"/>
      <c r="E32" s="374"/>
      <c r="F32" s="374"/>
      <c r="G32" s="374"/>
      <c r="H32" s="374"/>
      <c r="I32" s="374"/>
      <c r="J32" s="374"/>
      <c r="K32" s="374"/>
      <c r="L32" s="375"/>
    </row>
    <row r="33" spans="1:15" ht="13.15" customHeight="1" thickTop="1" thickBot="1" x14ac:dyDescent="0.3">
      <c r="A33" s="451"/>
      <c r="B33" s="452"/>
      <c r="C33" s="452"/>
      <c r="D33" s="452"/>
      <c r="E33" s="452"/>
      <c r="F33" s="452"/>
      <c r="G33" s="452"/>
      <c r="H33" s="452"/>
      <c r="I33" s="452"/>
      <c r="J33" s="452"/>
      <c r="K33" s="452"/>
      <c r="L33" s="453"/>
    </row>
    <row r="34" spans="1:15" ht="17.25" customHeight="1" thickTop="1" thickBot="1" x14ac:dyDescent="0.3">
      <c r="A34" s="462" t="s">
        <v>843</v>
      </c>
      <c r="B34" s="463"/>
      <c r="C34" s="463"/>
      <c r="D34" s="463"/>
      <c r="E34" s="463"/>
      <c r="F34" s="463"/>
      <c r="G34" s="463"/>
      <c r="H34" s="463"/>
      <c r="I34" s="463"/>
      <c r="J34" s="463"/>
      <c r="K34" s="463"/>
      <c r="L34" s="464"/>
    </row>
    <row r="35" spans="1:15" customFormat="1" ht="72.75" customHeight="1" thickTop="1" x14ac:dyDescent="0.25">
      <c r="A35" s="465" t="s">
        <v>29</v>
      </c>
      <c r="B35" s="466"/>
      <c r="C35" s="466"/>
      <c r="D35" s="466"/>
      <c r="E35" s="466"/>
      <c r="F35" s="466"/>
      <c r="G35" s="467"/>
      <c r="H35" s="424" t="s">
        <v>30</v>
      </c>
      <c r="I35" s="424"/>
      <c r="J35" s="424"/>
      <c r="K35" s="424"/>
      <c r="L35" s="425"/>
      <c r="O35" s="1"/>
    </row>
    <row r="36" spans="1:15" customFormat="1" ht="42" customHeight="1" x14ac:dyDescent="0.25">
      <c r="A36" s="468" t="s">
        <v>847</v>
      </c>
      <c r="B36" s="469"/>
      <c r="C36" s="469"/>
      <c r="D36" s="469"/>
      <c r="E36" s="469"/>
      <c r="F36" s="469"/>
      <c r="G36" s="469"/>
      <c r="H36" s="470" t="s">
        <v>31</v>
      </c>
      <c r="I36" s="470"/>
      <c r="J36" s="470"/>
      <c r="K36" s="470"/>
      <c r="L36" s="471"/>
    </row>
    <row r="37" spans="1:15" customFormat="1" ht="50.25" customHeight="1" x14ac:dyDescent="0.25">
      <c r="A37" s="472" t="s">
        <v>32</v>
      </c>
      <c r="B37" s="473"/>
      <c r="C37" s="473"/>
      <c r="D37" s="473"/>
      <c r="E37" s="473"/>
      <c r="F37" s="473"/>
      <c r="G37" s="473"/>
      <c r="H37" s="474" t="s">
        <v>33</v>
      </c>
      <c r="I37" s="474"/>
      <c r="J37" s="474"/>
      <c r="K37" s="474"/>
      <c r="L37" s="475"/>
    </row>
    <row r="38" spans="1:15" customFormat="1" ht="16.5" customHeight="1" x14ac:dyDescent="0.25">
      <c r="A38" s="476" t="s">
        <v>34</v>
      </c>
      <c r="B38" s="477"/>
      <c r="C38" s="477"/>
      <c r="D38" s="477"/>
      <c r="E38" s="477"/>
      <c r="F38" s="477"/>
      <c r="G38" s="477"/>
      <c r="H38" s="477" t="s">
        <v>35</v>
      </c>
      <c r="I38" s="477"/>
      <c r="J38" s="477"/>
      <c r="K38" s="477"/>
      <c r="L38" s="478"/>
    </row>
    <row r="39" spans="1:15" customFormat="1" ht="69.75" customHeight="1" x14ac:dyDescent="0.25">
      <c r="A39" s="423" t="s">
        <v>36</v>
      </c>
      <c r="B39" s="424"/>
      <c r="C39" s="424"/>
      <c r="D39" s="424"/>
      <c r="E39" s="424"/>
      <c r="F39" s="424"/>
      <c r="G39" s="424"/>
      <c r="H39" s="424"/>
      <c r="I39" s="424"/>
      <c r="J39" s="424"/>
      <c r="K39" s="424"/>
      <c r="L39" s="425"/>
      <c r="O39" s="1"/>
    </row>
    <row r="40" spans="1:15" customFormat="1" ht="18" customHeight="1" thickBot="1" x14ac:dyDescent="0.3">
      <c r="A40" s="454" t="s">
        <v>37</v>
      </c>
      <c r="B40" s="455"/>
      <c r="C40" s="455"/>
      <c r="D40" s="455"/>
      <c r="E40" s="455"/>
      <c r="F40" s="455"/>
      <c r="G40" s="455"/>
      <c r="H40" s="455"/>
      <c r="I40" s="455"/>
      <c r="J40" s="455"/>
      <c r="K40" s="455"/>
      <c r="L40" s="456"/>
    </row>
    <row r="73" ht="4.5" customHeight="1" x14ac:dyDescent="0.25"/>
    <row r="510" spans="1:10" ht="354.75" customHeight="1" x14ac:dyDescent="0.25">
      <c r="A510" s="156"/>
      <c r="B510" s="156"/>
      <c r="C510" s="156"/>
      <c r="D510" s="156"/>
      <c r="E510" s="156"/>
      <c r="F510" s="156"/>
      <c r="G510" s="156"/>
      <c r="H510" s="156"/>
      <c r="I510" s="156"/>
      <c r="J510" s="156"/>
    </row>
    <row r="511" spans="1:10" ht="42.75" customHeight="1" x14ac:dyDescent="0.25"/>
    <row r="514" ht="30" customHeight="1" x14ac:dyDescent="0.25"/>
    <row r="515" ht="29.25" customHeight="1" x14ac:dyDescent="0.25"/>
    <row r="517" ht="62.25" customHeight="1" x14ac:dyDescent="0.25"/>
    <row r="519" ht="61.5" customHeight="1" x14ac:dyDescent="0.25"/>
    <row r="520" ht="77.25" customHeight="1" x14ac:dyDescent="0.25"/>
    <row r="521" ht="237.75" customHeight="1" x14ac:dyDescent="0.25"/>
  </sheetData>
  <mergeCells count="57">
    <mergeCell ref="A33:L33"/>
    <mergeCell ref="A40:L40"/>
    <mergeCell ref="A26:L26"/>
    <mergeCell ref="A27:L27"/>
    <mergeCell ref="A34:L34"/>
    <mergeCell ref="A35:G35"/>
    <mergeCell ref="H35:L35"/>
    <mergeCell ref="A36:G36"/>
    <mergeCell ref="H36:L36"/>
    <mergeCell ref="A37:G37"/>
    <mergeCell ref="H37:L37"/>
    <mergeCell ref="A38:G38"/>
    <mergeCell ref="H38:L38"/>
    <mergeCell ref="A30:L30"/>
    <mergeCell ref="A28:L28"/>
    <mergeCell ref="A29:L29"/>
    <mergeCell ref="A39:L39"/>
    <mergeCell ref="A1:L1"/>
    <mergeCell ref="A3:L3"/>
    <mergeCell ref="A4:L4"/>
    <mergeCell ref="A5:L5"/>
    <mergeCell ref="A7:L7"/>
    <mergeCell ref="A2:L2"/>
    <mergeCell ref="A6:L6"/>
    <mergeCell ref="F14:I14"/>
    <mergeCell ref="F19:I19"/>
    <mergeCell ref="J16:L16"/>
    <mergeCell ref="A10:E19"/>
    <mergeCell ref="F13:I13"/>
    <mergeCell ref="A24:L24"/>
    <mergeCell ref="F18:I18"/>
    <mergeCell ref="J10:L10"/>
    <mergeCell ref="J17:L17"/>
    <mergeCell ref="F17:I17"/>
    <mergeCell ref="F11:I11"/>
    <mergeCell ref="A25:L25"/>
    <mergeCell ref="J11:L11"/>
    <mergeCell ref="F12:I12"/>
    <mergeCell ref="J14:L14"/>
    <mergeCell ref="J13:L13"/>
    <mergeCell ref="F16:I16"/>
    <mergeCell ref="A32:L32"/>
    <mergeCell ref="A31:L31"/>
    <mergeCell ref="J8:L8"/>
    <mergeCell ref="J9:L9"/>
    <mergeCell ref="F8:I9"/>
    <mergeCell ref="A22:L22"/>
    <mergeCell ref="A23:L23"/>
    <mergeCell ref="J19:L19"/>
    <mergeCell ref="A8:E9"/>
    <mergeCell ref="J12:L12"/>
    <mergeCell ref="A20:L20"/>
    <mergeCell ref="A21:L21"/>
    <mergeCell ref="J18:L18"/>
    <mergeCell ref="J15:L15"/>
    <mergeCell ref="F15:I15"/>
    <mergeCell ref="F10:I10"/>
  </mergeCells>
  <printOptions horizontalCentered="1"/>
  <pageMargins left="0.35433070866141736" right="0.27559055118110237" top="0.47" bottom="0.41666666666666669" header="0.23622047244094491" footer="0.19685039370078741"/>
  <pageSetup paperSize="9" scale="79" orientation="portrait" r:id="rId1"/>
  <headerFooter>
    <oddFooter>&amp;R&amp;8&amp;P /&amp;N</oddFooter>
  </headerFooter>
  <rowBreaks count="1" manualBreakCount="1">
    <brk id="2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R574"/>
  <sheetViews>
    <sheetView tabSelected="1" view="pageBreakPreview" topLeftCell="A570" zoomScaleNormal="100" zoomScaleSheetLayoutView="100" zoomScalePageLayoutView="60" workbookViewId="0">
      <selection activeCell="G582" sqref="G582"/>
    </sheetView>
  </sheetViews>
  <sheetFormatPr defaultColWidth="9.140625" defaultRowHeight="14.25" x14ac:dyDescent="0.2"/>
  <cols>
    <col min="1" max="1" width="25.7109375" style="6" customWidth="1"/>
    <col min="2" max="2" width="39.7109375" style="3" customWidth="1"/>
    <col min="3" max="3" width="5.5703125" style="6" customWidth="1"/>
    <col min="4" max="4" width="15.28515625" style="6" customWidth="1"/>
    <col min="5" max="5" width="13.42578125" style="6" customWidth="1"/>
    <col min="6" max="6" width="13.28515625" style="6" customWidth="1"/>
    <col min="7" max="7" width="13.140625" style="6" customWidth="1"/>
    <col min="8" max="8" width="13.28515625" style="6" customWidth="1"/>
    <col min="9" max="11" width="13.140625" style="6" customWidth="1"/>
    <col min="12" max="12" width="16.140625" style="6" customWidth="1"/>
    <col min="13" max="13" width="16.140625" style="3" customWidth="1"/>
    <col min="14" max="14" width="15.140625" style="3" customWidth="1"/>
    <col min="15" max="15" width="13.7109375" style="3" customWidth="1"/>
    <col min="16" max="16" width="12.7109375" style="3" customWidth="1"/>
    <col min="17" max="17" width="13.5703125" style="3" customWidth="1"/>
    <col min="18" max="18" width="11.5703125" style="3" bestFit="1" customWidth="1"/>
    <col min="19" max="16384" width="9.140625" style="3"/>
  </cols>
  <sheetData>
    <row r="1" spans="1:14" s="2" customFormat="1" ht="21.95" customHeight="1" x14ac:dyDescent="0.2">
      <c r="A1" s="571" t="s">
        <v>0</v>
      </c>
      <c r="B1" s="572"/>
      <c r="C1" s="572"/>
      <c r="D1" s="572"/>
      <c r="E1" s="572"/>
      <c r="F1" s="572"/>
      <c r="G1" s="572"/>
      <c r="H1" s="572"/>
      <c r="I1" s="572"/>
      <c r="J1" s="572"/>
      <c r="K1" s="572"/>
      <c r="L1" s="573"/>
    </row>
    <row r="2" spans="1:14" s="2" customFormat="1" ht="21.95" customHeight="1" x14ac:dyDescent="0.2">
      <c r="A2" s="574" t="s">
        <v>38</v>
      </c>
      <c r="B2" s="575"/>
      <c r="C2" s="575"/>
      <c r="D2" s="575"/>
      <c r="E2" s="575"/>
      <c r="F2" s="575"/>
      <c r="G2" s="575"/>
      <c r="H2" s="575"/>
      <c r="I2" s="575"/>
      <c r="J2" s="575"/>
      <c r="K2" s="575"/>
      <c r="L2" s="576"/>
    </row>
    <row r="3" spans="1:14" s="2" customFormat="1" ht="21.95" customHeight="1" x14ac:dyDescent="0.2">
      <c r="A3" s="574" t="s">
        <v>39</v>
      </c>
      <c r="B3" s="575"/>
      <c r="C3" s="575"/>
      <c r="D3" s="575"/>
      <c r="E3" s="575"/>
      <c r="F3" s="575"/>
      <c r="G3" s="575"/>
      <c r="H3" s="575"/>
      <c r="I3" s="575"/>
      <c r="J3" s="575"/>
      <c r="K3" s="575"/>
      <c r="L3" s="576"/>
    </row>
    <row r="4" spans="1:14" s="2" customFormat="1" ht="21.95" customHeight="1" thickBot="1" x14ac:dyDescent="0.25">
      <c r="A4" s="577" t="s">
        <v>3</v>
      </c>
      <c r="B4" s="578"/>
      <c r="C4" s="578"/>
      <c r="D4" s="578"/>
      <c r="E4" s="578"/>
      <c r="F4" s="578"/>
      <c r="G4" s="578"/>
      <c r="H4" s="578"/>
      <c r="I4" s="578"/>
      <c r="J4" s="578"/>
      <c r="K4" s="578"/>
      <c r="L4" s="579"/>
    </row>
    <row r="5" spans="1:14" s="2" customFormat="1" ht="24.95" customHeight="1" thickTop="1" thickBot="1" x14ac:dyDescent="0.25">
      <c r="A5" s="583" t="s">
        <v>4</v>
      </c>
      <c r="B5" s="584"/>
      <c r="C5" s="584"/>
      <c r="D5" s="584"/>
      <c r="E5" s="584"/>
      <c r="F5" s="584"/>
      <c r="G5" s="584"/>
      <c r="H5" s="584"/>
      <c r="I5" s="584"/>
      <c r="J5" s="584"/>
      <c r="K5" s="584"/>
      <c r="L5" s="585"/>
    </row>
    <row r="6" spans="1:14" s="2" customFormat="1" ht="24.95" customHeight="1" thickTop="1" thickBot="1" x14ac:dyDescent="0.25">
      <c r="A6" s="586" t="s">
        <v>836</v>
      </c>
      <c r="B6" s="587"/>
      <c r="C6" s="587"/>
      <c r="D6" s="587"/>
      <c r="E6" s="587"/>
      <c r="F6" s="587"/>
      <c r="G6" s="587"/>
      <c r="H6" s="587"/>
      <c r="I6" s="587"/>
      <c r="J6" s="587"/>
      <c r="K6" s="587"/>
      <c r="L6" s="588"/>
    </row>
    <row r="7" spans="1:14" s="2" customFormat="1" ht="24.75" customHeight="1" thickTop="1" thickBot="1" x14ac:dyDescent="0.25">
      <c r="A7" s="580" t="s">
        <v>40</v>
      </c>
      <c r="B7" s="581"/>
      <c r="C7" s="581"/>
      <c r="D7" s="581"/>
      <c r="E7" s="581"/>
      <c r="F7" s="581"/>
      <c r="G7" s="581"/>
      <c r="H7" s="581"/>
      <c r="I7" s="581"/>
      <c r="J7" s="581"/>
      <c r="K7" s="581"/>
      <c r="L7" s="582"/>
    </row>
    <row r="8" spans="1:14" s="2" customFormat="1" ht="24.75" customHeight="1" thickTop="1" thickBot="1" x14ac:dyDescent="0.25">
      <c r="A8" s="580" t="s">
        <v>41</v>
      </c>
      <c r="B8" s="581"/>
      <c r="C8" s="581"/>
      <c r="D8" s="581"/>
      <c r="E8" s="581"/>
      <c r="F8" s="581"/>
      <c r="G8" s="581"/>
      <c r="H8" s="581"/>
      <c r="I8" s="581"/>
      <c r="J8" s="581"/>
      <c r="K8" s="581"/>
      <c r="L8" s="582"/>
    </row>
    <row r="9" spans="1:14" ht="24.95" customHeight="1" thickTop="1" x14ac:dyDescent="0.2">
      <c r="A9" s="549" t="s">
        <v>42</v>
      </c>
      <c r="B9" s="550"/>
      <c r="C9" s="550"/>
      <c r="D9" s="550"/>
      <c r="E9" s="550"/>
      <c r="F9" s="550"/>
      <c r="G9" s="550"/>
      <c r="H9" s="550"/>
      <c r="I9" s="550"/>
      <c r="J9" s="550"/>
      <c r="K9" s="550"/>
      <c r="L9" s="551"/>
    </row>
    <row r="10" spans="1:14" ht="33" customHeight="1" thickBot="1" x14ac:dyDescent="0.25">
      <c r="A10" s="552" t="s">
        <v>43</v>
      </c>
      <c r="B10" s="553"/>
      <c r="C10" s="554"/>
      <c r="D10" s="69" t="s">
        <v>44</v>
      </c>
      <c r="E10" s="69" t="s">
        <v>45</v>
      </c>
      <c r="F10" s="33" t="s">
        <v>46</v>
      </c>
      <c r="G10" s="33" t="s">
        <v>47</v>
      </c>
      <c r="H10" s="33" t="s">
        <v>48</v>
      </c>
      <c r="I10" s="33" t="s">
        <v>49</v>
      </c>
      <c r="J10" s="33" t="s">
        <v>50</v>
      </c>
      <c r="K10" s="328" t="s">
        <v>51</v>
      </c>
      <c r="L10" s="271" t="s">
        <v>52</v>
      </c>
    </row>
    <row r="11" spans="1:14" ht="42" customHeight="1" thickTop="1" x14ac:dyDescent="0.2">
      <c r="A11" s="547" t="s">
        <v>12</v>
      </c>
      <c r="B11" s="548"/>
      <c r="C11" s="46" t="s">
        <v>53</v>
      </c>
      <c r="D11" s="279">
        <v>268</v>
      </c>
      <c r="E11" s="278">
        <f>E196+E311</f>
        <v>109</v>
      </c>
      <c r="F11" s="230">
        <f>F196+F311</f>
        <v>77</v>
      </c>
      <c r="G11" s="230">
        <f>G196+G311</f>
        <v>0</v>
      </c>
      <c r="H11" s="230">
        <f t="shared" ref="H11:K11" si="0">H196+H311</f>
        <v>0</v>
      </c>
      <c r="I11" s="230">
        <f t="shared" si="0"/>
        <v>0</v>
      </c>
      <c r="J11" s="230">
        <f t="shared" si="0"/>
        <v>0</v>
      </c>
      <c r="K11" s="230">
        <f t="shared" si="0"/>
        <v>0</v>
      </c>
      <c r="L11" s="73">
        <f>D11+E15+F15+G15+H15+I15+J15+K15</f>
        <v>275</v>
      </c>
    </row>
    <row r="12" spans="1:14" ht="42" customHeight="1" thickBot="1" x14ac:dyDescent="0.25">
      <c r="A12" s="589" t="s">
        <v>13</v>
      </c>
      <c r="B12" s="590"/>
      <c r="C12" s="7" t="s">
        <v>53</v>
      </c>
      <c r="D12" s="225">
        <v>3390</v>
      </c>
      <c r="E12" s="168">
        <f>E315</f>
        <v>2568</v>
      </c>
      <c r="F12" s="168">
        <f t="shared" ref="F12:K12" si="1">F315</f>
        <v>2943</v>
      </c>
      <c r="G12" s="168">
        <f>G315</f>
        <v>0</v>
      </c>
      <c r="H12" s="168">
        <f>H315</f>
        <v>0</v>
      </c>
      <c r="I12" s="168">
        <f t="shared" si="1"/>
        <v>0</v>
      </c>
      <c r="J12" s="168">
        <f t="shared" si="1"/>
        <v>0</v>
      </c>
      <c r="K12" s="168">
        <f t="shared" si="1"/>
        <v>0</v>
      </c>
      <c r="L12" s="166">
        <f>D12+E17+F17+G17+H17+I17+J17+K17</f>
        <v>3670</v>
      </c>
      <c r="N12" s="65"/>
    </row>
    <row r="13" spans="1:14" ht="24.95" customHeight="1" thickTop="1" x14ac:dyDescent="0.2">
      <c r="A13" s="549" t="s">
        <v>54</v>
      </c>
      <c r="B13" s="550"/>
      <c r="C13" s="550"/>
      <c r="D13" s="550"/>
      <c r="E13" s="550"/>
      <c r="F13" s="550"/>
      <c r="G13" s="550"/>
      <c r="H13" s="550"/>
      <c r="I13" s="550"/>
      <c r="J13" s="550"/>
      <c r="K13" s="550"/>
      <c r="L13" s="551"/>
      <c r="N13" s="65"/>
    </row>
    <row r="14" spans="1:14" ht="33" customHeight="1" thickBot="1" x14ac:dyDescent="0.25">
      <c r="A14" s="552" t="s">
        <v>55</v>
      </c>
      <c r="B14" s="553"/>
      <c r="C14" s="554"/>
      <c r="D14" s="69" t="s">
        <v>44</v>
      </c>
      <c r="E14" s="69" t="s">
        <v>45</v>
      </c>
      <c r="F14" s="33" t="s">
        <v>46</v>
      </c>
      <c r="G14" s="33" t="s">
        <v>47</v>
      </c>
      <c r="H14" s="33" t="s">
        <v>48</v>
      </c>
      <c r="I14" s="33" t="s">
        <v>49</v>
      </c>
      <c r="J14" s="33" t="s">
        <v>50</v>
      </c>
      <c r="K14" s="332" t="s">
        <v>51</v>
      </c>
      <c r="L14" s="270" t="s">
        <v>56</v>
      </c>
    </row>
    <row r="15" spans="1:14" ht="42" customHeight="1" thickTop="1" x14ac:dyDescent="0.2">
      <c r="A15" s="545" t="s">
        <v>57</v>
      </c>
      <c r="B15" s="546"/>
      <c r="C15" s="46" t="s">
        <v>53</v>
      </c>
      <c r="D15" s="134">
        <v>198</v>
      </c>
      <c r="E15" s="134">
        <v>6</v>
      </c>
      <c r="F15" s="134">
        <v>1</v>
      </c>
      <c r="G15" s="134"/>
      <c r="H15" s="134"/>
      <c r="I15" s="134"/>
      <c r="J15" s="333"/>
      <c r="K15" s="334"/>
      <c r="L15" s="135">
        <f>SUM(D15:K15)</f>
        <v>205</v>
      </c>
    </row>
    <row r="16" spans="1:14" ht="42" customHeight="1" x14ac:dyDescent="0.2">
      <c r="A16" s="547" t="s">
        <v>58</v>
      </c>
      <c r="B16" s="548"/>
      <c r="C16" s="46" t="s">
        <v>53</v>
      </c>
      <c r="D16" s="136">
        <v>41</v>
      </c>
      <c r="E16" s="164">
        <v>0</v>
      </c>
      <c r="F16" s="137">
        <v>0</v>
      </c>
      <c r="G16" s="137"/>
      <c r="H16" s="137"/>
      <c r="I16" s="137"/>
      <c r="J16" s="137"/>
      <c r="K16" s="335"/>
      <c r="L16" s="73">
        <f>SUM(D16:K16)</f>
        <v>41</v>
      </c>
    </row>
    <row r="17" spans="1:17" ht="42" customHeight="1" thickBot="1" x14ac:dyDescent="0.25">
      <c r="A17" s="593" t="s">
        <v>59</v>
      </c>
      <c r="B17" s="594"/>
      <c r="C17" s="7" t="s">
        <v>53</v>
      </c>
      <c r="D17" s="72">
        <v>2642</v>
      </c>
      <c r="E17" s="165">
        <v>93</v>
      </c>
      <c r="F17" s="280">
        <v>187</v>
      </c>
      <c r="G17" s="71"/>
      <c r="H17" s="71"/>
      <c r="I17" s="71"/>
      <c r="J17" s="71"/>
      <c r="K17" s="336"/>
      <c r="L17" s="166">
        <f>SUM(D17:K17)</f>
        <v>2922</v>
      </c>
      <c r="N17" s="65"/>
    </row>
    <row r="18" spans="1:17" ht="24.95" customHeight="1" thickTop="1" x14ac:dyDescent="0.2">
      <c r="A18" s="549" t="s">
        <v>60</v>
      </c>
      <c r="B18" s="550"/>
      <c r="C18" s="550"/>
      <c r="D18" s="550"/>
      <c r="E18" s="550"/>
      <c r="F18" s="550"/>
      <c r="G18" s="550"/>
      <c r="H18" s="550"/>
      <c r="I18" s="550"/>
      <c r="J18" s="550"/>
      <c r="K18" s="550"/>
      <c r="L18" s="551"/>
    </row>
    <row r="19" spans="1:17" ht="33.75" customHeight="1" thickBot="1" x14ac:dyDescent="0.25">
      <c r="A19" s="552" t="s">
        <v>61</v>
      </c>
      <c r="B19" s="553"/>
      <c r="C19" s="554"/>
      <c r="D19" s="69" t="s">
        <v>44</v>
      </c>
      <c r="E19" s="69" t="s">
        <v>45</v>
      </c>
      <c r="F19" s="33" t="s">
        <v>46</v>
      </c>
      <c r="G19" s="33" t="s">
        <v>47</v>
      </c>
      <c r="H19" s="33" t="s">
        <v>48</v>
      </c>
      <c r="I19" s="33" t="s">
        <v>49</v>
      </c>
      <c r="J19" s="33" t="s">
        <v>50</v>
      </c>
      <c r="K19" s="332" t="s">
        <v>51</v>
      </c>
      <c r="L19" s="34" t="s">
        <v>56</v>
      </c>
      <c r="N19" s="68"/>
    </row>
    <row r="20" spans="1:17" ht="43.5" customHeight="1" thickTop="1" x14ac:dyDescent="0.2">
      <c r="A20" s="545" t="s">
        <v>62</v>
      </c>
      <c r="B20" s="546"/>
      <c r="C20" s="32" t="s">
        <v>53</v>
      </c>
      <c r="D20" s="57">
        <v>4991045.76</v>
      </c>
      <c r="E20" s="56">
        <f>E555</f>
        <v>164855.30000000002</v>
      </c>
      <c r="F20" s="56">
        <f>F555</f>
        <v>111021.2</v>
      </c>
      <c r="G20" s="56">
        <f>G555</f>
        <v>0</v>
      </c>
      <c r="H20" s="56">
        <f t="shared" ref="H20" si="2">H555</f>
        <v>0</v>
      </c>
      <c r="I20" s="56">
        <f>I555</f>
        <v>0</v>
      </c>
      <c r="J20" s="56">
        <f>J555</f>
        <v>0</v>
      </c>
      <c r="K20" s="56">
        <f>K555</f>
        <v>0</v>
      </c>
      <c r="L20" s="17">
        <f>SUM(D20:K20)</f>
        <v>5266922.26</v>
      </c>
      <c r="M20" s="68"/>
      <c r="N20" s="68"/>
      <c r="O20" s="68"/>
      <c r="P20" s="68"/>
      <c r="Q20" s="321"/>
    </row>
    <row r="21" spans="1:17" ht="39" customHeight="1" x14ac:dyDescent="0.2">
      <c r="A21" s="591" t="s">
        <v>63</v>
      </c>
      <c r="B21" s="592"/>
      <c r="C21" s="8" t="s">
        <v>53</v>
      </c>
      <c r="D21" s="57">
        <v>4856003.45</v>
      </c>
      <c r="E21" s="57">
        <f>E316</f>
        <v>160683.29999999999</v>
      </c>
      <c r="F21" s="57">
        <f>F316</f>
        <v>106878</v>
      </c>
      <c r="G21" s="57">
        <f>G316</f>
        <v>0</v>
      </c>
      <c r="H21" s="57">
        <f t="shared" ref="H21:K21" si="3">H316</f>
        <v>0</v>
      </c>
      <c r="I21" s="57">
        <f t="shared" si="3"/>
        <v>0</v>
      </c>
      <c r="J21" s="57">
        <f t="shared" si="3"/>
        <v>0</v>
      </c>
      <c r="K21" s="57">
        <f t="shared" si="3"/>
        <v>0</v>
      </c>
      <c r="L21" s="17">
        <f>SUM(D21:K21)</f>
        <v>5123564.75</v>
      </c>
      <c r="M21" s="68"/>
      <c r="N21" s="68"/>
      <c r="O21" s="68"/>
    </row>
    <row r="22" spans="1:17" ht="39" customHeight="1" x14ac:dyDescent="0.2">
      <c r="A22" s="591" t="s">
        <v>64</v>
      </c>
      <c r="B22" s="592"/>
      <c r="C22" s="8" t="s">
        <v>53</v>
      </c>
      <c r="D22" s="253">
        <v>35252.699999999997</v>
      </c>
      <c r="E22" s="253">
        <v>1392</v>
      </c>
      <c r="F22" s="253">
        <v>1342</v>
      </c>
      <c r="G22" s="253">
        <v>0</v>
      </c>
      <c r="H22" s="253">
        <v>0</v>
      </c>
      <c r="I22" s="253">
        <v>0</v>
      </c>
      <c r="J22" s="253">
        <v>0</v>
      </c>
      <c r="K22" s="253">
        <v>0</v>
      </c>
      <c r="L22" s="17">
        <f>SUM(D22:K22)</f>
        <v>37986.699999999997</v>
      </c>
      <c r="M22" s="68"/>
      <c r="N22" s="68"/>
    </row>
    <row r="23" spans="1:17" ht="42" customHeight="1" thickBot="1" x14ac:dyDescent="0.25">
      <c r="A23" s="589" t="s">
        <v>65</v>
      </c>
      <c r="B23" s="590"/>
      <c r="C23" s="66" t="s">
        <v>53</v>
      </c>
      <c r="D23" s="67">
        <v>124190.99000000003</v>
      </c>
      <c r="E23" s="210">
        <f>(E20-E21)-E22</f>
        <v>2780.0000000000291</v>
      </c>
      <c r="F23" s="210">
        <f>(F20-F21)-F22</f>
        <v>2801.1999999999971</v>
      </c>
      <c r="G23" s="210">
        <f t="shared" ref="G23:K23" si="4">(G20-G21)-G22</f>
        <v>0</v>
      </c>
      <c r="H23" s="210">
        <f t="shared" si="4"/>
        <v>0</v>
      </c>
      <c r="I23" s="210">
        <f t="shared" si="4"/>
        <v>0</v>
      </c>
      <c r="J23" s="210">
        <f t="shared" si="4"/>
        <v>0</v>
      </c>
      <c r="K23" s="210">
        <f t="shared" si="4"/>
        <v>0</v>
      </c>
      <c r="L23" s="188">
        <f>SUM(D23:K23)</f>
        <v>129772.19000000006</v>
      </c>
    </row>
    <row r="24" spans="1:17" ht="24.95" customHeight="1" thickTop="1" thickBot="1" x14ac:dyDescent="0.25">
      <c r="A24" s="494" t="s">
        <v>66</v>
      </c>
      <c r="B24" s="495"/>
      <c r="C24" s="495"/>
      <c r="D24" s="495"/>
      <c r="E24" s="495"/>
      <c r="F24" s="495"/>
      <c r="G24" s="495"/>
      <c r="H24" s="495"/>
      <c r="I24" s="495"/>
      <c r="J24" s="495"/>
      <c r="K24" s="495"/>
      <c r="L24" s="496"/>
    </row>
    <row r="25" spans="1:17" ht="34.5" customHeight="1" thickTop="1" thickBot="1" x14ac:dyDescent="0.25">
      <c r="A25" s="485" t="s">
        <v>67</v>
      </c>
      <c r="B25" s="486"/>
      <c r="C25" s="598"/>
      <c r="D25" s="69" t="s">
        <v>44</v>
      </c>
      <c r="E25" s="69" t="s">
        <v>45</v>
      </c>
      <c r="F25" s="33" t="s">
        <v>46</v>
      </c>
      <c r="G25" s="33" t="s">
        <v>47</v>
      </c>
      <c r="H25" s="33" t="s">
        <v>48</v>
      </c>
      <c r="I25" s="33" t="s">
        <v>49</v>
      </c>
      <c r="J25" s="337" t="s">
        <v>50</v>
      </c>
      <c r="K25" s="338" t="s">
        <v>51</v>
      </c>
      <c r="L25" s="13" t="s">
        <v>56</v>
      </c>
    </row>
    <row r="26" spans="1:17" ht="37.5" customHeight="1" thickTop="1" x14ac:dyDescent="0.2">
      <c r="A26" s="599" t="s">
        <v>68</v>
      </c>
      <c r="B26" s="600"/>
      <c r="C26" s="93" t="s">
        <v>53</v>
      </c>
      <c r="D26" s="272">
        <v>1536</v>
      </c>
      <c r="E26" s="94">
        <v>26</v>
      </c>
      <c r="F26" s="94">
        <v>15</v>
      </c>
      <c r="G26" s="94"/>
      <c r="H26" s="94"/>
      <c r="I26" s="94"/>
      <c r="J26" s="94"/>
      <c r="K26" s="339"/>
      <c r="L26" s="95">
        <f>SUM(D26:K26)</f>
        <v>1577</v>
      </c>
    </row>
    <row r="27" spans="1:17" ht="36.75" customHeight="1" thickBot="1" x14ac:dyDescent="0.25">
      <c r="A27" s="593" t="s">
        <v>69</v>
      </c>
      <c r="B27" s="601"/>
      <c r="C27" s="89" t="s">
        <v>53</v>
      </c>
      <c r="D27" s="165">
        <v>2366</v>
      </c>
      <c r="E27" s="90">
        <v>75</v>
      </c>
      <c r="F27" s="91">
        <v>55</v>
      </c>
      <c r="G27" s="91"/>
      <c r="H27" s="91"/>
      <c r="I27" s="91"/>
      <c r="J27" s="91"/>
      <c r="K27" s="340"/>
      <c r="L27" s="92">
        <f>SUM(D27:K27)</f>
        <v>2496</v>
      </c>
    </row>
    <row r="28" spans="1:17" s="4" customFormat="1" ht="30.95" customHeight="1" thickTop="1" thickBot="1" x14ac:dyDescent="0.3">
      <c r="A28" s="485" t="s">
        <v>70</v>
      </c>
      <c r="B28" s="486"/>
      <c r="C28" s="486"/>
      <c r="D28" s="486"/>
      <c r="E28" s="486"/>
      <c r="F28" s="486"/>
      <c r="G28" s="486"/>
      <c r="H28" s="486"/>
      <c r="I28" s="486"/>
      <c r="J28" s="486"/>
      <c r="K28" s="486"/>
      <c r="L28" s="487"/>
    </row>
    <row r="29" spans="1:17" s="5" customFormat="1" ht="24.95" customHeight="1" thickTop="1" x14ac:dyDescent="0.25">
      <c r="A29" s="595" t="s">
        <v>60</v>
      </c>
      <c r="B29" s="596"/>
      <c r="C29" s="596"/>
      <c r="D29" s="596"/>
      <c r="E29" s="596"/>
      <c r="F29" s="596"/>
      <c r="G29" s="596"/>
      <c r="H29" s="596"/>
      <c r="I29" s="596"/>
      <c r="J29" s="596"/>
      <c r="K29" s="596"/>
      <c r="L29" s="597"/>
    </row>
    <row r="30" spans="1:17" s="5" customFormat="1" ht="41.25" customHeight="1" thickBot="1" x14ac:dyDescent="0.3">
      <c r="A30" s="283" t="s">
        <v>71</v>
      </c>
      <c r="B30" s="556" t="s">
        <v>72</v>
      </c>
      <c r="C30" s="557"/>
      <c r="D30" s="319" t="s">
        <v>44</v>
      </c>
      <c r="E30" s="319" t="s">
        <v>45</v>
      </c>
      <c r="F30" s="354" t="s">
        <v>46</v>
      </c>
      <c r="G30" s="354" t="s">
        <v>47</v>
      </c>
      <c r="H30" s="354" t="s">
        <v>48</v>
      </c>
      <c r="I30" s="354" t="s">
        <v>49</v>
      </c>
      <c r="J30" s="354" t="s">
        <v>50</v>
      </c>
      <c r="K30" s="355" t="s">
        <v>51</v>
      </c>
      <c r="L30" s="87" t="s">
        <v>56</v>
      </c>
    </row>
    <row r="31" spans="1:17" s="4" customFormat="1" ht="36" customHeight="1" thickTop="1" x14ac:dyDescent="0.25">
      <c r="A31" s="327" t="s">
        <v>73</v>
      </c>
      <c r="B31" s="348" t="s">
        <v>74</v>
      </c>
      <c r="C31" s="349" t="s">
        <v>53</v>
      </c>
      <c r="D31" s="350">
        <v>13084.699999999999</v>
      </c>
      <c r="E31" s="274">
        <v>0</v>
      </c>
      <c r="F31" s="274">
        <v>0</v>
      </c>
      <c r="G31" s="274"/>
      <c r="H31" s="274"/>
      <c r="I31" s="351"/>
      <c r="J31" s="351"/>
      <c r="K31" s="352"/>
      <c r="L31" s="353">
        <f>SUM(D31:K31)</f>
        <v>13084.699999999999</v>
      </c>
    </row>
    <row r="32" spans="1:17" s="4" customFormat="1" ht="36.75" customHeight="1" x14ac:dyDescent="0.25">
      <c r="A32" s="113" t="s">
        <v>75</v>
      </c>
      <c r="B32" s="311" t="s">
        <v>76</v>
      </c>
      <c r="C32" s="317" t="s">
        <v>53</v>
      </c>
      <c r="D32" s="314">
        <v>20489.86</v>
      </c>
      <c r="E32" s="273">
        <v>0</v>
      </c>
      <c r="F32" s="274">
        <v>0</v>
      </c>
      <c r="G32" s="273"/>
      <c r="H32" s="273"/>
      <c r="I32" s="304"/>
      <c r="J32" s="304"/>
      <c r="K32" s="329"/>
      <c r="L32" s="309">
        <f>SUM(D32:K32)</f>
        <v>20489.86</v>
      </c>
    </row>
    <row r="33" spans="1:12" s="4" customFormat="1" ht="33.75" customHeight="1" x14ac:dyDescent="0.25">
      <c r="A33" s="75" t="s">
        <v>77</v>
      </c>
      <c r="B33" s="312" t="s">
        <v>78</v>
      </c>
      <c r="C33" s="317" t="s">
        <v>53</v>
      </c>
      <c r="D33" s="314">
        <v>346.8</v>
      </c>
      <c r="E33" s="314">
        <v>652</v>
      </c>
      <c r="F33" s="274">
        <v>0</v>
      </c>
      <c r="G33" s="314"/>
      <c r="H33" s="314"/>
      <c r="I33" s="304"/>
      <c r="J33" s="304"/>
      <c r="K33" s="329"/>
      <c r="L33" s="309">
        <f>SUM(D33:K33)</f>
        <v>998.8</v>
      </c>
    </row>
    <row r="34" spans="1:12" s="4" customFormat="1" ht="36.75" customHeight="1" x14ac:dyDescent="0.25">
      <c r="A34" s="555" t="s">
        <v>79</v>
      </c>
      <c r="B34" s="311" t="s">
        <v>80</v>
      </c>
      <c r="C34" s="317" t="s">
        <v>53</v>
      </c>
      <c r="D34" s="314">
        <v>15297.909999999998</v>
      </c>
      <c r="E34" s="273">
        <v>0</v>
      </c>
      <c r="F34" s="274">
        <v>0</v>
      </c>
      <c r="G34" s="273"/>
      <c r="H34" s="273"/>
      <c r="I34" s="304"/>
      <c r="J34" s="304"/>
      <c r="K34" s="329"/>
      <c r="L34" s="309">
        <f>SUM(D34:K34)</f>
        <v>15297.909999999998</v>
      </c>
    </row>
    <row r="35" spans="1:12" s="4" customFormat="1" ht="36.75" customHeight="1" x14ac:dyDescent="0.25">
      <c r="A35" s="555"/>
      <c r="B35" s="311" t="s">
        <v>81</v>
      </c>
      <c r="C35" s="317" t="s">
        <v>53</v>
      </c>
      <c r="D35" s="314">
        <v>39681.140000000007</v>
      </c>
      <c r="E35" s="273">
        <v>1088</v>
      </c>
      <c r="F35" s="273">
        <v>782</v>
      </c>
      <c r="G35" s="273"/>
      <c r="H35" s="273"/>
      <c r="I35" s="304"/>
      <c r="J35" s="304"/>
      <c r="K35" s="329"/>
      <c r="L35" s="309">
        <f t="shared" ref="L35:L50" si="5">SUM(D35:K35)</f>
        <v>41551.140000000007</v>
      </c>
    </row>
    <row r="36" spans="1:12" s="4" customFormat="1" ht="34.5" customHeight="1" x14ac:dyDescent="0.25">
      <c r="A36" s="555"/>
      <c r="B36" s="311" t="s">
        <v>82</v>
      </c>
      <c r="C36" s="317" t="s">
        <v>53</v>
      </c>
      <c r="D36" s="314">
        <v>10078.100000000002</v>
      </c>
      <c r="E36" s="273">
        <v>0</v>
      </c>
      <c r="F36" s="273">
        <v>0</v>
      </c>
      <c r="G36" s="273"/>
      <c r="H36" s="273"/>
      <c r="I36" s="304"/>
      <c r="J36" s="304"/>
      <c r="K36" s="329"/>
      <c r="L36" s="309">
        <f t="shared" si="5"/>
        <v>10078.100000000002</v>
      </c>
    </row>
    <row r="37" spans="1:12" s="4" customFormat="1" ht="36.75" customHeight="1" x14ac:dyDescent="0.25">
      <c r="A37" s="558" t="s">
        <v>83</v>
      </c>
      <c r="B37" s="311" t="s">
        <v>84</v>
      </c>
      <c r="C37" s="317" t="s">
        <v>53</v>
      </c>
      <c r="D37" s="314">
        <v>3701.74</v>
      </c>
      <c r="E37" s="273">
        <v>0</v>
      </c>
      <c r="F37" s="273">
        <v>0</v>
      </c>
      <c r="G37" s="273"/>
      <c r="H37" s="273"/>
      <c r="I37" s="304"/>
      <c r="J37" s="304"/>
      <c r="K37" s="329"/>
      <c r="L37" s="309">
        <f t="shared" si="5"/>
        <v>3701.74</v>
      </c>
    </row>
    <row r="38" spans="1:12" s="4" customFormat="1" ht="36.75" customHeight="1" x14ac:dyDescent="0.25">
      <c r="A38" s="558"/>
      <c r="B38" s="311" t="s">
        <v>85</v>
      </c>
      <c r="C38" s="317" t="s">
        <v>53</v>
      </c>
      <c r="D38" s="314">
        <v>5450.2300000000005</v>
      </c>
      <c r="E38" s="273">
        <v>0</v>
      </c>
      <c r="F38" s="273">
        <v>0</v>
      </c>
      <c r="G38" s="273"/>
      <c r="H38" s="273"/>
      <c r="I38" s="304"/>
      <c r="J38" s="304"/>
      <c r="K38" s="329"/>
      <c r="L38" s="309">
        <f t="shared" si="5"/>
        <v>5450.2300000000005</v>
      </c>
    </row>
    <row r="39" spans="1:12" s="4" customFormat="1" ht="33" customHeight="1" x14ac:dyDescent="0.25">
      <c r="A39" s="212" t="s">
        <v>86</v>
      </c>
      <c r="B39" s="311" t="s">
        <v>87</v>
      </c>
      <c r="C39" s="317" t="s">
        <v>53</v>
      </c>
      <c r="D39" s="314">
        <v>1627.2000000000003</v>
      </c>
      <c r="E39" s="273">
        <v>0</v>
      </c>
      <c r="F39" s="273">
        <v>0</v>
      </c>
      <c r="G39" s="273"/>
      <c r="H39" s="273"/>
      <c r="I39" s="304"/>
      <c r="J39" s="304"/>
      <c r="K39" s="329"/>
      <c r="L39" s="309">
        <f t="shared" si="5"/>
        <v>1627.2000000000003</v>
      </c>
    </row>
    <row r="40" spans="1:12" s="4" customFormat="1" ht="34.5" customHeight="1" x14ac:dyDescent="0.25">
      <c r="A40" s="555" t="s">
        <v>88</v>
      </c>
      <c r="B40" s="311" t="s">
        <v>89</v>
      </c>
      <c r="C40" s="317" t="s">
        <v>53</v>
      </c>
      <c r="D40" s="314">
        <v>4082.04</v>
      </c>
      <c r="E40" s="273">
        <v>0</v>
      </c>
      <c r="F40" s="273">
        <v>0</v>
      </c>
      <c r="G40" s="273"/>
      <c r="H40" s="273"/>
      <c r="I40" s="304"/>
      <c r="J40" s="304"/>
      <c r="K40" s="329"/>
      <c r="L40" s="309">
        <f t="shared" si="5"/>
        <v>4082.04</v>
      </c>
    </row>
    <row r="41" spans="1:12" s="4" customFormat="1" ht="36.75" customHeight="1" x14ac:dyDescent="0.25">
      <c r="A41" s="555"/>
      <c r="B41" s="311" t="s">
        <v>90</v>
      </c>
      <c r="C41" s="317" t="s">
        <v>53</v>
      </c>
      <c r="D41" s="314">
        <v>40141.929999999993</v>
      </c>
      <c r="E41" s="273">
        <v>814</v>
      </c>
      <c r="F41" s="273">
        <v>1143</v>
      </c>
      <c r="G41" s="273"/>
      <c r="H41" s="273"/>
      <c r="I41" s="304"/>
      <c r="J41" s="304"/>
      <c r="K41" s="329"/>
      <c r="L41" s="309">
        <f t="shared" si="5"/>
        <v>42098.929999999993</v>
      </c>
    </row>
    <row r="42" spans="1:12" s="4" customFormat="1" ht="36" customHeight="1" x14ac:dyDescent="0.25">
      <c r="A42" s="113" t="s">
        <v>91</v>
      </c>
      <c r="B42" s="311" t="s">
        <v>92</v>
      </c>
      <c r="C42" s="317" t="s">
        <v>53</v>
      </c>
      <c r="D42" s="314">
        <v>5269.59</v>
      </c>
      <c r="E42" s="273">
        <v>0</v>
      </c>
      <c r="F42" s="273">
        <v>0</v>
      </c>
      <c r="G42" s="273"/>
      <c r="H42" s="273"/>
      <c r="I42" s="304"/>
      <c r="J42" s="304"/>
      <c r="K42" s="329"/>
      <c r="L42" s="309">
        <f t="shared" si="5"/>
        <v>5269.59</v>
      </c>
    </row>
    <row r="43" spans="1:12" s="4" customFormat="1" ht="36.75" customHeight="1" x14ac:dyDescent="0.25">
      <c r="A43" s="479" t="s">
        <v>93</v>
      </c>
      <c r="B43" s="311" t="s">
        <v>94</v>
      </c>
      <c r="C43" s="317" t="s">
        <v>53</v>
      </c>
      <c r="D43" s="314">
        <v>34446.130000000012</v>
      </c>
      <c r="E43" s="273">
        <v>1276</v>
      </c>
      <c r="F43" s="273">
        <v>450</v>
      </c>
      <c r="G43" s="273"/>
      <c r="H43" s="273"/>
      <c r="I43" s="304"/>
      <c r="J43" s="304"/>
      <c r="K43" s="329"/>
      <c r="L43" s="309">
        <f t="shared" si="5"/>
        <v>36172.130000000012</v>
      </c>
    </row>
    <row r="44" spans="1:12" s="4" customFormat="1" ht="33" customHeight="1" x14ac:dyDescent="0.25">
      <c r="A44" s="480"/>
      <c r="B44" s="311" t="s">
        <v>95</v>
      </c>
      <c r="C44" s="317" t="s">
        <v>53</v>
      </c>
      <c r="D44" s="314">
        <v>12781.24</v>
      </c>
      <c r="E44" s="273">
        <v>0</v>
      </c>
      <c r="F44" s="273">
        <v>0</v>
      </c>
      <c r="G44" s="273"/>
      <c r="H44" s="273"/>
      <c r="I44" s="304"/>
      <c r="J44" s="304"/>
      <c r="K44" s="329"/>
      <c r="L44" s="309">
        <f t="shared" si="5"/>
        <v>12781.24</v>
      </c>
    </row>
    <row r="45" spans="1:12" s="4" customFormat="1" ht="33" customHeight="1" x14ac:dyDescent="0.25">
      <c r="A45" s="481"/>
      <c r="B45" s="312" t="s">
        <v>96</v>
      </c>
      <c r="C45" s="317" t="s">
        <v>53</v>
      </c>
      <c r="D45" s="314">
        <v>1183.4000000000001</v>
      </c>
      <c r="E45" s="273">
        <v>0</v>
      </c>
      <c r="F45" s="273">
        <v>0</v>
      </c>
      <c r="G45" s="273"/>
      <c r="H45" s="273"/>
      <c r="I45" s="304"/>
      <c r="J45" s="304"/>
      <c r="K45" s="329"/>
      <c r="L45" s="309">
        <f t="shared" si="5"/>
        <v>1183.4000000000001</v>
      </c>
    </row>
    <row r="46" spans="1:12" s="4" customFormat="1" ht="35.25" customHeight="1" x14ac:dyDescent="0.25">
      <c r="A46" s="113" t="s">
        <v>97</v>
      </c>
      <c r="B46" s="312" t="s">
        <v>98</v>
      </c>
      <c r="C46" s="317" t="s">
        <v>53</v>
      </c>
      <c r="D46" s="314">
        <v>2200.4</v>
      </c>
      <c r="E46" s="273">
        <v>0</v>
      </c>
      <c r="F46" s="273">
        <v>0</v>
      </c>
      <c r="G46" s="273"/>
      <c r="H46" s="273"/>
      <c r="I46" s="304"/>
      <c r="J46" s="304"/>
      <c r="K46" s="329"/>
      <c r="L46" s="309">
        <f t="shared" si="5"/>
        <v>2200.4</v>
      </c>
    </row>
    <row r="47" spans="1:12" s="4" customFormat="1" ht="34.5" customHeight="1" x14ac:dyDescent="0.25">
      <c r="A47" s="75" t="s">
        <v>99</v>
      </c>
      <c r="B47" s="311" t="s">
        <v>100</v>
      </c>
      <c r="C47" s="317" t="s">
        <v>53</v>
      </c>
      <c r="D47" s="314">
        <v>99239.4</v>
      </c>
      <c r="E47" s="273">
        <v>2374</v>
      </c>
      <c r="F47" s="273">
        <v>2405</v>
      </c>
      <c r="G47" s="273"/>
      <c r="H47" s="273"/>
      <c r="I47" s="304"/>
      <c r="J47" s="304"/>
      <c r="K47" s="329"/>
      <c r="L47" s="309">
        <f t="shared" si="5"/>
        <v>104018.4</v>
      </c>
    </row>
    <row r="48" spans="1:12" s="4" customFormat="1" ht="33.75" customHeight="1" x14ac:dyDescent="0.25">
      <c r="A48" s="113" t="s">
        <v>101</v>
      </c>
      <c r="B48" s="312" t="s">
        <v>102</v>
      </c>
      <c r="C48" s="317" t="s">
        <v>53</v>
      </c>
      <c r="D48" s="314">
        <v>59.7</v>
      </c>
      <c r="E48" s="273">
        <v>0</v>
      </c>
      <c r="F48" s="273">
        <v>0</v>
      </c>
      <c r="G48" s="273"/>
      <c r="H48" s="273"/>
      <c r="I48" s="304"/>
      <c r="J48" s="304"/>
      <c r="K48" s="329"/>
      <c r="L48" s="309">
        <f t="shared" si="5"/>
        <v>59.7</v>
      </c>
    </row>
    <row r="49" spans="1:12" s="4" customFormat="1" ht="36.75" customHeight="1" x14ac:dyDescent="0.25">
      <c r="A49" s="479" t="s">
        <v>103</v>
      </c>
      <c r="B49" s="311" t="s">
        <v>104</v>
      </c>
      <c r="C49" s="317" t="s">
        <v>53</v>
      </c>
      <c r="D49" s="314">
        <v>40198.49</v>
      </c>
      <c r="E49" s="273">
        <v>1679</v>
      </c>
      <c r="F49" s="273">
        <v>951</v>
      </c>
      <c r="G49" s="273"/>
      <c r="H49" s="273"/>
      <c r="I49" s="304"/>
      <c r="J49" s="304"/>
      <c r="K49" s="329"/>
      <c r="L49" s="309">
        <f t="shared" si="5"/>
        <v>42828.49</v>
      </c>
    </row>
    <row r="50" spans="1:12" s="4" customFormat="1" ht="36.75" customHeight="1" x14ac:dyDescent="0.25">
      <c r="A50" s="480"/>
      <c r="B50" s="311" t="s">
        <v>105</v>
      </c>
      <c r="C50" s="317" t="s">
        <v>53</v>
      </c>
      <c r="D50" s="314">
        <v>886.09999999999991</v>
      </c>
      <c r="E50" s="273">
        <v>0</v>
      </c>
      <c r="F50" s="273">
        <v>0</v>
      </c>
      <c r="G50" s="273"/>
      <c r="H50" s="273"/>
      <c r="I50" s="304"/>
      <c r="J50" s="304"/>
      <c r="K50" s="329"/>
      <c r="L50" s="309">
        <f t="shared" si="5"/>
        <v>886.09999999999991</v>
      </c>
    </row>
    <row r="51" spans="1:12" s="4" customFormat="1" ht="36.75" customHeight="1" x14ac:dyDescent="0.25">
      <c r="A51" s="480"/>
      <c r="B51" s="311" t="s">
        <v>106</v>
      </c>
      <c r="C51" s="317" t="s">
        <v>53</v>
      </c>
      <c r="D51" s="314">
        <v>3488.2000000000003</v>
      </c>
      <c r="E51" s="273">
        <v>0</v>
      </c>
      <c r="F51" s="273">
        <v>0</v>
      </c>
      <c r="G51" s="273"/>
      <c r="H51" s="273"/>
      <c r="I51" s="304"/>
      <c r="J51" s="304"/>
      <c r="K51" s="329"/>
      <c r="L51" s="309">
        <f t="shared" ref="L51:L98" si="6">SUM(D51:K51)</f>
        <v>3488.2000000000003</v>
      </c>
    </row>
    <row r="52" spans="1:12" s="4" customFormat="1" ht="36.75" customHeight="1" x14ac:dyDescent="0.25">
      <c r="A52" s="481"/>
      <c r="B52" s="312" t="s">
        <v>827</v>
      </c>
      <c r="C52" s="317" t="s">
        <v>53</v>
      </c>
      <c r="D52" s="314">
        <v>0</v>
      </c>
      <c r="E52" s="273">
        <v>809</v>
      </c>
      <c r="F52" s="273">
        <v>0</v>
      </c>
      <c r="G52" s="273"/>
      <c r="H52" s="273"/>
      <c r="I52" s="304"/>
      <c r="J52" s="304"/>
      <c r="K52" s="329"/>
      <c r="L52" s="309">
        <f t="shared" si="6"/>
        <v>809</v>
      </c>
    </row>
    <row r="53" spans="1:12" s="4" customFormat="1" ht="48" customHeight="1" x14ac:dyDescent="0.25">
      <c r="A53" s="558" t="s">
        <v>107</v>
      </c>
      <c r="B53" s="311" t="s">
        <v>108</v>
      </c>
      <c r="C53" s="317" t="s">
        <v>53</v>
      </c>
      <c r="D53" s="314">
        <v>17718.66</v>
      </c>
      <c r="E53" s="273">
        <v>0</v>
      </c>
      <c r="F53" s="273">
        <v>0</v>
      </c>
      <c r="G53" s="273"/>
      <c r="H53" s="273"/>
      <c r="I53" s="304"/>
      <c r="J53" s="304"/>
      <c r="K53" s="329"/>
      <c r="L53" s="309">
        <f t="shared" si="6"/>
        <v>17718.66</v>
      </c>
    </row>
    <row r="54" spans="1:12" s="4" customFormat="1" ht="37.5" customHeight="1" x14ac:dyDescent="0.25">
      <c r="A54" s="558"/>
      <c r="B54" s="311" t="s">
        <v>109</v>
      </c>
      <c r="C54" s="317" t="s">
        <v>53</v>
      </c>
      <c r="D54" s="314">
        <v>2390.64</v>
      </c>
      <c r="E54" s="273">
        <v>0</v>
      </c>
      <c r="F54" s="273">
        <v>0</v>
      </c>
      <c r="G54" s="273"/>
      <c r="H54" s="273"/>
      <c r="I54" s="304"/>
      <c r="J54" s="304"/>
      <c r="K54" s="329"/>
      <c r="L54" s="309">
        <f t="shared" si="6"/>
        <v>2390.64</v>
      </c>
    </row>
    <row r="55" spans="1:12" s="4" customFormat="1" ht="37.5" customHeight="1" x14ac:dyDescent="0.25">
      <c r="A55" s="75" t="s">
        <v>110</v>
      </c>
      <c r="B55" s="312" t="s">
        <v>828</v>
      </c>
      <c r="C55" s="317" t="s">
        <v>53</v>
      </c>
      <c r="D55" s="314">
        <v>0</v>
      </c>
      <c r="E55" s="273">
        <v>459</v>
      </c>
      <c r="F55" s="273">
        <v>0</v>
      </c>
      <c r="G55" s="273"/>
      <c r="H55" s="273"/>
      <c r="I55" s="304"/>
      <c r="J55" s="304"/>
      <c r="K55" s="329"/>
      <c r="L55" s="309">
        <f t="shared" si="6"/>
        <v>459</v>
      </c>
    </row>
    <row r="56" spans="1:12" s="4" customFormat="1" ht="36.75" customHeight="1" x14ac:dyDescent="0.25">
      <c r="A56" s="555" t="s">
        <v>111</v>
      </c>
      <c r="B56" s="311" t="s">
        <v>112</v>
      </c>
      <c r="C56" s="317" t="s">
        <v>53</v>
      </c>
      <c r="D56" s="314">
        <v>61211.48000000001</v>
      </c>
      <c r="E56" s="273">
        <v>2521</v>
      </c>
      <c r="F56" s="273">
        <v>789</v>
      </c>
      <c r="G56" s="273"/>
      <c r="H56" s="273"/>
      <c r="I56" s="304"/>
      <c r="J56" s="304"/>
      <c r="K56" s="329"/>
      <c r="L56" s="309">
        <f t="shared" si="6"/>
        <v>64521.48000000001</v>
      </c>
    </row>
    <row r="57" spans="1:12" s="4" customFormat="1" ht="31.5" customHeight="1" x14ac:dyDescent="0.25">
      <c r="A57" s="555"/>
      <c r="B57" s="311" t="s">
        <v>113</v>
      </c>
      <c r="C57" s="317" t="s">
        <v>53</v>
      </c>
      <c r="D57" s="314">
        <v>16445.100000000002</v>
      </c>
      <c r="E57" s="273">
        <v>559</v>
      </c>
      <c r="F57" s="273">
        <v>546.20000000000005</v>
      </c>
      <c r="G57" s="273"/>
      <c r="H57" s="273"/>
      <c r="I57" s="304"/>
      <c r="J57" s="304"/>
      <c r="K57" s="329"/>
      <c r="L57" s="309">
        <f t="shared" si="6"/>
        <v>17550.300000000003</v>
      </c>
    </row>
    <row r="58" spans="1:12" s="4" customFormat="1" ht="36.75" customHeight="1" x14ac:dyDescent="0.25">
      <c r="A58" s="113" t="s">
        <v>114</v>
      </c>
      <c r="B58" s="311" t="s">
        <v>115</v>
      </c>
      <c r="C58" s="317" t="s">
        <v>53</v>
      </c>
      <c r="D58" s="314">
        <v>7992.44</v>
      </c>
      <c r="E58" s="273">
        <v>0</v>
      </c>
      <c r="F58" s="273">
        <v>0</v>
      </c>
      <c r="G58" s="273"/>
      <c r="H58" s="273"/>
      <c r="I58" s="304"/>
      <c r="J58" s="304"/>
      <c r="K58" s="329"/>
      <c r="L58" s="309">
        <f t="shared" si="6"/>
        <v>7992.44</v>
      </c>
    </row>
    <row r="59" spans="1:12" s="4" customFormat="1" ht="36.75" customHeight="1" x14ac:dyDescent="0.25">
      <c r="A59" s="75" t="s">
        <v>116</v>
      </c>
      <c r="B59" s="311" t="s">
        <v>117</v>
      </c>
      <c r="C59" s="317" t="s">
        <v>53</v>
      </c>
      <c r="D59" s="300">
        <v>2628.3400000000006</v>
      </c>
      <c r="E59" s="273">
        <v>0</v>
      </c>
      <c r="F59" s="273">
        <v>0</v>
      </c>
      <c r="G59" s="273"/>
      <c r="H59" s="273"/>
      <c r="I59" s="304"/>
      <c r="J59" s="304"/>
      <c r="K59" s="329"/>
      <c r="L59" s="309">
        <f t="shared" si="6"/>
        <v>2628.3400000000006</v>
      </c>
    </row>
    <row r="60" spans="1:12" s="4" customFormat="1" ht="36.75" customHeight="1" x14ac:dyDescent="0.25">
      <c r="A60" s="555" t="s">
        <v>118</v>
      </c>
      <c r="B60" s="311" t="s">
        <v>119</v>
      </c>
      <c r="C60" s="317" t="s">
        <v>53</v>
      </c>
      <c r="D60" s="314">
        <v>36774.560000000005</v>
      </c>
      <c r="E60" s="273">
        <v>0</v>
      </c>
      <c r="F60" s="273">
        <v>0</v>
      </c>
      <c r="G60" s="273"/>
      <c r="H60" s="273"/>
      <c r="I60" s="304"/>
      <c r="J60" s="304"/>
      <c r="K60" s="329"/>
      <c r="L60" s="309">
        <f t="shared" si="6"/>
        <v>36774.560000000005</v>
      </c>
    </row>
    <row r="61" spans="1:12" s="4" customFormat="1" ht="36.75" customHeight="1" x14ac:dyDescent="0.25">
      <c r="A61" s="555"/>
      <c r="B61" s="311" t="s">
        <v>120</v>
      </c>
      <c r="C61" s="317" t="s">
        <v>53</v>
      </c>
      <c r="D61" s="314">
        <v>91595.220000000016</v>
      </c>
      <c r="E61" s="273">
        <v>2033</v>
      </c>
      <c r="F61" s="273">
        <v>2327</v>
      </c>
      <c r="G61" s="273"/>
      <c r="H61" s="273"/>
      <c r="I61" s="304"/>
      <c r="J61" s="304"/>
      <c r="K61" s="329"/>
      <c r="L61" s="309">
        <f t="shared" si="6"/>
        <v>95955.220000000016</v>
      </c>
    </row>
    <row r="62" spans="1:12" s="4" customFormat="1" ht="36.75" customHeight="1" x14ac:dyDescent="0.25">
      <c r="A62" s="555"/>
      <c r="B62" s="311" t="s">
        <v>121</v>
      </c>
      <c r="C62" s="317" t="s">
        <v>53</v>
      </c>
      <c r="D62" s="314">
        <v>12052.939999999997</v>
      </c>
      <c r="E62" s="273">
        <v>75</v>
      </c>
      <c r="F62" s="273">
        <v>0</v>
      </c>
      <c r="G62" s="273"/>
      <c r="H62" s="273"/>
      <c r="I62" s="304"/>
      <c r="J62" s="304"/>
      <c r="K62" s="329"/>
      <c r="L62" s="309">
        <f t="shared" si="6"/>
        <v>12127.939999999997</v>
      </c>
    </row>
    <row r="63" spans="1:12" s="4" customFormat="1" ht="36.75" customHeight="1" x14ac:dyDescent="0.25">
      <c r="A63" s="75" t="s">
        <v>122</v>
      </c>
      <c r="B63" s="311" t="s">
        <v>123</v>
      </c>
      <c r="C63" s="317" t="s">
        <v>53</v>
      </c>
      <c r="D63" s="314">
        <v>8511.1999999999989</v>
      </c>
      <c r="E63" s="273">
        <v>294</v>
      </c>
      <c r="F63" s="273">
        <v>0</v>
      </c>
      <c r="G63" s="273"/>
      <c r="H63" s="273"/>
      <c r="I63" s="304"/>
      <c r="J63" s="304"/>
      <c r="K63" s="329"/>
      <c r="L63" s="309">
        <f t="shared" si="6"/>
        <v>8805.1999999999989</v>
      </c>
    </row>
    <row r="64" spans="1:12" s="4" customFormat="1" ht="36.75" customHeight="1" x14ac:dyDescent="0.25">
      <c r="A64" s="555" t="s">
        <v>124</v>
      </c>
      <c r="B64" s="311" t="s">
        <v>125</v>
      </c>
      <c r="C64" s="317" t="s">
        <v>53</v>
      </c>
      <c r="D64" s="314">
        <v>3569.8</v>
      </c>
      <c r="E64" s="273">
        <v>0</v>
      </c>
      <c r="F64" s="273">
        <v>0</v>
      </c>
      <c r="G64" s="273"/>
      <c r="H64" s="273"/>
      <c r="I64" s="304"/>
      <c r="J64" s="304"/>
      <c r="K64" s="329"/>
      <c r="L64" s="309">
        <f t="shared" si="6"/>
        <v>3569.8</v>
      </c>
    </row>
    <row r="65" spans="1:12" s="4" customFormat="1" ht="36.75" customHeight="1" x14ac:dyDescent="0.25">
      <c r="A65" s="555"/>
      <c r="B65" s="312" t="s">
        <v>126</v>
      </c>
      <c r="C65" s="317" t="s">
        <v>53</v>
      </c>
      <c r="D65" s="314">
        <v>250.8</v>
      </c>
      <c r="E65" s="273">
        <v>0</v>
      </c>
      <c r="F65" s="273">
        <v>0</v>
      </c>
      <c r="G65" s="273"/>
      <c r="H65" s="273"/>
      <c r="I65" s="304"/>
      <c r="J65" s="304"/>
      <c r="K65" s="329"/>
      <c r="L65" s="309">
        <f t="shared" si="6"/>
        <v>250.8</v>
      </c>
    </row>
    <row r="66" spans="1:12" s="4" customFormat="1" ht="36.75" customHeight="1" x14ac:dyDescent="0.25">
      <c r="A66" s="555"/>
      <c r="B66" s="311" t="s">
        <v>127</v>
      </c>
      <c r="C66" s="317" t="s">
        <v>53</v>
      </c>
      <c r="D66" s="314">
        <v>165.8</v>
      </c>
      <c r="E66" s="273">
        <v>0</v>
      </c>
      <c r="F66" s="273">
        <v>0</v>
      </c>
      <c r="G66" s="273"/>
      <c r="H66" s="273"/>
      <c r="I66" s="304"/>
      <c r="J66" s="304"/>
      <c r="K66" s="329"/>
      <c r="L66" s="309">
        <f t="shared" si="6"/>
        <v>165.8</v>
      </c>
    </row>
    <row r="67" spans="1:12" s="4" customFormat="1" ht="36.75" customHeight="1" x14ac:dyDescent="0.25">
      <c r="A67" s="555"/>
      <c r="B67" s="311" t="s">
        <v>128</v>
      </c>
      <c r="C67" s="317" t="s">
        <v>53</v>
      </c>
      <c r="D67" s="314">
        <v>2959.0199999999995</v>
      </c>
      <c r="E67" s="273">
        <v>352</v>
      </c>
      <c r="F67" s="273">
        <v>0</v>
      </c>
      <c r="G67" s="273"/>
      <c r="H67" s="273"/>
      <c r="I67" s="304"/>
      <c r="J67" s="304"/>
      <c r="K67" s="329"/>
      <c r="L67" s="309">
        <f t="shared" si="6"/>
        <v>3311.0199999999995</v>
      </c>
    </row>
    <row r="68" spans="1:12" s="4" customFormat="1" ht="36.75" customHeight="1" x14ac:dyDescent="0.25">
      <c r="A68" s="555"/>
      <c r="B68" s="311" t="s">
        <v>129</v>
      </c>
      <c r="C68" s="317" t="s">
        <v>53</v>
      </c>
      <c r="D68" s="314">
        <v>987.2</v>
      </c>
      <c r="E68" s="273">
        <v>0</v>
      </c>
      <c r="F68" s="273">
        <v>0</v>
      </c>
      <c r="G68" s="273"/>
      <c r="H68" s="273"/>
      <c r="I68" s="304"/>
      <c r="J68" s="304"/>
      <c r="K68" s="329"/>
      <c r="L68" s="309">
        <f t="shared" si="6"/>
        <v>987.2</v>
      </c>
    </row>
    <row r="69" spans="1:12" s="4" customFormat="1" ht="36.75" customHeight="1" x14ac:dyDescent="0.25">
      <c r="A69" s="555"/>
      <c r="B69" s="311" t="s">
        <v>130</v>
      </c>
      <c r="C69" s="317" t="s">
        <v>53</v>
      </c>
      <c r="D69" s="314">
        <v>484.6</v>
      </c>
      <c r="E69" s="273">
        <v>0</v>
      </c>
      <c r="F69" s="273">
        <v>0</v>
      </c>
      <c r="G69" s="273"/>
      <c r="H69" s="273"/>
      <c r="I69" s="304"/>
      <c r="J69" s="304"/>
      <c r="K69" s="329"/>
      <c r="L69" s="309">
        <f t="shared" si="6"/>
        <v>484.6</v>
      </c>
    </row>
    <row r="70" spans="1:12" s="4" customFormat="1" ht="36.75" customHeight="1" x14ac:dyDescent="0.25">
      <c r="A70" s="555" t="s">
        <v>131</v>
      </c>
      <c r="B70" s="311" t="s">
        <v>132</v>
      </c>
      <c r="C70" s="317" t="s">
        <v>53</v>
      </c>
      <c r="D70" s="314">
        <v>38999.26999999999</v>
      </c>
      <c r="E70" s="273">
        <v>1875</v>
      </c>
      <c r="F70" s="273">
        <v>563</v>
      </c>
      <c r="G70" s="273"/>
      <c r="H70" s="273"/>
      <c r="I70" s="304"/>
      <c r="J70" s="304"/>
      <c r="K70" s="329"/>
      <c r="L70" s="309">
        <f t="shared" si="6"/>
        <v>41437.26999999999</v>
      </c>
    </row>
    <row r="71" spans="1:12" s="4" customFormat="1" ht="36.75" customHeight="1" x14ac:dyDescent="0.25">
      <c r="A71" s="555"/>
      <c r="B71" s="311" t="s">
        <v>133</v>
      </c>
      <c r="C71" s="317" t="s">
        <v>53</v>
      </c>
      <c r="D71" s="314">
        <v>18448.310000000001</v>
      </c>
      <c r="E71" s="273">
        <v>0</v>
      </c>
      <c r="F71" s="273">
        <v>0</v>
      </c>
      <c r="G71" s="273"/>
      <c r="H71" s="273"/>
      <c r="I71" s="304"/>
      <c r="J71" s="304"/>
      <c r="K71" s="329"/>
      <c r="L71" s="309">
        <f t="shared" si="6"/>
        <v>18448.310000000001</v>
      </c>
    </row>
    <row r="72" spans="1:12" s="4" customFormat="1" ht="36.75" customHeight="1" x14ac:dyDescent="0.25">
      <c r="A72" s="555"/>
      <c r="B72" s="311" t="s">
        <v>134</v>
      </c>
      <c r="C72" s="317" t="s">
        <v>53</v>
      </c>
      <c r="D72" s="314">
        <v>31738.969999999998</v>
      </c>
      <c r="E72" s="273">
        <v>394</v>
      </c>
      <c r="F72" s="273">
        <v>522</v>
      </c>
      <c r="G72" s="273"/>
      <c r="H72" s="273"/>
      <c r="I72" s="304"/>
      <c r="J72" s="304"/>
      <c r="K72" s="329"/>
      <c r="L72" s="309">
        <f t="shared" si="6"/>
        <v>32654.969999999998</v>
      </c>
    </row>
    <row r="73" spans="1:12" s="4" customFormat="1" ht="36.75" customHeight="1" x14ac:dyDescent="0.25">
      <c r="A73" s="75" t="s">
        <v>135</v>
      </c>
      <c r="B73" s="312" t="s">
        <v>136</v>
      </c>
      <c r="C73" s="317" t="s">
        <v>53</v>
      </c>
      <c r="D73" s="314">
        <v>1476.1</v>
      </c>
      <c r="E73" s="273">
        <v>982</v>
      </c>
      <c r="F73" s="273">
        <v>0</v>
      </c>
      <c r="G73" s="273"/>
      <c r="H73" s="273"/>
      <c r="I73" s="304"/>
      <c r="J73" s="304"/>
      <c r="K73" s="329"/>
      <c r="L73" s="309">
        <f t="shared" si="6"/>
        <v>2458.1</v>
      </c>
    </row>
    <row r="74" spans="1:12" s="4" customFormat="1" ht="36.75" customHeight="1" x14ac:dyDescent="0.25">
      <c r="A74" s="75" t="s">
        <v>137</v>
      </c>
      <c r="B74" s="311" t="s">
        <v>138</v>
      </c>
      <c r="C74" s="317" t="s">
        <v>53</v>
      </c>
      <c r="D74" s="314">
        <v>40527.199999999997</v>
      </c>
      <c r="E74" s="273">
        <v>1274</v>
      </c>
      <c r="F74" s="273">
        <v>446</v>
      </c>
      <c r="G74" s="273"/>
      <c r="H74" s="273"/>
      <c r="I74" s="304"/>
      <c r="J74" s="304"/>
      <c r="K74" s="329"/>
      <c r="L74" s="309">
        <f t="shared" si="6"/>
        <v>42247.199999999997</v>
      </c>
    </row>
    <row r="75" spans="1:12" s="4" customFormat="1" ht="36.75" customHeight="1" x14ac:dyDescent="0.25">
      <c r="A75" s="75" t="s">
        <v>139</v>
      </c>
      <c r="B75" s="311" t="s">
        <v>140</v>
      </c>
      <c r="C75" s="317" t="s">
        <v>53</v>
      </c>
      <c r="D75" s="314">
        <v>33342.629999999997</v>
      </c>
      <c r="E75" s="273">
        <v>994</v>
      </c>
      <c r="F75" s="273">
        <v>143</v>
      </c>
      <c r="G75" s="273"/>
      <c r="H75" s="273"/>
      <c r="I75" s="304"/>
      <c r="J75" s="304"/>
      <c r="K75" s="329"/>
      <c r="L75" s="309">
        <f t="shared" si="6"/>
        <v>34479.629999999997</v>
      </c>
    </row>
    <row r="76" spans="1:12" s="4" customFormat="1" ht="36" customHeight="1" x14ac:dyDescent="0.25">
      <c r="A76" s="555" t="s">
        <v>141</v>
      </c>
      <c r="B76" s="311" t="s">
        <v>142</v>
      </c>
      <c r="C76" s="317" t="s">
        <v>53</v>
      </c>
      <c r="D76" s="314">
        <v>4024.4</v>
      </c>
      <c r="E76" s="273">
        <v>0</v>
      </c>
      <c r="F76" s="273">
        <v>0</v>
      </c>
      <c r="G76" s="273"/>
      <c r="H76" s="273"/>
      <c r="I76" s="304"/>
      <c r="J76" s="304"/>
      <c r="K76" s="329"/>
      <c r="L76" s="309">
        <f t="shared" si="6"/>
        <v>4024.4</v>
      </c>
    </row>
    <row r="77" spans="1:12" s="4" customFormat="1" ht="33.75" customHeight="1" x14ac:dyDescent="0.25">
      <c r="A77" s="555"/>
      <c r="B77" s="311" t="s">
        <v>143</v>
      </c>
      <c r="C77" s="317" t="s">
        <v>53</v>
      </c>
      <c r="D77" s="314">
        <v>9339.5399999999991</v>
      </c>
      <c r="E77" s="273">
        <v>296</v>
      </c>
      <c r="F77" s="273">
        <v>580</v>
      </c>
      <c r="G77" s="273"/>
      <c r="H77" s="273"/>
      <c r="I77" s="304"/>
      <c r="J77" s="304"/>
      <c r="K77" s="329"/>
      <c r="L77" s="309">
        <f t="shared" si="6"/>
        <v>10215.539999999999</v>
      </c>
    </row>
    <row r="78" spans="1:12" s="4" customFormat="1" ht="36.75" customHeight="1" x14ac:dyDescent="0.25">
      <c r="A78" s="75" t="s">
        <v>144</v>
      </c>
      <c r="B78" s="311" t="s">
        <v>145</v>
      </c>
      <c r="C78" s="317" t="s">
        <v>53</v>
      </c>
      <c r="D78" s="314">
        <v>32220.07</v>
      </c>
      <c r="E78" s="273">
        <v>1290</v>
      </c>
      <c r="F78" s="273">
        <v>294</v>
      </c>
      <c r="G78" s="273"/>
      <c r="H78" s="273"/>
      <c r="I78" s="304"/>
      <c r="J78" s="304"/>
      <c r="K78" s="329"/>
      <c r="L78" s="309">
        <f t="shared" si="6"/>
        <v>33804.07</v>
      </c>
    </row>
    <row r="79" spans="1:12" s="4" customFormat="1" ht="36.75" customHeight="1" x14ac:dyDescent="0.25">
      <c r="A79" s="113" t="s">
        <v>146</v>
      </c>
      <c r="B79" s="311" t="s">
        <v>147</v>
      </c>
      <c r="C79" s="317" t="s">
        <v>53</v>
      </c>
      <c r="D79" s="300">
        <v>168.4</v>
      </c>
      <c r="E79" s="273">
        <v>0</v>
      </c>
      <c r="F79" s="273">
        <v>0</v>
      </c>
      <c r="G79" s="273"/>
      <c r="H79" s="273"/>
      <c r="I79" s="304"/>
      <c r="J79" s="304"/>
      <c r="K79" s="329"/>
      <c r="L79" s="309">
        <f t="shared" si="6"/>
        <v>168.4</v>
      </c>
    </row>
    <row r="80" spans="1:12" s="4" customFormat="1" ht="36.75" customHeight="1" x14ac:dyDescent="0.25">
      <c r="A80" s="75" t="s">
        <v>148</v>
      </c>
      <c r="B80" s="311" t="s">
        <v>149</v>
      </c>
      <c r="C80" s="317" t="s">
        <v>53</v>
      </c>
      <c r="D80" s="314">
        <v>30986.59</v>
      </c>
      <c r="E80" s="273">
        <v>383</v>
      </c>
      <c r="F80" s="273">
        <v>592</v>
      </c>
      <c r="G80" s="273"/>
      <c r="H80" s="273"/>
      <c r="I80" s="304"/>
      <c r="J80" s="304"/>
      <c r="K80" s="329"/>
      <c r="L80" s="309">
        <f t="shared" si="6"/>
        <v>31961.59</v>
      </c>
    </row>
    <row r="81" spans="1:12" s="4" customFormat="1" ht="36.75" customHeight="1" x14ac:dyDescent="0.25">
      <c r="A81" s="113" t="s">
        <v>150</v>
      </c>
      <c r="B81" s="311" t="s">
        <v>151</v>
      </c>
      <c r="C81" s="317" t="s">
        <v>53</v>
      </c>
      <c r="D81" s="314">
        <v>4904.6900000000005</v>
      </c>
      <c r="E81" s="273">
        <v>0</v>
      </c>
      <c r="F81" s="273">
        <v>0</v>
      </c>
      <c r="G81" s="273"/>
      <c r="H81" s="273"/>
      <c r="I81" s="304"/>
      <c r="J81" s="304"/>
      <c r="K81" s="329"/>
      <c r="L81" s="309">
        <f t="shared" si="6"/>
        <v>4904.6900000000005</v>
      </c>
    </row>
    <row r="82" spans="1:12" s="4" customFormat="1" ht="36" customHeight="1" x14ac:dyDescent="0.25">
      <c r="A82" s="113" t="s">
        <v>152</v>
      </c>
      <c r="B82" s="311" t="s">
        <v>153</v>
      </c>
      <c r="C82" s="317" t="s">
        <v>53</v>
      </c>
      <c r="D82" s="314">
        <v>2937.77</v>
      </c>
      <c r="E82" s="273">
        <v>0</v>
      </c>
      <c r="F82" s="273">
        <v>0</v>
      </c>
      <c r="G82" s="273"/>
      <c r="H82" s="273"/>
      <c r="I82" s="304"/>
      <c r="J82" s="304"/>
      <c r="K82" s="329"/>
      <c r="L82" s="309">
        <f t="shared" si="6"/>
        <v>2937.77</v>
      </c>
    </row>
    <row r="83" spans="1:12" s="4" customFormat="1" ht="36.75" customHeight="1" x14ac:dyDescent="0.25">
      <c r="A83" s="75" t="s">
        <v>154</v>
      </c>
      <c r="B83" s="311" t="s">
        <v>155</v>
      </c>
      <c r="C83" s="317" t="s">
        <v>53</v>
      </c>
      <c r="D83" s="314">
        <v>16380.660000000003</v>
      </c>
      <c r="E83" s="273">
        <v>614</v>
      </c>
      <c r="F83" s="273">
        <v>377.4</v>
      </c>
      <c r="G83" s="273"/>
      <c r="H83" s="273"/>
      <c r="I83" s="304"/>
      <c r="J83" s="304"/>
      <c r="K83" s="329"/>
      <c r="L83" s="309">
        <f t="shared" si="6"/>
        <v>17372.060000000005</v>
      </c>
    </row>
    <row r="84" spans="1:12" s="4" customFormat="1" ht="36.75" customHeight="1" x14ac:dyDescent="0.25">
      <c r="A84" s="555" t="s">
        <v>156</v>
      </c>
      <c r="B84" s="311" t="s">
        <v>157</v>
      </c>
      <c r="C84" s="317" t="s">
        <v>53</v>
      </c>
      <c r="D84" s="314">
        <v>4797.37</v>
      </c>
      <c r="E84" s="273">
        <v>0</v>
      </c>
      <c r="F84" s="273">
        <v>0</v>
      </c>
      <c r="G84" s="273"/>
      <c r="H84" s="273"/>
      <c r="I84" s="304"/>
      <c r="J84" s="304"/>
      <c r="K84" s="329"/>
      <c r="L84" s="309">
        <f t="shared" si="6"/>
        <v>4797.37</v>
      </c>
    </row>
    <row r="85" spans="1:12" s="4" customFormat="1" ht="36.75" customHeight="1" x14ac:dyDescent="0.25">
      <c r="A85" s="555"/>
      <c r="B85" s="311" t="s">
        <v>158</v>
      </c>
      <c r="C85" s="317" t="s">
        <v>53</v>
      </c>
      <c r="D85" s="314">
        <v>7611.7199999999993</v>
      </c>
      <c r="E85" s="273">
        <v>300</v>
      </c>
      <c r="F85" s="273">
        <v>0</v>
      </c>
      <c r="G85" s="273"/>
      <c r="H85" s="273"/>
      <c r="I85" s="304"/>
      <c r="J85" s="304"/>
      <c r="K85" s="329"/>
      <c r="L85" s="309">
        <f t="shared" si="6"/>
        <v>7911.7199999999993</v>
      </c>
    </row>
    <row r="86" spans="1:12" s="4" customFormat="1" ht="36.75" customHeight="1" x14ac:dyDescent="0.25">
      <c r="A86" s="75" t="s">
        <v>159</v>
      </c>
      <c r="B86" s="311" t="s">
        <v>160</v>
      </c>
      <c r="C86" s="317" t="s">
        <v>53</v>
      </c>
      <c r="D86" s="314">
        <v>19887.699999999997</v>
      </c>
      <c r="E86" s="273">
        <v>1486</v>
      </c>
      <c r="F86" s="273">
        <v>1136</v>
      </c>
      <c r="G86" s="273"/>
      <c r="H86" s="273"/>
      <c r="I86" s="304"/>
      <c r="J86" s="304"/>
      <c r="K86" s="329"/>
      <c r="L86" s="309">
        <f t="shared" si="6"/>
        <v>22509.699999999997</v>
      </c>
    </row>
    <row r="87" spans="1:12" s="4" customFormat="1" ht="36.75" customHeight="1" x14ac:dyDescent="0.25">
      <c r="A87" s="113" t="s">
        <v>161</v>
      </c>
      <c r="B87" s="311" t="s">
        <v>162</v>
      </c>
      <c r="C87" s="317" t="s">
        <v>53</v>
      </c>
      <c r="D87" s="314">
        <v>4570.4900000000007</v>
      </c>
      <c r="E87" s="273">
        <v>0</v>
      </c>
      <c r="F87" s="273">
        <v>0</v>
      </c>
      <c r="G87" s="273"/>
      <c r="H87" s="273"/>
      <c r="I87" s="304"/>
      <c r="J87" s="304"/>
      <c r="K87" s="329"/>
      <c r="L87" s="309">
        <f t="shared" si="6"/>
        <v>4570.4900000000007</v>
      </c>
    </row>
    <row r="88" spans="1:12" s="4" customFormat="1" ht="37.5" customHeight="1" x14ac:dyDescent="0.25">
      <c r="A88" s="113" t="s">
        <v>163</v>
      </c>
      <c r="B88" s="311" t="s">
        <v>164</v>
      </c>
      <c r="C88" s="317" t="s">
        <v>53</v>
      </c>
      <c r="D88" s="314">
        <v>14074.9</v>
      </c>
      <c r="E88" s="273">
        <v>0</v>
      </c>
      <c r="F88" s="273">
        <v>0</v>
      </c>
      <c r="G88" s="273"/>
      <c r="H88" s="273"/>
      <c r="I88" s="304"/>
      <c r="J88" s="304"/>
      <c r="K88" s="329"/>
      <c r="L88" s="309">
        <f t="shared" si="6"/>
        <v>14074.9</v>
      </c>
    </row>
    <row r="89" spans="1:12" s="4" customFormat="1" ht="36.75" customHeight="1" x14ac:dyDescent="0.25">
      <c r="A89" s="113" t="s">
        <v>165</v>
      </c>
      <c r="B89" s="311" t="s">
        <v>166</v>
      </c>
      <c r="C89" s="317" t="s">
        <v>53</v>
      </c>
      <c r="D89" s="314">
        <v>25062.609999999997</v>
      </c>
      <c r="E89" s="273">
        <v>0</v>
      </c>
      <c r="F89" s="273">
        <v>0</v>
      </c>
      <c r="G89" s="273"/>
      <c r="H89" s="273"/>
      <c r="I89" s="304"/>
      <c r="J89" s="304"/>
      <c r="K89" s="329"/>
      <c r="L89" s="309">
        <f t="shared" si="6"/>
        <v>25062.609999999997</v>
      </c>
    </row>
    <row r="90" spans="1:12" s="4" customFormat="1" ht="36.75" customHeight="1" x14ac:dyDescent="0.25">
      <c r="A90" s="555" t="s">
        <v>167</v>
      </c>
      <c r="B90" s="311" t="s">
        <v>168</v>
      </c>
      <c r="C90" s="317" t="s">
        <v>53</v>
      </c>
      <c r="D90" s="314">
        <v>12967.902</v>
      </c>
      <c r="E90" s="273">
        <v>0</v>
      </c>
      <c r="F90" s="273">
        <v>0</v>
      </c>
      <c r="G90" s="273"/>
      <c r="H90" s="273"/>
      <c r="I90" s="304"/>
      <c r="J90" s="304"/>
      <c r="K90" s="329"/>
      <c r="L90" s="309">
        <f t="shared" si="6"/>
        <v>12967.902</v>
      </c>
    </row>
    <row r="91" spans="1:12" s="4" customFormat="1" ht="38.25" customHeight="1" x14ac:dyDescent="0.25">
      <c r="A91" s="555"/>
      <c r="B91" s="311" t="s">
        <v>169</v>
      </c>
      <c r="C91" s="317" t="s">
        <v>53</v>
      </c>
      <c r="D91" s="314">
        <v>75803.859999999986</v>
      </c>
      <c r="E91" s="273">
        <v>2975</v>
      </c>
      <c r="F91" s="273">
        <v>1335</v>
      </c>
      <c r="G91" s="273"/>
      <c r="H91" s="273"/>
      <c r="I91" s="304"/>
      <c r="J91" s="304"/>
      <c r="K91" s="329"/>
      <c r="L91" s="309">
        <f t="shared" si="6"/>
        <v>80113.859999999986</v>
      </c>
    </row>
    <row r="92" spans="1:12" s="4" customFormat="1" ht="42.75" customHeight="1" x14ac:dyDescent="0.25">
      <c r="A92" s="479" t="s">
        <v>170</v>
      </c>
      <c r="B92" s="311" t="s">
        <v>171</v>
      </c>
      <c r="C92" s="317" t="s">
        <v>53</v>
      </c>
      <c r="D92" s="314">
        <v>17583.189999999999</v>
      </c>
      <c r="E92" s="273">
        <v>0</v>
      </c>
      <c r="F92" s="273">
        <v>0</v>
      </c>
      <c r="G92" s="273"/>
      <c r="H92" s="273"/>
      <c r="I92" s="304"/>
      <c r="J92" s="304"/>
      <c r="K92" s="329"/>
      <c r="L92" s="309">
        <f t="shared" si="6"/>
        <v>17583.189999999999</v>
      </c>
    </row>
    <row r="93" spans="1:12" s="4" customFormat="1" ht="48" customHeight="1" x14ac:dyDescent="0.25">
      <c r="A93" s="480"/>
      <c r="B93" s="311" t="s">
        <v>172</v>
      </c>
      <c r="C93" s="317" t="s">
        <v>53</v>
      </c>
      <c r="D93" s="314">
        <v>9736</v>
      </c>
      <c r="E93" s="273">
        <v>1758</v>
      </c>
      <c r="F93" s="273">
        <v>595</v>
      </c>
      <c r="G93" s="273"/>
      <c r="H93" s="273"/>
      <c r="I93" s="304"/>
      <c r="J93" s="304"/>
      <c r="K93" s="329"/>
      <c r="L93" s="309">
        <f t="shared" si="6"/>
        <v>12089</v>
      </c>
    </row>
    <row r="94" spans="1:12" s="4" customFormat="1" ht="42.75" customHeight="1" x14ac:dyDescent="0.25">
      <c r="A94" s="480"/>
      <c r="B94" s="311" t="s">
        <v>173</v>
      </c>
      <c r="C94" s="317" t="s">
        <v>53</v>
      </c>
      <c r="D94" s="314">
        <v>25404.19</v>
      </c>
      <c r="E94" s="273">
        <v>0</v>
      </c>
      <c r="F94" s="273">
        <v>0</v>
      </c>
      <c r="G94" s="273"/>
      <c r="H94" s="273"/>
      <c r="I94" s="304"/>
      <c r="J94" s="304"/>
      <c r="K94" s="329"/>
      <c r="L94" s="309">
        <f t="shared" si="6"/>
        <v>25404.19</v>
      </c>
    </row>
    <row r="95" spans="1:12" s="4" customFormat="1" ht="42.75" customHeight="1" x14ac:dyDescent="0.25">
      <c r="A95" s="480"/>
      <c r="B95" s="312" t="s">
        <v>174</v>
      </c>
      <c r="C95" s="317" t="s">
        <v>53</v>
      </c>
      <c r="D95" s="314">
        <v>764.1</v>
      </c>
      <c r="E95" s="273">
        <v>0</v>
      </c>
      <c r="F95" s="273">
        <v>0</v>
      </c>
      <c r="G95" s="273"/>
      <c r="H95" s="273"/>
      <c r="I95" s="304"/>
      <c r="J95" s="304"/>
      <c r="K95" s="329"/>
      <c r="L95" s="309">
        <f t="shared" si="6"/>
        <v>764.1</v>
      </c>
    </row>
    <row r="96" spans="1:12" s="4" customFormat="1" ht="37.5" customHeight="1" x14ac:dyDescent="0.25">
      <c r="A96" s="480"/>
      <c r="B96" s="311" t="s">
        <v>175</v>
      </c>
      <c r="C96" s="317" t="s">
        <v>53</v>
      </c>
      <c r="D96" s="314">
        <v>19587.14</v>
      </c>
      <c r="E96" s="273">
        <v>0</v>
      </c>
      <c r="F96" s="273">
        <v>0</v>
      </c>
      <c r="G96" s="273"/>
      <c r="H96" s="273"/>
      <c r="I96" s="304"/>
      <c r="J96" s="304"/>
      <c r="K96" s="329"/>
      <c r="L96" s="309">
        <f t="shared" si="6"/>
        <v>19587.14</v>
      </c>
    </row>
    <row r="97" spans="1:12" s="4" customFormat="1" ht="37.5" customHeight="1" x14ac:dyDescent="0.25">
      <c r="A97" s="481"/>
      <c r="B97" s="312" t="s">
        <v>176</v>
      </c>
      <c r="C97" s="317" t="s">
        <v>53</v>
      </c>
      <c r="D97" s="314">
        <v>85</v>
      </c>
      <c r="E97" s="314">
        <v>0</v>
      </c>
      <c r="F97" s="314">
        <v>279</v>
      </c>
      <c r="G97" s="314"/>
      <c r="H97" s="314"/>
      <c r="I97" s="304"/>
      <c r="J97" s="304"/>
      <c r="K97" s="329"/>
      <c r="L97" s="309">
        <f t="shared" si="6"/>
        <v>364</v>
      </c>
    </row>
    <row r="98" spans="1:12" s="4" customFormat="1" ht="37.5" customHeight="1" x14ac:dyDescent="0.25">
      <c r="A98" s="146" t="s">
        <v>177</v>
      </c>
      <c r="B98" s="312" t="s">
        <v>178</v>
      </c>
      <c r="C98" s="317" t="s">
        <v>53</v>
      </c>
      <c r="D98" s="314">
        <v>0</v>
      </c>
      <c r="E98" s="314">
        <v>102</v>
      </c>
      <c r="F98" s="314">
        <v>0</v>
      </c>
      <c r="G98" s="314"/>
      <c r="H98" s="314"/>
      <c r="I98" s="304"/>
      <c r="J98" s="304"/>
      <c r="K98" s="329"/>
      <c r="L98" s="309">
        <f t="shared" si="6"/>
        <v>102</v>
      </c>
    </row>
    <row r="99" spans="1:12" s="4" customFormat="1" ht="36.75" customHeight="1" x14ac:dyDescent="0.25">
      <c r="A99" s="479" t="s">
        <v>179</v>
      </c>
      <c r="B99" s="311" t="s">
        <v>180</v>
      </c>
      <c r="C99" s="317" t="s">
        <v>53</v>
      </c>
      <c r="D99" s="314">
        <v>23800.35</v>
      </c>
      <c r="E99" s="273">
        <v>103</v>
      </c>
      <c r="F99" s="314">
        <v>0</v>
      </c>
      <c r="G99" s="273"/>
      <c r="H99" s="273"/>
      <c r="I99" s="304"/>
      <c r="J99" s="304"/>
      <c r="K99" s="329"/>
      <c r="L99" s="309">
        <f t="shared" ref="L99:L164" si="7">SUM(D99:K99)</f>
        <v>23903.35</v>
      </c>
    </row>
    <row r="100" spans="1:12" s="4" customFormat="1" ht="36.75" customHeight="1" x14ac:dyDescent="0.25">
      <c r="A100" s="480"/>
      <c r="B100" s="311" t="s">
        <v>181</v>
      </c>
      <c r="C100" s="317" t="s">
        <v>53</v>
      </c>
      <c r="D100" s="314">
        <v>826.8</v>
      </c>
      <c r="E100" s="273">
        <v>665</v>
      </c>
      <c r="F100" s="314">
        <v>0</v>
      </c>
      <c r="G100" s="273"/>
      <c r="H100" s="273"/>
      <c r="I100" s="304"/>
      <c r="J100" s="304"/>
      <c r="K100" s="329"/>
      <c r="L100" s="309">
        <f t="shared" si="7"/>
        <v>1491.8</v>
      </c>
    </row>
    <row r="101" spans="1:12" s="4" customFormat="1" ht="36.75" customHeight="1" x14ac:dyDescent="0.25">
      <c r="A101" s="481"/>
      <c r="B101" s="311" t="s">
        <v>182</v>
      </c>
      <c r="C101" s="317" t="s">
        <v>53</v>
      </c>
      <c r="D101" s="314">
        <v>1767.92</v>
      </c>
      <c r="E101" s="273">
        <v>355</v>
      </c>
      <c r="F101" s="314">
        <v>0</v>
      </c>
      <c r="G101" s="273"/>
      <c r="H101" s="273"/>
      <c r="I101" s="304"/>
      <c r="J101" s="304"/>
      <c r="K101" s="329"/>
      <c r="L101" s="309">
        <f t="shared" si="7"/>
        <v>2122.92</v>
      </c>
    </row>
    <row r="102" spans="1:12" s="4" customFormat="1" ht="36.75" customHeight="1" x14ac:dyDescent="0.25">
      <c r="A102" s="212" t="s">
        <v>183</v>
      </c>
      <c r="B102" s="311" t="s">
        <v>184</v>
      </c>
      <c r="C102" s="317" t="s">
        <v>53</v>
      </c>
      <c r="D102" s="314">
        <v>5545.4999999999991</v>
      </c>
      <c r="E102" s="273">
        <v>0</v>
      </c>
      <c r="F102" s="314">
        <v>0</v>
      </c>
      <c r="G102" s="273"/>
      <c r="H102" s="273"/>
      <c r="I102" s="304"/>
      <c r="J102" s="304"/>
      <c r="K102" s="329"/>
      <c r="L102" s="309">
        <f t="shared" si="7"/>
        <v>5545.4999999999991</v>
      </c>
    </row>
    <row r="103" spans="1:12" s="4" customFormat="1" ht="36.75" customHeight="1" x14ac:dyDescent="0.25">
      <c r="A103" s="113" t="s">
        <v>185</v>
      </c>
      <c r="B103" s="311" t="s">
        <v>186</v>
      </c>
      <c r="C103" s="317" t="s">
        <v>53</v>
      </c>
      <c r="D103" s="314">
        <v>9555.4900000000016</v>
      </c>
      <c r="E103" s="273">
        <v>0</v>
      </c>
      <c r="F103" s="314">
        <v>0</v>
      </c>
      <c r="G103" s="273"/>
      <c r="H103" s="273"/>
      <c r="I103" s="304"/>
      <c r="J103" s="304"/>
      <c r="K103" s="329"/>
      <c r="L103" s="309">
        <f t="shared" si="7"/>
        <v>9555.4900000000016</v>
      </c>
    </row>
    <row r="104" spans="1:12" s="4" customFormat="1" ht="36.75" customHeight="1" x14ac:dyDescent="0.25">
      <c r="A104" s="76" t="s">
        <v>187</v>
      </c>
      <c r="B104" s="311" t="s">
        <v>188</v>
      </c>
      <c r="C104" s="317" t="s">
        <v>53</v>
      </c>
      <c r="D104" s="314">
        <v>5939.2000000000007</v>
      </c>
      <c r="E104" s="273">
        <v>608</v>
      </c>
      <c r="F104" s="314">
        <v>0</v>
      </c>
      <c r="G104" s="273"/>
      <c r="H104" s="273"/>
      <c r="I104" s="304"/>
      <c r="J104" s="304"/>
      <c r="K104" s="329"/>
      <c r="L104" s="309">
        <f t="shared" si="7"/>
        <v>6547.2000000000007</v>
      </c>
    </row>
    <row r="105" spans="1:12" s="4" customFormat="1" ht="36.75" customHeight="1" x14ac:dyDescent="0.25">
      <c r="A105" s="75" t="s">
        <v>189</v>
      </c>
      <c r="B105" s="311" t="s">
        <v>190</v>
      </c>
      <c r="C105" s="317" t="s">
        <v>53</v>
      </c>
      <c r="D105" s="314">
        <v>30019.139999999996</v>
      </c>
      <c r="E105" s="273">
        <v>1130</v>
      </c>
      <c r="F105" s="273">
        <v>1335</v>
      </c>
      <c r="G105" s="273"/>
      <c r="H105" s="273"/>
      <c r="I105" s="304"/>
      <c r="J105" s="304"/>
      <c r="K105" s="329"/>
      <c r="L105" s="309">
        <f t="shared" si="7"/>
        <v>32484.139999999996</v>
      </c>
    </row>
    <row r="106" spans="1:12" s="4" customFormat="1" ht="36.75" customHeight="1" x14ac:dyDescent="0.25">
      <c r="A106" s="212" t="s">
        <v>191</v>
      </c>
      <c r="B106" s="311" t="s">
        <v>192</v>
      </c>
      <c r="C106" s="317" t="s">
        <v>53</v>
      </c>
      <c r="D106" s="314">
        <v>1515.8400000000001</v>
      </c>
      <c r="E106" s="273">
        <v>0</v>
      </c>
      <c r="F106" s="273">
        <v>0</v>
      </c>
      <c r="G106" s="273"/>
      <c r="H106" s="273"/>
      <c r="I106" s="304"/>
      <c r="J106" s="304"/>
      <c r="K106" s="329"/>
      <c r="L106" s="309">
        <f t="shared" si="7"/>
        <v>1515.8400000000001</v>
      </c>
    </row>
    <row r="107" spans="1:12" s="4" customFormat="1" ht="36.75" customHeight="1" x14ac:dyDescent="0.25">
      <c r="A107" s="75" t="s">
        <v>193</v>
      </c>
      <c r="B107" s="311" t="s">
        <v>194</v>
      </c>
      <c r="C107" s="317" t="s">
        <v>53</v>
      </c>
      <c r="D107" s="314">
        <v>44405.735999999997</v>
      </c>
      <c r="E107" s="273">
        <v>1456</v>
      </c>
      <c r="F107" s="273">
        <v>809</v>
      </c>
      <c r="G107" s="273"/>
      <c r="H107" s="273"/>
      <c r="I107" s="304"/>
      <c r="J107" s="304"/>
      <c r="K107" s="329"/>
      <c r="L107" s="309">
        <f t="shared" si="7"/>
        <v>46670.735999999997</v>
      </c>
    </row>
    <row r="108" spans="1:12" s="4" customFormat="1" ht="36.75" customHeight="1" x14ac:dyDescent="0.25">
      <c r="A108" s="555" t="s">
        <v>195</v>
      </c>
      <c r="B108" s="311" t="s">
        <v>196</v>
      </c>
      <c r="C108" s="317" t="s">
        <v>53</v>
      </c>
      <c r="D108" s="314">
        <v>40107.815999999999</v>
      </c>
      <c r="E108" s="273">
        <v>2483</v>
      </c>
      <c r="F108" s="273">
        <v>1614</v>
      </c>
      <c r="G108" s="273"/>
      <c r="H108" s="273"/>
      <c r="I108" s="304"/>
      <c r="J108" s="304"/>
      <c r="K108" s="329"/>
      <c r="L108" s="309">
        <f t="shared" si="7"/>
        <v>44204.815999999999</v>
      </c>
    </row>
    <row r="109" spans="1:12" s="4" customFormat="1" ht="36.75" customHeight="1" x14ac:dyDescent="0.25">
      <c r="A109" s="555"/>
      <c r="B109" s="311" t="s">
        <v>197</v>
      </c>
      <c r="C109" s="317" t="s">
        <v>53</v>
      </c>
      <c r="D109" s="314">
        <v>1882.9</v>
      </c>
      <c r="E109" s="273">
        <v>0</v>
      </c>
      <c r="F109" s="273">
        <v>0</v>
      </c>
      <c r="G109" s="273"/>
      <c r="H109" s="273"/>
      <c r="I109" s="304"/>
      <c r="J109" s="304"/>
      <c r="K109" s="329"/>
      <c r="L109" s="309">
        <f t="shared" si="7"/>
        <v>1882.9</v>
      </c>
    </row>
    <row r="110" spans="1:12" s="4" customFormat="1" ht="36.75" customHeight="1" x14ac:dyDescent="0.25">
      <c r="A110" s="555"/>
      <c r="B110" s="311" t="s">
        <v>198</v>
      </c>
      <c r="C110" s="317" t="s">
        <v>53</v>
      </c>
      <c r="D110" s="314">
        <v>5120.0200000000004</v>
      </c>
      <c r="E110" s="273">
        <v>0</v>
      </c>
      <c r="F110" s="273">
        <v>0</v>
      </c>
      <c r="G110" s="273"/>
      <c r="H110" s="273"/>
      <c r="I110" s="304"/>
      <c r="J110" s="304"/>
      <c r="K110" s="329"/>
      <c r="L110" s="309">
        <f t="shared" si="7"/>
        <v>5120.0200000000004</v>
      </c>
    </row>
    <row r="111" spans="1:12" s="4" customFormat="1" ht="36.75" customHeight="1" x14ac:dyDescent="0.25">
      <c r="A111" s="555"/>
      <c r="B111" s="311" t="s">
        <v>199</v>
      </c>
      <c r="C111" s="317" t="s">
        <v>53</v>
      </c>
      <c r="D111" s="314">
        <v>785.1</v>
      </c>
      <c r="E111" s="273">
        <v>0</v>
      </c>
      <c r="F111" s="273">
        <v>0</v>
      </c>
      <c r="G111" s="273"/>
      <c r="H111" s="273"/>
      <c r="I111" s="304"/>
      <c r="J111" s="304"/>
      <c r="K111" s="329"/>
      <c r="L111" s="309">
        <f t="shared" si="7"/>
        <v>785.1</v>
      </c>
    </row>
    <row r="112" spans="1:12" s="4" customFormat="1" ht="36.75" customHeight="1" x14ac:dyDescent="0.25">
      <c r="A112" s="555"/>
      <c r="B112" s="311" t="s">
        <v>200</v>
      </c>
      <c r="C112" s="317" t="s">
        <v>53</v>
      </c>
      <c r="D112" s="314">
        <v>1283.2</v>
      </c>
      <c r="E112" s="273">
        <v>0</v>
      </c>
      <c r="F112" s="273">
        <v>0</v>
      </c>
      <c r="G112" s="273"/>
      <c r="H112" s="273"/>
      <c r="I112" s="304"/>
      <c r="J112" s="304"/>
      <c r="K112" s="329"/>
      <c r="L112" s="309">
        <f t="shared" si="7"/>
        <v>1283.2</v>
      </c>
    </row>
    <row r="113" spans="1:12" s="4" customFormat="1" ht="39" customHeight="1" x14ac:dyDescent="0.25">
      <c r="A113" s="75" t="s">
        <v>201</v>
      </c>
      <c r="B113" s="311" t="s">
        <v>202</v>
      </c>
      <c r="C113" s="317" t="s">
        <v>53</v>
      </c>
      <c r="D113" s="314">
        <v>62421</v>
      </c>
      <c r="E113" s="273">
        <v>625</v>
      </c>
      <c r="F113" s="273">
        <v>991</v>
      </c>
      <c r="G113" s="273"/>
      <c r="H113" s="273"/>
      <c r="I113" s="304"/>
      <c r="J113" s="304"/>
      <c r="K113" s="329"/>
      <c r="L113" s="309">
        <f t="shared" si="7"/>
        <v>64037</v>
      </c>
    </row>
    <row r="114" spans="1:12" s="4" customFormat="1" ht="39" customHeight="1" x14ac:dyDescent="0.25">
      <c r="A114" s="113" t="s">
        <v>203</v>
      </c>
      <c r="B114" s="311" t="s">
        <v>204</v>
      </c>
      <c r="C114" s="317" t="s">
        <v>53</v>
      </c>
      <c r="D114" s="314">
        <v>2691.28</v>
      </c>
      <c r="E114" s="273">
        <v>0</v>
      </c>
      <c r="F114" s="273">
        <v>0</v>
      </c>
      <c r="G114" s="273"/>
      <c r="H114" s="273"/>
      <c r="I114" s="304"/>
      <c r="J114" s="304"/>
      <c r="K114" s="329"/>
      <c r="L114" s="309">
        <f t="shared" si="7"/>
        <v>2691.28</v>
      </c>
    </row>
    <row r="115" spans="1:12" s="4" customFormat="1" ht="48" customHeight="1" x14ac:dyDescent="0.25">
      <c r="A115" s="113" t="s">
        <v>205</v>
      </c>
      <c r="B115" s="311" t="s">
        <v>206</v>
      </c>
      <c r="C115" s="317" t="s">
        <v>53</v>
      </c>
      <c r="D115" s="314">
        <v>1352.8</v>
      </c>
      <c r="E115" s="273">
        <v>0</v>
      </c>
      <c r="F115" s="273">
        <v>0</v>
      </c>
      <c r="G115" s="273"/>
      <c r="H115" s="273"/>
      <c r="I115" s="304"/>
      <c r="J115" s="304"/>
      <c r="K115" s="329"/>
      <c r="L115" s="309">
        <f t="shared" si="7"/>
        <v>1352.8</v>
      </c>
    </row>
    <row r="116" spans="1:12" s="4" customFormat="1" ht="36.75" customHeight="1" x14ac:dyDescent="0.25">
      <c r="A116" s="75" t="s">
        <v>207</v>
      </c>
      <c r="B116" s="311" t="s">
        <v>208</v>
      </c>
      <c r="C116" s="317" t="s">
        <v>53</v>
      </c>
      <c r="D116" s="314">
        <v>31096.86</v>
      </c>
      <c r="E116" s="273">
        <v>1076</v>
      </c>
      <c r="F116" s="273">
        <v>630</v>
      </c>
      <c r="G116" s="273"/>
      <c r="H116" s="273"/>
      <c r="I116" s="304"/>
      <c r="J116" s="304"/>
      <c r="K116" s="329"/>
      <c r="L116" s="309">
        <f t="shared" si="7"/>
        <v>32802.86</v>
      </c>
    </row>
    <row r="117" spans="1:12" s="4" customFormat="1" ht="32.25" customHeight="1" x14ac:dyDescent="0.25">
      <c r="A117" s="555" t="s">
        <v>209</v>
      </c>
      <c r="B117" s="311" t="s">
        <v>210</v>
      </c>
      <c r="C117" s="317" t="s">
        <v>53</v>
      </c>
      <c r="D117" s="314">
        <v>3940.6499999999996</v>
      </c>
      <c r="E117" s="273">
        <v>0</v>
      </c>
      <c r="F117" s="273">
        <v>0</v>
      </c>
      <c r="G117" s="273"/>
      <c r="H117" s="273"/>
      <c r="I117" s="304"/>
      <c r="J117" s="304"/>
      <c r="K117" s="329"/>
      <c r="L117" s="309">
        <f t="shared" si="7"/>
        <v>3940.6499999999996</v>
      </c>
    </row>
    <row r="118" spans="1:12" s="4" customFormat="1" ht="36" customHeight="1" x14ac:dyDescent="0.25">
      <c r="A118" s="555"/>
      <c r="B118" s="311" t="s">
        <v>211</v>
      </c>
      <c r="C118" s="317" t="s">
        <v>53</v>
      </c>
      <c r="D118" s="314">
        <v>17460.019999999997</v>
      </c>
      <c r="E118" s="273">
        <v>0</v>
      </c>
      <c r="F118" s="273">
        <v>0</v>
      </c>
      <c r="G118" s="273"/>
      <c r="H118" s="273"/>
      <c r="I118" s="304"/>
      <c r="J118" s="304"/>
      <c r="K118" s="329"/>
      <c r="L118" s="309">
        <f t="shared" si="7"/>
        <v>17460.019999999997</v>
      </c>
    </row>
    <row r="119" spans="1:12" s="4" customFormat="1" ht="37.5" customHeight="1" x14ac:dyDescent="0.25">
      <c r="A119" s="75" t="s">
        <v>212</v>
      </c>
      <c r="B119" s="311" t="s">
        <v>213</v>
      </c>
      <c r="C119" s="317" t="s">
        <v>53</v>
      </c>
      <c r="D119" s="314">
        <v>45287.509999999987</v>
      </c>
      <c r="E119" s="273">
        <v>1284</v>
      </c>
      <c r="F119" s="273">
        <v>565</v>
      </c>
      <c r="G119" s="273"/>
      <c r="H119" s="273"/>
      <c r="I119" s="304"/>
      <c r="J119" s="304"/>
      <c r="K119" s="329"/>
      <c r="L119" s="309">
        <f t="shared" si="7"/>
        <v>47136.509999999987</v>
      </c>
    </row>
    <row r="120" spans="1:12" s="4" customFormat="1" ht="48" customHeight="1" x14ac:dyDescent="0.25">
      <c r="A120" s="75" t="s">
        <v>214</v>
      </c>
      <c r="B120" s="311" t="s">
        <v>215</v>
      </c>
      <c r="C120" s="317" t="s">
        <v>53</v>
      </c>
      <c r="D120" s="314">
        <v>32894.21</v>
      </c>
      <c r="E120" s="273">
        <v>531</v>
      </c>
      <c r="F120" s="273">
        <v>400.4</v>
      </c>
      <c r="G120" s="273"/>
      <c r="H120" s="273"/>
      <c r="I120" s="304"/>
      <c r="J120" s="304"/>
      <c r="K120" s="329"/>
      <c r="L120" s="309">
        <f t="shared" si="7"/>
        <v>33825.61</v>
      </c>
    </row>
    <row r="121" spans="1:12" s="4" customFormat="1" ht="36.75" customHeight="1" x14ac:dyDescent="0.25">
      <c r="A121" s="75" t="s">
        <v>216</v>
      </c>
      <c r="B121" s="311" t="s">
        <v>217</v>
      </c>
      <c r="C121" s="317" t="s">
        <v>53</v>
      </c>
      <c r="D121" s="314">
        <v>84706.239999999976</v>
      </c>
      <c r="E121" s="273">
        <v>695</v>
      </c>
      <c r="F121" s="273">
        <v>1585</v>
      </c>
      <c r="G121" s="289"/>
      <c r="H121" s="273"/>
      <c r="I121" s="304"/>
      <c r="J121" s="304"/>
      <c r="K121" s="329"/>
      <c r="L121" s="309">
        <f t="shared" si="7"/>
        <v>86986.239999999976</v>
      </c>
    </row>
    <row r="122" spans="1:12" s="199" customFormat="1" ht="36.75" customHeight="1" x14ac:dyDescent="0.25">
      <c r="A122" s="75" t="s">
        <v>218</v>
      </c>
      <c r="B122" s="313" t="s">
        <v>219</v>
      </c>
      <c r="C122" s="318" t="s">
        <v>53</v>
      </c>
      <c r="D122" s="301">
        <v>28960.870000000003</v>
      </c>
      <c r="E122" s="289">
        <v>317</v>
      </c>
      <c r="F122" s="289">
        <v>356</v>
      </c>
      <c r="G122" s="273"/>
      <c r="H122" s="289"/>
      <c r="I122" s="305"/>
      <c r="J122" s="305"/>
      <c r="K122" s="330"/>
      <c r="L122" s="309">
        <f>SUM(D122:K122)</f>
        <v>29633.870000000003</v>
      </c>
    </row>
    <row r="123" spans="1:12" s="4" customFormat="1" ht="36.75" customHeight="1" x14ac:dyDescent="0.25">
      <c r="A123" s="555" t="s">
        <v>220</v>
      </c>
      <c r="B123" s="311" t="s">
        <v>221</v>
      </c>
      <c r="C123" s="317" t="s">
        <v>53</v>
      </c>
      <c r="D123" s="314">
        <v>353.3</v>
      </c>
      <c r="E123" s="273">
        <v>0</v>
      </c>
      <c r="F123" s="273">
        <v>0</v>
      </c>
      <c r="G123" s="273"/>
      <c r="H123" s="273"/>
      <c r="I123" s="304"/>
      <c r="J123" s="304"/>
      <c r="K123" s="329"/>
      <c r="L123" s="309">
        <f>SUM(D123:K123)</f>
        <v>353.3</v>
      </c>
    </row>
    <row r="124" spans="1:12" s="4" customFormat="1" ht="36.75" customHeight="1" x14ac:dyDescent="0.25">
      <c r="A124" s="555"/>
      <c r="B124" s="311" t="s">
        <v>222</v>
      </c>
      <c r="C124" s="317" t="s">
        <v>53</v>
      </c>
      <c r="D124" s="314">
        <v>6164.57</v>
      </c>
      <c r="E124" s="273">
        <v>0</v>
      </c>
      <c r="F124" s="273">
        <v>0</v>
      </c>
      <c r="G124" s="273"/>
      <c r="H124" s="273"/>
      <c r="I124" s="304"/>
      <c r="J124" s="304"/>
      <c r="K124" s="329"/>
      <c r="L124" s="309">
        <f t="shared" si="7"/>
        <v>6164.57</v>
      </c>
    </row>
    <row r="125" spans="1:12" s="4" customFormat="1" ht="36.75" customHeight="1" x14ac:dyDescent="0.25">
      <c r="A125" s="76" t="s">
        <v>223</v>
      </c>
      <c r="B125" s="311" t="s">
        <v>224</v>
      </c>
      <c r="C125" s="317" t="s">
        <v>53</v>
      </c>
      <c r="D125" s="314">
        <v>31168.2</v>
      </c>
      <c r="E125" s="273">
        <v>968</v>
      </c>
      <c r="F125" s="273">
        <v>515</v>
      </c>
      <c r="G125" s="273"/>
      <c r="H125" s="273"/>
      <c r="I125" s="304"/>
      <c r="J125" s="304"/>
      <c r="K125" s="329"/>
      <c r="L125" s="309">
        <f t="shared" si="7"/>
        <v>32651.200000000001</v>
      </c>
    </row>
    <row r="126" spans="1:12" s="4" customFormat="1" ht="48" customHeight="1" x14ac:dyDescent="0.25">
      <c r="A126" s="518" t="s">
        <v>225</v>
      </c>
      <c r="B126" s="311" t="s">
        <v>226</v>
      </c>
      <c r="C126" s="317" t="s">
        <v>53</v>
      </c>
      <c r="D126" s="314">
        <v>52006.47</v>
      </c>
      <c r="E126" s="273">
        <v>1243</v>
      </c>
      <c r="F126" s="273">
        <v>768</v>
      </c>
      <c r="G126" s="273"/>
      <c r="H126" s="273"/>
      <c r="I126" s="304"/>
      <c r="J126" s="304"/>
      <c r="K126" s="329"/>
      <c r="L126" s="309">
        <f t="shared" si="7"/>
        <v>54017.47</v>
      </c>
    </row>
    <row r="127" spans="1:12" s="4" customFormat="1" ht="37.5" customHeight="1" x14ac:dyDescent="0.25">
      <c r="A127" s="519"/>
      <c r="B127" s="312" t="s">
        <v>227</v>
      </c>
      <c r="C127" s="317" t="s">
        <v>53</v>
      </c>
      <c r="D127" s="314">
        <v>1484.1</v>
      </c>
      <c r="E127" s="273">
        <v>389</v>
      </c>
      <c r="F127" s="273">
        <v>0</v>
      </c>
      <c r="G127" s="273"/>
      <c r="H127" s="273"/>
      <c r="I127" s="304"/>
      <c r="J127" s="304"/>
      <c r="K127" s="329"/>
      <c r="L127" s="309">
        <f>SUM(D127:K127)</f>
        <v>1873.1</v>
      </c>
    </row>
    <row r="128" spans="1:12" s="4" customFormat="1" ht="36.75" customHeight="1" x14ac:dyDescent="0.25">
      <c r="A128" s="76" t="s">
        <v>228</v>
      </c>
      <c r="B128" s="311" t="s">
        <v>229</v>
      </c>
      <c r="C128" s="317" t="s">
        <v>53</v>
      </c>
      <c r="D128" s="314">
        <v>60490.995999999992</v>
      </c>
      <c r="E128" s="273">
        <v>2716</v>
      </c>
      <c r="F128" s="273">
        <v>2396</v>
      </c>
      <c r="G128" s="273"/>
      <c r="H128" s="273"/>
      <c r="I128" s="304"/>
      <c r="J128" s="304"/>
      <c r="K128" s="329"/>
      <c r="L128" s="309">
        <f t="shared" si="7"/>
        <v>65602.995999999985</v>
      </c>
    </row>
    <row r="129" spans="1:12" s="4" customFormat="1" ht="36.75" customHeight="1" x14ac:dyDescent="0.25">
      <c r="A129" s="520" t="s">
        <v>230</v>
      </c>
      <c r="B129" s="311" t="s">
        <v>231</v>
      </c>
      <c r="C129" s="317" t="s">
        <v>53</v>
      </c>
      <c r="D129" s="314">
        <v>26604.870000000003</v>
      </c>
      <c r="E129" s="273">
        <v>0</v>
      </c>
      <c r="F129" s="273">
        <v>0</v>
      </c>
      <c r="G129" s="273"/>
      <c r="H129" s="273"/>
      <c r="I129" s="304"/>
      <c r="J129" s="304"/>
      <c r="K129" s="329"/>
      <c r="L129" s="309">
        <f t="shared" si="7"/>
        <v>26604.870000000003</v>
      </c>
    </row>
    <row r="130" spans="1:12" s="4" customFormat="1" ht="36.75" customHeight="1" x14ac:dyDescent="0.25">
      <c r="A130" s="520"/>
      <c r="B130" s="311" t="s">
        <v>232</v>
      </c>
      <c r="C130" s="317" t="s">
        <v>53</v>
      </c>
      <c r="D130" s="314">
        <v>2770.5</v>
      </c>
      <c r="E130" s="273">
        <v>242</v>
      </c>
      <c r="F130" s="273">
        <v>0</v>
      </c>
      <c r="G130" s="273"/>
      <c r="H130" s="273"/>
      <c r="I130" s="304"/>
      <c r="J130" s="304"/>
      <c r="K130" s="329"/>
      <c r="L130" s="309">
        <f>SUM(D130:K130)</f>
        <v>3012.5</v>
      </c>
    </row>
    <row r="131" spans="1:12" s="4" customFormat="1" ht="36.75" customHeight="1" x14ac:dyDescent="0.25">
      <c r="A131" s="520"/>
      <c r="B131" s="311" t="s">
        <v>233</v>
      </c>
      <c r="C131" s="317" t="s">
        <v>53</v>
      </c>
      <c r="D131" s="314">
        <v>3523.1</v>
      </c>
      <c r="E131" s="273">
        <v>0</v>
      </c>
      <c r="F131" s="273">
        <v>0</v>
      </c>
      <c r="G131" s="273"/>
      <c r="H131" s="273"/>
      <c r="I131" s="304"/>
      <c r="J131" s="304"/>
      <c r="K131" s="329"/>
      <c r="L131" s="309">
        <f t="shared" si="7"/>
        <v>3523.1</v>
      </c>
    </row>
    <row r="132" spans="1:12" s="4" customFormat="1" ht="36.75" customHeight="1" x14ac:dyDescent="0.25">
      <c r="A132" s="520"/>
      <c r="B132" s="312" t="s">
        <v>837</v>
      </c>
      <c r="C132" s="317" t="s">
        <v>53</v>
      </c>
      <c r="D132" s="314">
        <v>0</v>
      </c>
      <c r="E132" s="273">
        <v>0</v>
      </c>
      <c r="F132" s="273">
        <v>203</v>
      </c>
      <c r="G132" s="273"/>
      <c r="H132" s="273"/>
      <c r="I132" s="304"/>
      <c r="J132" s="304"/>
      <c r="K132" s="329"/>
      <c r="L132" s="309">
        <f t="shared" si="7"/>
        <v>203</v>
      </c>
    </row>
    <row r="133" spans="1:12" s="4" customFormat="1" ht="36.75" customHeight="1" x14ac:dyDescent="0.25">
      <c r="A133" s="520"/>
      <c r="B133" s="311" t="s">
        <v>234</v>
      </c>
      <c r="C133" s="317" t="s">
        <v>53</v>
      </c>
      <c r="D133" s="314">
        <v>15581.12</v>
      </c>
      <c r="E133" s="273">
        <v>1338</v>
      </c>
      <c r="F133" s="273">
        <v>449</v>
      </c>
      <c r="G133" s="273"/>
      <c r="H133" s="273"/>
      <c r="I133" s="304"/>
      <c r="J133" s="304"/>
      <c r="K133" s="329"/>
      <c r="L133" s="309">
        <f t="shared" si="7"/>
        <v>17368.120000000003</v>
      </c>
    </row>
    <row r="134" spans="1:12" s="4" customFormat="1" ht="48" customHeight="1" x14ac:dyDescent="0.25">
      <c r="A134" s="520"/>
      <c r="B134" s="312" t="s">
        <v>235</v>
      </c>
      <c r="C134" s="317" t="s">
        <v>53</v>
      </c>
      <c r="D134" s="314">
        <v>10032.039999999999</v>
      </c>
      <c r="E134" s="273">
        <v>526</v>
      </c>
      <c r="F134" s="273">
        <v>541</v>
      </c>
      <c r="G134" s="273"/>
      <c r="H134" s="273"/>
      <c r="I134" s="304"/>
      <c r="J134" s="304"/>
      <c r="K134" s="329"/>
      <c r="L134" s="309">
        <f t="shared" si="7"/>
        <v>11099.039999999999</v>
      </c>
    </row>
    <row r="135" spans="1:12" s="4" customFormat="1" ht="36.75" customHeight="1" x14ac:dyDescent="0.25">
      <c r="A135" s="76" t="s">
        <v>236</v>
      </c>
      <c r="B135" s="311" t="s">
        <v>237</v>
      </c>
      <c r="C135" s="317" t="s">
        <v>53</v>
      </c>
      <c r="D135" s="314">
        <v>31094.12</v>
      </c>
      <c r="E135" s="273">
        <v>841</v>
      </c>
      <c r="F135" s="273">
        <v>630</v>
      </c>
      <c r="G135" s="273"/>
      <c r="H135" s="273"/>
      <c r="I135" s="304"/>
      <c r="J135" s="304"/>
      <c r="K135" s="329"/>
      <c r="L135" s="309">
        <f t="shared" si="7"/>
        <v>32565.119999999999</v>
      </c>
    </row>
    <row r="136" spans="1:12" s="4" customFormat="1" ht="36.75" customHeight="1" x14ac:dyDescent="0.25">
      <c r="A136" s="76" t="s">
        <v>238</v>
      </c>
      <c r="B136" s="311" t="s">
        <v>239</v>
      </c>
      <c r="C136" s="317" t="s">
        <v>53</v>
      </c>
      <c r="D136" s="314">
        <v>40708.119999999988</v>
      </c>
      <c r="E136" s="273">
        <v>1670</v>
      </c>
      <c r="F136" s="273">
        <v>869</v>
      </c>
      <c r="G136" s="273"/>
      <c r="H136" s="273"/>
      <c r="I136" s="304"/>
      <c r="J136" s="304"/>
      <c r="K136" s="329"/>
      <c r="L136" s="309">
        <f t="shared" si="7"/>
        <v>43247.119999999988</v>
      </c>
    </row>
    <row r="137" spans="1:12" s="4" customFormat="1" ht="36.75" customHeight="1" x14ac:dyDescent="0.25">
      <c r="A137" s="76" t="s">
        <v>240</v>
      </c>
      <c r="B137" s="312" t="s">
        <v>833</v>
      </c>
      <c r="C137" s="317" t="s">
        <v>53</v>
      </c>
      <c r="D137" s="314">
        <v>0</v>
      </c>
      <c r="E137" s="273">
        <v>243</v>
      </c>
      <c r="F137" s="273">
        <v>0</v>
      </c>
      <c r="G137" s="273"/>
      <c r="H137" s="273"/>
      <c r="I137" s="304"/>
      <c r="J137" s="304"/>
      <c r="K137" s="329"/>
      <c r="L137" s="309">
        <f t="shared" si="7"/>
        <v>243</v>
      </c>
    </row>
    <row r="138" spans="1:12" s="4" customFormat="1" ht="36.75" customHeight="1" x14ac:dyDescent="0.25">
      <c r="A138" s="212" t="s">
        <v>241</v>
      </c>
      <c r="B138" s="312" t="s">
        <v>242</v>
      </c>
      <c r="C138" s="317" t="s">
        <v>53</v>
      </c>
      <c r="D138" s="314">
        <v>176</v>
      </c>
      <c r="E138" s="273">
        <v>0</v>
      </c>
      <c r="F138" s="273">
        <v>0</v>
      </c>
      <c r="G138" s="273"/>
      <c r="H138" s="273"/>
      <c r="I138" s="304"/>
      <c r="J138" s="304"/>
      <c r="K138" s="329"/>
      <c r="L138" s="309">
        <f t="shared" si="7"/>
        <v>176</v>
      </c>
    </row>
    <row r="139" spans="1:12" s="4" customFormat="1" ht="48" customHeight="1" x14ac:dyDescent="0.25">
      <c r="A139" s="212" t="s">
        <v>243</v>
      </c>
      <c r="B139" s="311" t="s">
        <v>244</v>
      </c>
      <c r="C139" s="317" t="s">
        <v>53</v>
      </c>
      <c r="D139" s="314">
        <v>239.5</v>
      </c>
      <c r="E139" s="273">
        <v>0</v>
      </c>
      <c r="F139" s="273">
        <v>0</v>
      </c>
      <c r="G139" s="273"/>
      <c r="H139" s="273"/>
      <c r="I139" s="304"/>
      <c r="J139" s="304"/>
      <c r="K139" s="329"/>
      <c r="L139" s="309">
        <f t="shared" si="7"/>
        <v>239.5</v>
      </c>
    </row>
    <row r="140" spans="1:12" s="4" customFormat="1" ht="36" customHeight="1" x14ac:dyDescent="0.25">
      <c r="A140" s="212" t="s">
        <v>245</v>
      </c>
      <c r="B140" s="311" t="s">
        <v>246</v>
      </c>
      <c r="C140" s="317" t="s">
        <v>53</v>
      </c>
      <c r="D140" s="314">
        <v>12507.18</v>
      </c>
      <c r="E140" s="273">
        <v>0</v>
      </c>
      <c r="F140" s="273">
        <v>0</v>
      </c>
      <c r="G140" s="273"/>
      <c r="H140" s="273"/>
      <c r="I140" s="304"/>
      <c r="J140" s="304"/>
      <c r="K140" s="329"/>
      <c r="L140" s="309">
        <f t="shared" si="7"/>
        <v>12507.18</v>
      </c>
    </row>
    <row r="141" spans="1:12" s="4" customFormat="1" ht="36.75" customHeight="1" x14ac:dyDescent="0.25">
      <c r="A141" s="76" t="s">
        <v>247</v>
      </c>
      <c r="B141" s="311" t="s">
        <v>248</v>
      </c>
      <c r="C141" s="317" t="s">
        <v>53</v>
      </c>
      <c r="D141" s="314">
        <v>10155.41</v>
      </c>
      <c r="E141" s="273">
        <v>0</v>
      </c>
      <c r="F141" s="273">
        <v>122.6</v>
      </c>
      <c r="G141" s="273"/>
      <c r="H141" s="273"/>
      <c r="I141" s="304"/>
      <c r="J141" s="304"/>
      <c r="K141" s="329"/>
      <c r="L141" s="309">
        <f t="shared" si="7"/>
        <v>10278.01</v>
      </c>
    </row>
    <row r="142" spans="1:12" s="4" customFormat="1" ht="36.75" customHeight="1" x14ac:dyDescent="0.25">
      <c r="A142" s="76" t="s">
        <v>249</v>
      </c>
      <c r="B142" s="311" t="s">
        <v>250</v>
      </c>
      <c r="C142" s="317" t="s">
        <v>53</v>
      </c>
      <c r="D142" s="314">
        <v>46629.169999999991</v>
      </c>
      <c r="E142" s="273">
        <v>469</v>
      </c>
      <c r="F142" s="273">
        <v>833</v>
      </c>
      <c r="G142" s="273"/>
      <c r="H142" s="273"/>
      <c r="I142" s="304"/>
      <c r="J142" s="304"/>
      <c r="K142" s="329"/>
      <c r="L142" s="309">
        <f t="shared" si="7"/>
        <v>47931.169999999991</v>
      </c>
    </row>
    <row r="143" spans="1:12" s="4" customFormat="1" ht="36.75" customHeight="1" x14ac:dyDescent="0.25">
      <c r="A143" s="76" t="s">
        <v>251</v>
      </c>
      <c r="B143" s="312" t="s">
        <v>252</v>
      </c>
      <c r="C143" s="317" t="s">
        <v>53</v>
      </c>
      <c r="D143" s="314">
        <v>2103.6</v>
      </c>
      <c r="E143" s="273">
        <v>860</v>
      </c>
      <c r="F143" s="273">
        <v>0</v>
      </c>
      <c r="G143" s="273"/>
      <c r="H143" s="273"/>
      <c r="I143" s="304"/>
      <c r="J143" s="304"/>
      <c r="K143" s="329"/>
      <c r="L143" s="309">
        <f t="shared" si="7"/>
        <v>2963.6</v>
      </c>
    </row>
    <row r="144" spans="1:12" s="4" customFormat="1" ht="36.75" customHeight="1" x14ac:dyDescent="0.25">
      <c r="A144" s="212" t="s">
        <v>253</v>
      </c>
      <c r="B144" s="311" t="s">
        <v>254</v>
      </c>
      <c r="C144" s="317" t="s">
        <v>53</v>
      </c>
      <c r="D144" s="314">
        <v>5103.18</v>
      </c>
      <c r="E144" s="273">
        <v>0</v>
      </c>
      <c r="F144" s="273">
        <v>0</v>
      </c>
      <c r="G144" s="273"/>
      <c r="H144" s="273"/>
      <c r="I144" s="304"/>
      <c r="J144" s="304"/>
      <c r="K144" s="329"/>
      <c r="L144" s="309">
        <f t="shared" si="7"/>
        <v>5103.18</v>
      </c>
    </row>
    <row r="145" spans="1:12" s="4" customFormat="1" ht="33.75" customHeight="1" x14ac:dyDescent="0.25">
      <c r="A145" s="520" t="s">
        <v>255</v>
      </c>
      <c r="B145" s="311" t="s">
        <v>256</v>
      </c>
      <c r="C145" s="317" t="s">
        <v>53</v>
      </c>
      <c r="D145" s="314">
        <v>7384.95</v>
      </c>
      <c r="E145" s="273">
        <v>1666</v>
      </c>
      <c r="F145" s="273">
        <v>834</v>
      </c>
      <c r="G145" s="273"/>
      <c r="H145" s="273"/>
      <c r="I145" s="304"/>
      <c r="J145" s="304"/>
      <c r="K145" s="329"/>
      <c r="L145" s="309">
        <f t="shared" si="7"/>
        <v>9884.9500000000007</v>
      </c>
    </row>
    <row r="146" spans="1:12" s="4" customFormat="1" ht="36.75" customHeight="1" x14ac:dyDescent="0.25">
      <c r="A146" s="520"/>
      <c r="B146" s="311" t="s">
        <v>257</v>
      </c>
      <c r="C146" s="317" t="s">
        <v>53</v>
      </c>
      <c r="D146" s="314">
        <v>4544.5000000000009</v>
      </c>
      <c r="E146" s="273">
        <v>0</v>
      </c>
      <c r="F146" s="273">
        <v>0</v>
      </c>
      <c r="G146" s="273"/>
      <c r="H146" s="273"/>
      <c r="I146" s="304"/>
      <c r="J146" s="304"/>
      <c r="K146" s="329"/>
      <c r="L146" s="309">
        <f t="shared" si="7"/>
        <v>4544.5000000000009</v>
      </c>
    </row>
    <row r="147" spans="1:12" s="4" customFormat="1" ht="35.25" customHeight="1" x14ac:dyDescent="0.25">
      <c r="A147" s="520" t="s">
        <v>258</v>
      </c>
      <c r="B147" s="311" t="s">
        <v>259</v>
      </c>
      <c r="C147" s="317" t="s">
        <v>53</v>
      </c>
      <c r="D147" s="314">
        <v>9886.5499999999993</v>
      </c>
      <c r="E147" s="273">
        <v>0</v>
      </c>
      <c r="F147" s="273">
        <v>0</v>
      </c>
      <c r="G147" s="273"/>
      <c r="H147" s="273"/>
      <c r="I147" s="304"/>
      <c r="J147" s="304"/>
      <c r="K147" s="329"/>
      <c r="L147" s="309">
        <f t="shared" si="7"/>
        <v>9886.5499999999993</v>
      </c>
    </row>
    <row r="148" spans="1:12" s="4" customFormat="1" ht="36" customHeight="1" x14ac:dyDescent="0.25">
      <c r="A148" s="520"/>
      <c r="B148" s="312" t="s">
        <v>260</v>
      </c>
      <c r="C148" s="317" t="s">
        <v>53</v>
      </c>
      <c r="D148" s="300">
        <v>3941.6900000000005</v>
      </c>
      <c r="E148" s="273">
        <v>1444</v>
      </c>
      <c r="F148" s="273">
        <v>0</v>
      </c>
      <c r="G148" s="273"/>
      <c r="H148" s="273"/>
      <c r="I148" s="304"/>
      <c r="J148" s="304"/>
      <c r="K148" s="329"/>
      <c r="L148" s="309">
        <f t="shared" si="7"/>
        <v>5385.6900000000005</v>
      </c>
    </row>
    <row r="149" spans="1:12" s="4" customFormat="1" ht="36.75" customHeight="1" x14ac:dyDescent="0.25">
      <c r="A149" s="520"/>
      <c r="B149" s="312" t="s">
        <v>261</v>
      </c>
      <c r="C149" s="317" t="s">
        <v>53</v>
      </c>
      <c r="D149" s="314">
        <v>1904.1</v>
      </c>
      <c r="E149" s="273">
        <v>754</v>
      </c>
      <c r="F149" s="273">
        <v>0</v>
      </c>
      <c r="G149" s="273"/>
      <c r="H149" s="291"/>
      <c r="I149" s="306"/>
      <c r="J149" s="306"/>
      <c r="K149" s="331"/>
      <c r="L149" s="309">
        <f t="shared" si="7"/>
        <v>2658.1</v>
      </c>
    </row>
    <row r="150" spans="1:12" s="4" customFormat="1" ht="36.75" customHeight="1" x14ac:dyDescent="0.25">
      <c r="A150" s="568" t="s">
        <v>262</v>
      </c>
      <c r="B150" s="311" t="s">
        <v>263</v>
      </c>
      <c r="C150" s="317" t="s">
        <v>53</v>
      </c>
      <c r="D150" s="314">
        <v>525.6</v>
      </c>
      <c r="E150" s="273">
        <v>0</v>
      </c>
      <c r="F150" s="273">
        <v>0</v>
      </c>
      <c r="G150" s="273"/>
      <c r="H150" s="291"/>
      <c r="I150" s="306"/>
      <c r="J150" s="306"/>
      <c r="K150" s="331"/>
      <c r="L150" s="309">
        <f t="shared" si="7"/>
        <v>525.6</v>
      </c>
    </row>
    <row r="151" spans="1:12" s="4" customFormat="1" ht="35.25" customHeight="1" x14ac:dyDescent="0.25">
      <c r="A151" s="569"/>
      <c r="B151" s="312" t="s">
        <v>264</v>
      </c>
      <c r="C151" s="317" t="s">
        <v>53</v>
      </c>
      <c r="D151" s="314">
        <v>583.1</v>
      </c>
      <c r="E151" s="273">
        <v>0</v>
      </c>
      <c r="F151" s="273">
        <v>0</v>
      </c>
      <c r="G151" s="273"/>
      <c r="H151" s="291"/>
      <c r="I151" s="306"/>
      <c r="J151" s="306"/>
      <c r="K151" s="331"/>
      <c r="L151" s="309">
        <f>SUM(D151:K151)</f>
        <v>583.1</v>
      </c>
    </row>
    <row r="152" spans="1:12" s="4" customFormat="1" ht="36.75" customHeight="1" x14ac:dyDescent="0.25">
      <c r="A152" s="212" t="s">
        <v>265</v>
      </c>
      <c r="B152" s="311" t="s">
        <v>266</v>
      </c>
      <c r="C152" s="317" t="s">
        <v>53</v>
      </c>
      <c r="D152" s="314">
        <v>247.1</v>
      </c>
      <c r="E152" s="273">
        <v>0</v>
      </c>
      <c r="F152" s="273">
        <v>0</v>
      </c>
      <c r="G152" s="273"/>
      <c r="H152" s="291"/>
      <c r="I152" s="306"/>
      <c r="J152" s="306"/>
      <c r="K152" s="331"/>
      <c r="L152" s="309">
        <f>SUM(D152:K152)</f>
        <v>247.1</v>
      </c>
    </row>
    <row r="153" spans="1:12" s="4" customFormat="1" ht="36.75" customHeight="1" x14ac:dyDescent="0.25">
      <c r="A153" s="212" t="s">
        <v>267</v>
      </c>
      <c r="B153" s="312" t="s">
        <v>268</v>
      </c>
      <c r="C153" s="317" t="s">
        <v>53</v>
      </c>
      <c r="D153" s="314">
        <v>659.46</v>
      </c>
      <c r="E153" s="273">
        <v>0</v>
      </c>
      <c r="F153" s="273">
        <v>0</v>
      </c>
      <c r="G153" s="273"/>
      <c r="H153" s="291"/>
      <c r="I153" s="306"/>
      <c r="J153" s="306"/>
      <c r="K153" s="331"/>
      <c r="L153" s="309">
        <f>SUM(D153:K153)</f>
        <v>659.46</v>
      </c>
    </row>
    <row r="154" spans="1:12" s="4" customFormat="1" ht="36.75" customHeight="1" x14ac:dyDescent="0.25">
      <c r="A154" s="76" t="s">
        <v>269</v>
      </c>
      <c r="B154" s="311" t="s">
        <v>270</v>
      </c>
      <c r="C154" s="317" t="s">
        <v>53</v>
      </c>
      <c r="D154" s="314">
        <v>10162.009999999998</v>
      </c>
      <c r="E154" s="273">
        <v>516</v>
      </c>
      <c r="F154" s="273">
        <v>0</v>
      </c>
      <c r="G154" s="273"/>
      <c r="H154" s="273"/>
      <c r="I154" s="306"/>
      <c r="J154" s="306"/>
      <c r="K154" s="331"/>
      <c r="L154" s="309">
        <f>SUM(D154:K154)</f>
        <v>10678.009999999998</v>
      </c>
    </row>
    <row r="155" spans="1:12" s="4" customFormat="1" ht="36.75" customHeight="1" x14ac:dyDescent="0.25">
      <c r="A155" s="212" t="s">
        <v>271</v>
      </c>
      <c r="B155" s="311" t="s">
        <v>272</v>
      </c>
      <c r="C155" s="317" t="s">
        <v>53</v>
      </c>
      <c r="D155" s="314">
        <v>4200.6999999999989</v>
      </c>
      <c r="E155" s="273">
        <v>0</v>
      </c>
      <c r="F155" s="273">
        <v>0</v>
      </c>
      <c r="G155" s="273"/>
      <c r="H155" s="273"/>
      <c r="I155" s="306"/>
      <c r="J155" s="306"/>
      <c r="K155" s="331"/>
      <c r="L155" s="309">
        <f>SUM(D155:K155)</f>
        <v>4200.6999999999989</v>
      </c>
    </row>
    <row r="156" spans="1:12" s="4" customFormat="1" ht="36.75" customHeight="1" x14ac:dyDescent="0.25">
      <c r="A156" s="212" t="s">
        <v>273</v>
      </c>
      <c r="B156" s="311" t="s">
        <v>274</v>
      </c>
      <c r="C156" s="317" t="s">
        <v>53</v>
      </c>
      <c r="D156" s="314">
        <v>8208.02</v>
      </c>
      <c r="E156" s="273">
        <v>0</v>
      </c>
      <c r="F156" s="273">
        <v>0</v>
      </c>
      <c r="G156" s="273"/>
      <c r="H156" s="273"/>
      <c r="I156" s="306"/>
      <c r="J156" s="306"/>
      <c r="K156" s="331"/>
      <c r="L156" s="309">
        <f t="shared" si="7"/>
        <v>8208.02</v>
      </c>
    </row>
    <row r="157" spans="1:12" s="4" customFormat="1" ht="35.25" customHeight="1" x14ac:dyDescent="0.25">
      <c r="A157" s="212" t="s">
        <v>275</v>
      </c>
      <c r="B157" s="311" t="s">
        <v>276</v>
      </c>
      <c r="C157" s="317" t="s">
        <v>53</v>
      </c>
      <c r="D157" s="314">
        <v>1666.6</v>
      </c>
      <c r="E157" s="273">
        <v>0</v>
      </c>
      <c r="F157" s="273">
        <v>0</v>
      </c>
      <c r="G157" s="273"/>
      <c r="H157" s="273"/>
      <c r="I157" s="306"/>
      <c r="J157" s="306"/>
      <c r="K157" s="331"/>
      <c r="L157" s="309">
        <f t="shared" si="7"/>
        <v>1666.6</v>
      </c>
    </row>
    <row r="158" spans="1:12" s="4" customFormat="1" ht="36.75" customHeight="1" x14ac:dyDescent="0.25">
      <c r="A158" s="212" t="s">
        <v>277</v>
      </c>
      <c r="B158" s="311" t="s">
        <v>278</v>
      </c>
      <c r="C158" s="317" t="s">
        <v>53</v>
      </c>
      <c r="D158" s="314">
        <v>887.2</v>
      </c>
      <c r="E158" s="273">
        <v>0</v>
      </c>
      <c r="F158" s="273">
        <v>0</v>
      </c>
      <c r="G158" s="273"/>
      <c r="H158" s="273"/>
      <c r="I158" s="306"/>
      <c r="J158" s="306"/>
      <c r="K158" s="331"/>
      <c r="L158" s="309">
        <f t="shared" si="7"/>
        <v>887.2</v>
      </c>
    </row>
    <row r="159" spans="1:12" s="4" customFormat="1" ht="35.25" customHeight="1" x14ac:dyDescent="0.25">
      <c r="A159" s="76" t="s">
        <v>279</v>
      </c>
      <c r="B159" s="311" t="s">
        <v>280</v>
      </c>
      <c r="C159" s="317" t="s">
        <v>53</v>
      </c>
      <c r="D159" s="314">
        <v>1397</v>
      </c>
      <c r="E159" s="273">
        <v>103</v>
      </c>
      <c r="F159" s="273">
        <v>0</v>
      </c>
      <c r="G159" s="273"/>
      <c r="H159" s="273"/>
      <c r="I159" s="306"/>
      <c r="J159" s="306"/>
      <c r="K159" s="331"/>
      <c r="L159" s="309">
        <f t="shared" si="7"/>
        <v>1500</v>
      </c>
    </row>
    <row r="160" spans="1:12" s="4" customFormat="1" ht="34.5" customHeight="1" x14ac:dyDescent="0.25">
      <c r="A160" s="212" t="s">
        <v>281</v>
      </c>
      <c r="B160" s="311" t="s">
        <v>282</v>
      </c>
      <c r="C160" s="317" t="s">
        <v>53</v>
      </c>
      <c r="D160" s="314">
        <v>453.69999999999993</v>
      </c>
      <c r="E160" s="273">
        <v>0</v>
      </c>
      <c r="F160" s="273">
        <v>0</v>
      </c>
      <c r="G160" s="273"/>
      <c r="H160" s="273"/>
      <c r="I160" s="306"/>
      <c r="J160" s="306"/>
      <c r="K160" s="331"/>
      <c r="L160" s="309">
        <f t="shared" si="7"/>
        <v>453.69999999999993</v>
      </c>
    </row>
    <row r="161" spans="1:12" s="4" customFormat="1" ht="36.75" customHeight="1" x14ac:dyDescent="0.25">
      <c r="A161" s="520" t="s">
        <v>283</v>
      </c>
      <c r="B161" s="311" t="s">
        <v>284</v>
      </c>
      <c r="C161" s="317" t="s">
        <v>53</v>
      </c>
      <c r="D161" s="314">
        <v>15716.52</v>
      </c>
      <c r="E161" s="273">
        <v>2010</v>
      </c>
      <c r="F161" s="273">
        <v>0</v>
      </c>
      <c r="G161" s="273"/>
      <c r="H161" s="273"/>
      <c r="I161" s="306"/>
      <c r="J161" s="306"/>
      <c r="K161" s="331"/>
      <c r="L161" s="309">
        <f t="shared" si="7"/>
        <v>17726.52</v>
      </c>
    </row>
    <row r="162" spans="1:12" s="4" customFormat="1" ht="33.75" customHeight="1" x14ac:dyDescent="0.25">
      <c r="A162" s="520"/>
      <c r="B162" s="311" t="s">
        <v>285</v>
      </c>
      <c r="C162" s="317" t="s">
        <v>53</v>
      </c>
      <c r="D162" s="314">
        <v>846.9</v>
      </c>
      <c r="E162" s="273">
        <v>0</v>
      </c>
      <c r="F162" s="273">
        <v>0</v>
      </c>
      <c r="G162" s="273"/>
      <c r="H162" s="273"/>
      <c r="I162" s="306"/>
      <c r="J162" s="306"/>
      <c r="K162" s="331"/>
      <c r="L162" s="309">
        <f t="shared" si="7"/>
        <v>846.9</v>
      </c>
    </row>
    <row r="163" spans="1:12" s="4" customFormat="1" ht="48" customHeight="1" x14ac:dyDescent="0.25">
      <c r="A163" s="76" t="s">
        <v>286</v>
      </c>
      <c r="B163" s="311" t="s">
        <v>287</v>
      </c>
      <c r="C163" s="317" t="s">
        <v>53</v>
      </c>
      <c r="D163" s="314">
        <v>41695.979999999996</v>
      </c>
      <c r="E163" s="273">
        <v>0</v>
      </c>
      <c r="F163" s="291">
        <v>1099</v>
      </c>
      <c r="G163" s="273"/>
      <c r="H163" s="273"/>
      <c r="I163" s="306"/>
      <c r="J163" s="306"/>
      <c r="K163" s="331"/>
      <c r="L163" s="309">
        <f t="shared" si="7"/>
        <v>42794.979999999996</v>
      </c>
    </row>
    <row r="164" spans="1:12" s="4" customFormat="1" ht="36.75" customHeight="1" x14ac:dyDescent="0.25">
      <c r="A164" s="212" t="s">
        <v>288</v>
      </c>
      <c r="B164" s="311" t="s">
        <v>289</v>
      </c>
      <c r="C164" s="317" t="s">
        <v>53</v>
      </c>
      <c r="D164" s="314">
        <v>708.4</v>
      </c>
      <c r="E164" s="273">
        <v>0</v>
      </c>
      <c r="F164" s="291">
        <v>0</v>
      </c>
      <c r="G164" s="273"/>
      <c r="H164" s="273"/>
      <c r="I164" s="306"/>
      <c r="J164" s="306"/>
      <c r="K164" s="331"/>
      <c r="L164" s="309">
        <f t="shared" si="7"/>
        <v>708.4</v>
      </c>
    </row>
    <row r="165" spans="1:12" s="4" customFormat="1" ht="36.75" customHeight="1" x14ac:dyDescent="0.25">
      <c r="A165" s="76" t="s">
        <v>290</v>
      </c>
      <c r="B165" s="311" t="s">
        <v>291</v>
      </c>
      <c r="C165" s="317" t="s">
        <v>53</v>
      </c>
      <c r="D165" s="314">
        <v>4738.01</v>
      </c>
      <c r="E165" s="273">
        <v>900</v>
      </c>
      <c r="F165" s="291">
        <v>376</v>
      </c>
      <c r="G165" s="273"/>
      <c r="H165" s="273"/>
      <c r="I165" s="306"/>
      <c r="J165" s="306"/>
      <c r="K165" s="331"/>
      <c r="L165" s="309">
        <f t="shared" ref="L165:L188" si="8">SUM(D165:K165)</f>
        <v>6014.01</v>
      </c>
    </row>
    <row r="166" spans="1:12" s="4" customFormat="1" ht="34.5" customHeight="1" x14ac:dyDescent="0.25">
      <c r="A166" s="76" t="s">
        <v>292</v>
      </c>
      <c r="B166" s="311" t="s">
        <v>293</v>
      </c>
      <c r="C166" s="317" t="s">
        <v>53</v>
      </c>
      <c r="D166" s="314">
        <v>10384.199999999999</v>
      </c>
      <c r="E166" s="273">
        <v>156</v>
      </c>
      <c r="F166" s="291">
        <v>0</v>
      </c>
      <c r="G166" s="273"/>
      <c r="H166" s="273"/>
      <c r="I166" s="304"/>
      <c r="J166" s="304"/>
      <c r="K166" s="329"/>
      <c r="L166" s="309">
        <f t="shared" si="8"/>
        <v>10540.199999999999</v>
      </c>
    </row>
    <row r="167" spans="1:12" s="4" customFormat="1" ht="36.75" customHeight="1" x14ac:dyDescent="0.25">
      <c r="A167" s="212" t="s">
        <v>294</v>
      </c>
      <c r="B167" s="311" t="s">
        <v>295</v>
      </c>
      <c r="C167" s="317" t="s">
        <v>53</v>
      </c>
      <c r="D167" s="314">
        <v>3438.2</v>
      </c>
      <c r="E167" s="273">
        <v>0</v>
      </c>
      <c r="F167" s="291">
        <v>0</v>
      </c>
      <c r="G167" s="273"/>
      <c r="H167" s="273"/>
      <c r="I167" s="304"/>
      <c r="J167" s="304"/>
      <c r="K167" s="329"/>
      <c r="L167" s="309">
        <f t="shared" si="8"/>
        <v>3438.2</v>
      </c>
    </row>
    <row r="168" spans="1:12" s="4" customFormat="1" ht="36.75" customHeight="1" x14ac:dyDescent="0.25">
      <c r="A168" s="520" t="s">
        <v>296</v>
      </c>
      <c r="B168" s="311" t="s">
        <v>831</v>
      </c>
      <c r="C168" s="317" t="s">
        <v>53</v>
      </c>
      <c r="D168" s="314">
        <v>22771.079999999994</v>
      </c>
      <c r="E168" s="273">
        <v>263</v>
      </c>
      <c r="F168" s="273">
        <v>149</v>
      </c>
      <c r="G168" s="273"/>
      <c r="H168" s="273"/>
      <c r="I168" s="304"/>
      <c r="J168" s="304"/>
      <c r="K168" s="329"/>
      <c r="L168" s="309">
        <f t="shared" si="8"/>
        <v>23183.079999999994</v>
      </c>
    </row>
    <row r="169" spans="1:12" s="4" customFormat="1" ht="36.75" customHeight="1" x14ac:dyDescent="0.25">
      <c r="A169" s="520"/>
      <c r="B169" s="312" t="s">
        <v>297</v>
      </c>
      <c r="C169" s="317" t="s">
        <v>53</v>
      </c>
      <c r="D169" s="314">
        <v>2394.1999999999998</v>
      </c>
      <c r="E169" s="273">
        <v>0</v>
      </c>
      <c r="F169" s="273">
        <v>0</v>
      </c>
      <c r="G169" s="273"/>
      <c r="H169" s="273"/>
      <c r="I169" s="304"/>
      <c r="J169" s="304"/>
      <c r="K169" s="329"/>
      <c r="L169" s="309">
        <f t="shared" si="8"/>
        <v>2394.1999999999998</v>
      </c>
    </row>
    <row r="170" spans="1:12" s="4" customFormat="1" ht="48" customHeight="1" x14ac:dyDescent="0.25">
      <c r="A170" s="76" t="s">
        <v>826</v>
      </c>
      <c r="B170" s="311" t="s">
        <v>832</v>
      </c>
      <c r="C170" s="317" t="s">
        <v>53</v>
      </c>
      <c r="D170" s="314">
        <v>18606.519999999997</v>
      </c>
      <c r="E170" s="273">
        <v>1387</v>
      </c>
      <c r="F170" s="273">
        <v>673</v>
      </c>
      <c r="G170" s="273"/>
      <c r="H170" s="273"/>
      <c r="I170" s="304"/>
      <c r="J170" s="304"/>
      <c r="K170" s="329"/>
      <c r="L170" s="309">
        <f t="shared" si="8"/>
        <v>20666.519999999997</v>
      </c>
    </row>
    <row r="171" spans="1:12" s="4" customFormat="1" ht="33.75" customHeight="1" x14ac:dyDescent="0.25">
      <c r="A171" s="76" t="s">
        <v>299</v>
      </c>
      <c r="B171" s="311" t="s">
        <v>300</v>
      </c>
      <c r="C171" s="317" t="s">
        <v>53</v>
      </c>
      <c r="D171" s="314">
        <v>5092.2</v>
      </c>
      <c r="E171" s="273">
        <v>272</v>
      </c>
      <c r="F171" s="273">
        <v>0</v>
      </c>
      <c r="G171" s="273"/>
      <c r="H171" s="273"/>
      <c r="I171" s="304"/>
      <c r="J171" s="304"/>
      <c r="K171" s="329"/>
      <c r="L171" s="309">
        <f t="shared" si="8"/>
        <v>5364.2</v>
      </c>
    </row>
    <row r="172" spans="1:12" s="4" customFormat="1" ht="36.75" customHeight="1" x14ac:dyDescent="0.25">
      <c r="A172" s="212" t="s">
        <v>301</v>
      </c>
      <c r="B172" s="311" t="s">
        <v>302</v>
      </c>
      <c r="C172" s="317" t="s">
        <v>53</v>
      </c>
      <c r="D172" s="314">
        <v>5709.7499999999991</v>
      </c>
      <c r="E172" s="273">
        <v>0</v>
      </c>
      <c r="F172" s="273">
        <v>0</v>
      </c>
      <c r="G172" s="273"/>
      <c r="H172" s="273"/>
      <c r="I172" s="304"/>
      <c r="J172" s="304"/>
      <c r="K172" s="329"/>
      <c r="L172" s="309">
        <f t="shared" si="8"/>
        <v>5709.7499999999991</v>
      </c>
    </row>
    <row r="173" spans="1:12" s="4" customFormat="1" ht="33.75" customHeight="1" x14ac:dyDescent="0.25">
      <c r="A173" s="212" t="s">
        <v>303</v>
      </c>
      <c r="B173" s="311" t="s">
        <v>304</v>
      </c>
      <c r="C173" s="317" t="s">
        <v>53</v>
      </c>
      <c r="D173" s="314">
        <v>1164.8999999999999</v>
      </c>
      <c r="E173" s="273">
        <v>0</v>
      </c>
      <c r="F173" s="273">
        <v>0</v>
      </c>
      <c r="G173" s="273"/>
      <c r="H173" s="273"/>
      <c r="I173" s="304"/>
      <c r="J173" s="304"/>
      <c r="K173" s="329"/>
      <c r="L173" s="309">
        <f t="shared" si="8"/>
        <v>1164.8999999999999</v>
      </c>
    </row>
    <row r="174" spans="1:12" s="4" customFormat="1" ht="33.75" customHeight="1" x14ac:dyDescent="0.25">
      <c r="A174" s="520" t="s">
        <v>305</v>
      </c>
      <c r="B174" s="311" t="s">
        <v>306</v>
      </c>
      <c r="C174" s="317" t="s">
        <v>53</v>
      </c>
      <c r="D174" s="314">
        <v>36002.140000000007</v>
      </c>
      <c r="E174" s="273">
        <v>1416</v>
      </c>
      <c r="F174" s="273">
        <v>1141</v>
      </c>
      <c r="G174" s="273"/>
      <c r="H174" s="273"/>
      <c r="I174" s="304"/>
      <c r="J174" s="304"/>
      <c r="K174" s="329"/>
      <c r="L174" s="309">
        <f t="shared" si="8"/>
        <v>38559.140000000007</v>
      </c>
    </row>
    <row r="175" spans="1:12" s="4" customFormat="1" ht="26.25" customHeight="1" x14ac:dyDescent="0.25">
      <c r="A175" s="520"/>
      <c r="B175" s="311" t="s">
        <v>307</v>
      </c>
      <c r="C175" s="317" t="s">
        <v>53</v>
      </c>
      <c r="D175" s="314">
        <v>6905.7</v>
      </c>
      <c r="E175" s="273">
        <v>136</v>
      </c>
      <c r="F175" s="273">
        <v>161</v>
      </c>
      <c r="G175" s="273"/>
      <c r="H175" s="273"/>
      <c r="I175" s="304"/>
      <c r="J175" s="304"/>
      <c r="K175" s="329"/>
      <c r="L175" s="309">
        <f t="shared" si="8"/>
        <v>7202.7</v>
      </c>
    </row>
    <row r="176" spans="1:12" s="4" customFormat="1" ht="34.5" customHeight="1" x14ac:dyDescent="0.25">
      <c r="A176" s="212" t="s">
        <v>308</v>
      </c>
      <c r="B176" s="311" t="s">
        <v>309</v>
      </c>
      <c r="C176" s="317" t="s">
        <v>53</v>
      </c>
      <c r="D176" s="314">
        <v>8246.7200000000012</v>
      </c>
      <c r="E176" s="273">
        <v>0</v>
      </c>
      <c r="F176" s="273">
        <v>0</v>
      </c>
      <c r="G176" s="273"/>
      <c r="H176" s="273"/>
      <c r="I176" s="304"/>
      <c r="J176" s="304"/>
      <c r="K176" s="329"/>
      <c r="L176" s="309">
        <f t="shared" ref="L176:L185" si="9">SUM(D176:K176)</f>
        <v>8246.7200000000012</v>
      </c>
    </row>
    <row r="177" spans="1:12" s="4" customFormat="1" ht="36.75" customHeight="1" x14ac:dyDescent="0.25">
      <c r="A177" s="76" t="s">
        <v>310</v>
      </c>
      <c r="B177" s="311" t="s">
        <v>311</v>
      </c>
      <c r="C177" s="317" t="s">
        <v>53</v>
      </c>
      <c r="D177" s="314">
        <v>2096.8000000000002</v>
      </c>
      <c r="E177" s="273">
        <v>127</v>
      </c>
      <c r="F177" s="273">
        <v>200</v>
      </c>
      <c r="G177" s="273"/>
      <c r="H177" s="273"/>
      <c r="I177" s="304"/>
      <c r="J177" s="304"/>
      <c r="K177" s="329"/>
      <c r="L177" s="309">
        <f t="shared" si="9"/>
        <v>2423.8000000000002</v>
      </c>
    </row>
    <row r="178" spans="1:12" s="4" customFormat="1" ht="23.25" customHeight="1" x14ac:dyDescent="0.25">
      <c r="A178" s="520" t="s">
        <v>312</v>
      </c>
      <c r="B178" s="311" t="s">
        <v>313</v>
      </c>
      <c r="C178" s="317" t="s">
        <v>53</v>
      </c>
      <c r="D178" s="314">
        <v>2129</v>
      </c>
      <c r="E178" s="273">
        <v>0</v>
      </c>
      <c r="F178" s="273">
        <v>0</v>
      </c>
      <c r="G178" s="273"/>
      <c r="H178" s="273"/>
      <c r="I178" s="304"/>
      <c r="J178" s="304"/>
      <c r="K178" s="329"/>
      <c r="L178" s="309">
        <f t="shared" si="9"/>
        <v>2129</v>
      </c>
    </row>
    <row r="179" spans="1:12" s="4" customFormat="1" ht="36" customHeight="1" x14ac:dyDescent="0.25">
      <c r="A179" s="520"/>
      <c r="B179" s="311" t="s">
        <v>314</v>
      </c>
      <c r="C179" s="317" t="s">
        <v>53</v>
      </c>
      <c r="D179" s="314">
        <v>14933.789999999999</v>
      </c>
      <c r="E179" s="273">
        <v>1853</v>
      </c>
      <c r="F179" s="273">
        <v>1317</v>
      </c>
      <c r="G179" s="273"/>
      <c r="H179" s="273"/>
      <c r="I179" s="304"/>
      <c r="J179" s="304"/>
      <c r="K179" s="329"/>
      <c r="L179" s="309">
        <f>SUM(D179:K179)</f>
        <v>18103.79</v>
      </c>
    </row>
    <row r="180" spans="1:12" s="4" customFormat="1" ht="35.25" customHeight="1" x14ac:dyDescent="0.25">
      <c r="A180" s="212" t="s">
        <v>825</v>
      </c>
      <c r="B180" s="311" t="s">
        <v>316</v>
      </c>
      <c r="C180" s="317" t="s">
        <v>53</v>
      </c>
      <c r="D180" s="314">
        <v>8003.9400000000005</v>
      </c>
      <c r="E180" s="273">
        <v>0</v>
      </c>
      <c r="F180" s="273">
        <v>0</v>
      </c>
      <c r="G180" s="273"/>
      <c r="H180" s="273"/>
      <c r="I180" s="304"/>
      <c r="J180" s="304"/>
      <c r="K180" s="329"/>
      <c r="L180" s="309">
        <f t="shared" si="9"/>
        <v>8003.9400000000005</v>
      </c>
    </row>
    <row r="181" spans="1:12" s="4" customFormat="1" ht="36.75" customHeight="1" x14ac:dyDescent="0.25">
      <c r="A181" s="520" t="s">
        <v>317</v>
      </c>
      <c r="B181" s="311" t="s">
        <v>318</v>
      </c>
      <c r="C181" s="317" t="s">
        <v>53</v>
      </c>
      <c r="D181" s="314">
        <v>18972.059999999998</v>
      </c>
      <c r="E181" s="273">
        <v>629</v>
      </c>
      <c r="F181" s="273">
        <v>636</v>
      </c>
      <c r="G181" s="273"/>
      <c r="H181" s="273"/>
      <c r="I181" s="304"/>
      <c r="J181" s="304"/>
      <c r="K181" s="329"/>
      <c r="L181" s="309">
        <f t="shared" si="9"/>
        <v>20237.059999999998</v>
      </c>
    </row>
    <row r="182" spans="1:12" s="4" customFormat="1" ht="36.75" customHeight="1" x14ac:dyDescent="0.25">
      <c r="A182" s="520"/>
      <c r="B182" s="311" t="s">
        <v>319</v>
      </c>
      <c r="C182" s="317" t="s">
        <v>53</v>
      </c>
      <c r="D182" s="314">
        <v>28989.81</v>
      </c>
      <c r="E182" s="273">
        <v>575</v>
      </c>
      <c r="F182" s="273">
        <v>0</v>
      </c>
      <c r="G182" s="273"/>
      <c r="H182" s="273"/>
      <c r="I182" s="304"/>
      <c r="J182" s="304"/>
      <c r="K182" s="329"/>
      <c r="L182" s="309">
        <f t="shared" si="9"/>
        <v>29564.81</v>
      </c>
    </row>
    <row r="183" spans="1:12" s="4" customFormat="1" ht="36.75" customHeight="1" x14ac:dyDescent="0.25">
      <c r="A183" s="76" t="s">
        <v>320</v>
      </c>
      <c r="B183" s="312" t="s">
        <v>830</v>
      </c>
      <c r="C183" s="317" t="s">
        <v>53</v>
      </c>
      <c r="D183" s="314">
        <v>0</v>
      </c>
      <c r="E183" s="273">
        <v>102</v>
      </c>
      <c r="F183" s="273">
        <v>0</v>
      </c>
      <c r="G183" s="273"/>
      <c r="H183" s="273"/>
      <c r="I183" s="304"/>
      <c r="J183" s="304"/>
      <c r="K183" s="329"/>
      <c r="L183" s="309">
        <f t="shared" si="9"/>
        <v>102</v>
      </c>
    </row>
    <row r="184" spans="1:12" s="4" customFormat="1" ht="36.75" customHeight="1" x14ac:dyDescent="0.25">
      <c r="A184" s="76" t="s">
        <v>321</v>
      </c>
      <c r="B184" s="312" t="s">
        <v>829</v>
      </c>
      <c r="C184" s="317" t="s">
        <v>53</v>
      </c>
      <c r="D184" s="314">
        <v>0</v>
      </c>
      <c r="E184" s="273">
        <v>436</v>
      </c>
      <c r="F184" s="273">
        <v>0</v>
      </c>
      <c r="G184" s="273"/>
      <c r="H184" s="273"/>
      <c r="I184" s="304"/>
      <c r="J184" s="304"/>
      <c r="K184" s="329"/>
      <c r="L184" s="309">
        <f t="shared" si="9"/>
        <v>436</v>
      </c>
    </row>
    <row r="185" spans="1:12" s="4" customFormat="1" ht="38.25" customHeight="1" x14ac:dyDescent="0.25">
      <c r="A185" s="76" t="s">
        <v>322</v>
      </c>
      <c r="B185" s="311" t="s">
        <v>323</v>
      </c>
      <c r="C185" s="317" t="s">
        <v>53</v>
      </c>
      <c r="D185" s="314">
        <v>10179.6</v>
      </c>
      <c r="E185" s="273">
        <v>740</v>
      </c>
      <c r="F185" s="273">
        <v>0</v>
      </c>
      <c r="G185" s="273"/>
      <c r="H185" s="273"/>
      <c r="I185" s="304"/>
      <c r="J185" s="304"/>
      <c r="K185" s="329"/>
      <c r="L185" s="309">
        <f t="shared" si="9"/>
        <v>10919.6</v>
      </c>
    </row>
    <row r="186" spans="1:12" s="4" customFormat="1" ht="36.75" customHeight="1" x14ac:dyDescent="0.25">
      <c r="A186" s="212" t="s">
        <v>324</v>
      </c>
      <c r="B186" s="311" t="s">
        <v>325</v>
      </c>
      <c r="C186" s="317" t="s">
        <v>53</v>
      </c>
      <c r="D186" s="314">
        <v>100.9</v>
      </c>
      <c r="E186" s="273">
        <v>0</v>
      </c>
      <c r="F186" s="273">
        <v>0</v>
      </c>
      <c r="G186" s="273"/>
      <c r="H186" s="273"/>
      <c r="I186" s="304"/>
      <c r="J186" s="304"/>
      <c r="K186" s="329"/>
      <c r="L186" s="309">
        <f t="shared" si="8"/>
        <v>100.9</v>
      </c>
    </row>
    <row r="187" spans="1:12" s="4" customFormat="1" ht="36.75" customHeight="1" x14ac:dyDescent="0.25">
      <c r="A187" s="212" t="s">
        <v>326</v>
      </c>
      <c r="B187" s="311" t="s">
        <v>327</v>
      </c>
      <c r="C187" s="317" t="s">
        <v>53</v>
      </c>
      <c r="D187" s="314">
        <v>476.2</v>
      </c>
      <c r="E187" s="273">
        <v>0</v>
      </c>
      <c r="F187" s="273">
        <v>0</v>
      </c>
      <c r="G187" s="289"/>
      <c r="H187" s="273"/>
      <c r="I187" s="304"/>
      <c r="J187" s="304"/>
      <c r="K187" s="329"/>
      <c r="L187" s="309">
        <f t="shared" si="8"/>
        <v>476.2</v>
      </c>
    </row>
    <row r="188" spans="1:12" s="199" customFormat="1" ht="36.75" customHeight="1" x14ac:dyDescent="0.25">
      <c r="A188" s="76" t="s">
        <v>328</v>
      </c>
      <c r="B188" s="313" t="s">
        <v>329</v>
      </c>
      <c r="C188" s="318" t="s">
        <v>53</v>
      </c>
      <c r="D188" s="301">
        <v>15770.740000000002</v>
      </c>
      <c r="E188" s="289">
        <v>172</v>
      </c>
      <c r="F188" s="289">
        <v>450</v>
      </c>
      <c r="G188" s="273"/>
      <c r="H188" s="289"/>
      <c r="I188" s="305"/>
      <c r="J188" s="305"/>
      <c r="K188" s="330"/>
      <c r="L188" s="309">
        <f t="shared" si="8"/>
        <v>16392.740000000002</v>
      </c>
    </row>
    <row r="189" spans="1:12" s="4" customFormat="1" ht="36.75" customHeight="1" x14ac:dyDescent="0.25">
      <c r="A189" s="212" t="s">
        <v>330</v>
      </c>
      <c r="B189" s="311" t="s">
        <v>331</v>
      </c>
      <c r="C189" s="317" t="s">
        <v>53</v>
      </c>
      <c r="D189" s="314">
        <v>320.8</v>
      </c>
      <c r="E189" s="273">
        <v>0</v>
      </c>
      <c r="F189" s="273">
        <v>0</v>
      </c>
      <c r="G189" s="273"/>
      <c r="H189" s="273"/>
      <c r="I189" s="304"/>
      <c r="J189" s="304"/>
      <c r="K189" s="329"/>
      <c r="L189" s="309">
        <f t="shared" ref="L189:L196" si="10">SUM(D189:K189)</f>
        <v>320.8</v>
      </c>
    </row>
    <row r="190" spans="1:12" s="4" customFormat="1" ht="36.75" customHeight="1" x14ac:dyDescent="0.25">
      <c r="A190" s="212" t="s">
        <v>332</v>
      </c>
      <c r="B190" s="80" t="s">
        <v>333</v>
      </c>
      <c r="C190" s="317" t="s">
        <v>53</v>
      </c>
      <c r="D190" s="314">
        <v>3752</v>
      </c>
      <c r="E190" s="273">
        <v>0</v>
      </c>
      <c r="F190" s="273">
        <v>0</v>
      </c>
      <c r="G190" s="273"/>
      <c r="H190" s="273"/>
      <c r="I190" s="304"/>
      <c r="J190" s="304"/>
      <c r="K190" s="329"/>
      <c r="L190" s="309">
        <f t="shared" si="10"/>
        <v>3752</v>
      </c>
    </row>
    <row r="191" spans="1:12" s="4" customFormat="1" ht="36.75" customHeight="1" x14ac:dyDescent="0.25">
      <c r="A191" s="76" t="s">
        <v>334</v>
      </c>
      <c r="B191" s="80" t="s">
        <v>335</v>
      </c>
      <c r="C191" s="317" t="s">
        <v>53</v>
      </c>
      <c r="D191" s="314">
        <v>1518.1</v>
      </c>
      <c r="E191" s="273">
        <v>534</v>
      </c>
      <c r="F191" s="273">
        <v>0</v>
      </c>
      <c r="G191" s="273"/>
      <c r="H191" s="273"/>
      <c r="I191" s="304"/>
      <c r="J191" s="304"/>
      <c r="K191" s="329"/>
      <c r="L191" s="309">
        <f t="shared" si="10"/>
        <v>2052.1</v>
      </c>
    </row>
    <row r="192" spans="1:12" s="4" customFormat="1" ht="36.75" customHeight="1" x14ac:dyDescent="0.25">
      <c r="A192" s="212" t="s">
        <v>220</v>
      </c>
      <c r="B192" s="80" t="s">
        <v>336</v>
      </c>
      <c r="C192" s="317" t="s">
        <v>53</v>
      </c>
      <c r="D192" s="314">
        <v>2183.4</v>
      </c>
      <c r="E192" s="273">
        <v>0</v>
      </c>
      <c r="F192" s="273">
        <v>0</v>
      </c>
      <c r="G192" s="273"/>
      <c r="H192" s="273"/>
      <c r="I192" s="304"/>
      <c r="J192" s="304"/>
      <c r="K192" s="329"/>
      <c r="L192" s="309">
        <f t="shared" si="10"/>
        <v>2183.4</v>
      </c>
    </row>
    <row r="193" spans="1:15" s="4" customFormat="1" ht="36.75" customHeight="1" x14ac:dyDescent="0.25">
      <c r="A193" s="76" t="s">
        <v>337</v>
      </c>
      <c r="B193" s="80" t="s">
        <v>338</v>
      </c>
      <c r="C193" s="317" t="s">
        <v>53</v>
      </c>
      <c r="D193" s="314">
        <v>5534.5</v>
      </c>
      <c r="E193" s="273">
        <v>178</v>
      </c>
      <c r="F193" s="273">
        <v>0</v>
      </c>
      <c r="G193" s="273"/>
      <c r="H193" s="273"/>
      <c r="I193" s="304"/>
      <c r="J193" s="304"/>
      <c r="K193" s="329"/>
      <c r="L193" s="309">
        <f t="shared" si="10"/>
        <v>5712.5</v>
      </c>
    </row>
    <row r="194" spans="1:15" s="4" customFormat="1" ht="36.75" customHeight="1" x14ac:dyDescent="0.25">
      <c r="A194" s="113" t="s">
        <v>339</v>
      </c>
      <c r="B194" s="80" t="s">
        <v>340</v>
      </c>
      <c r="C194" s="317" t="s">
        <v>53</v>
      </c>
      <c r="D194" s="300">
        <v>1443.8700000000001</v>
      </c>
      <c r="E194" s="273">
        <v>0</v>
      </c>
      <c r="F194" s="273">
        <v>0</v>
      </c>
      <c r="G194" s="273"/>
      <c r="H194" s="273"/>
      <c r="I194" s="304"/>
      <c r="J194" s="304"/>
      <c r="K194" s="329"/>
      <c r="L194" s="309">
        <f t="shared" si="10"/>
        <v>1443.8700000000001</v>
      </c>
    </row>
    <row r="195" spans="1:15" s="4" customFormat="1" ht="30" customHeight="1" x14ac:dyDescent="0.25">
      <c r="A195" s="525" t="s">
        <v>341</v>
      </c>
      <c r="B195" s="526"/>
      <c r="C195" s="15" t="s">
        <v>53</v>
      </c>
      <c r="D195" s="315">
        <f>SUM(D31:D194)</f>
        <v>2322644.0800000015</v>
      </c>
      <c r="E195" s="290">
        <f>SUM(E31:E194)</f>
        <v>68910</v>
      </c>
      <c r="F195" s="290">
        <f t="shared" ref="F195" si="11">SUM(F31:F194)</f>
        <v>38903.599999999999</v>
      </c>
      <c r="G195" s="290">
        <f>SUM(G31:G194)</f>
        <v>0</v>
      </c>
      <c r="H195" s="290">
        <f>SUM(H31:H194)</f>
        <v>0</v>
      </c>
      <c r="I195" s="307">
        <f>SUM(I31:I194)</f>
        <v>0</v>
      </c>
      <c r="J195" s="307">
        <f t="shared" ref="J195:K195" si="12">SUM(J31:J194)</f>
        <v>0</v>
      </c>
      <c r="K195" s="307">
        <f t="shared" si="12"/>
        <v>0</v>
      </c>
      <c r="L195" s="18">
        <f t="shared" si="10"/>
        <v>2430457.6800000016</v>
      </c>
    </row>
    <row r="196" spans="1:15" s="4" customFormat="1" ht="30" customHeight="1" x14ac:dyDescent="0.25">
      <c r="A196" s="525" t="s">
        <v>342</v>
      </c>
      <c r="B196" s="526"/>
      <c r="C196" s="15" t="s">
        <v>53</v>
      </c>
      <c r="D196" s="316">
        <f>COUNTIF(D31:D194,"&gt;0")</f>
        <v>157</v>
      </c>
      <c r="E196" s="294">
        <f t="shared" ref="E196:G196" si="13">COUNTIF(E31:E194,"&gt;0")</f>
        <v>76</v>
      </c>
      <c r="F196" s="294">
        <f t="shared" si="13"/>
        <v>50</v>
      </c>
      <c r="G196" s="294">
        <f t="shared" si="13"/>
        <v>0</v>
      </c>
      <c r="H196" s="294">
        <f>COUNTIF(H31:H194,"&gt;0")</f>
        <v>0</v>
      </c>
      <c r="I196" s="308">
        <f>COUNTIF(I31:I194,"&gt;0")</f>
        <v>0</v>
      </c>
      <c r="J196" s="308">
        <f t="shared" ref="J196:K196" si="14">COUNTIF(J31:J194,"&gt;0")</f>
        <v>0</v>
      </c>
      <c r="K196" s="308">
        <f t="shared" si="14"/>
        <v>0</v>
      </c>
      <c r="L196" s="342">
        <f t="shared" si="10"/>
        <v>283</v>
      </c>
      <c r="M196" s="174"/>
      <c r="O196" s="77"/>
    </row>
    <row r="197" spans="1:15" s="4" customFormat="1" ht="24.95" customHeight="1" x14ac:dyDescent="0.25">
      <c r="A197" s="521" t="s">
        <v>60</v>
      </c>
      <c r="B197" s="522"/>
      <c r="C197" s="522"/>
      <c r="D197" s="522"/>
      <c r="E197" s="522"/>
      <c r="F197" s="522"/>
      <c r="G197" s="522"/>
      <c r="H197" s="522"/>
      <c r="I197" s="522"/>
      <c r="J197" s="523"/>
      <c r="K197" s="523"/>
      <c r="L197" s="524"/>
    </row>
    <row r="198" spans="1:15" s="5" customFormat="1" ht="35.1" customHeight="1" x14ac:dyDescent="0.25">
      <c r="A198" s="326" t="s">
        <v>343</v>
      </c>
      <c r="B198" s="562" t="s">
        <v>344</v>
      </c>
      <c r="C198" s="563"/>
      <c r="D198" s="303" t="s">
        <v>44</v>
      </c>
      <c r="E198" s="295" t="s">
        <v>45</v>
      </c>
      <c r="F198" s="296" t="s">
        <v>46</v>
      </c>
      <c r="G198" s="296" t="s">
        <v>47</v>
      </c>
      <c r="H198" s="296" t="s">
        <v>48</v>
      </c>
      <c r="I198" s="296" t="s">
        <v>49</v>
      </c>
      <c r="J198" s="296" t="s">
        <v>50</v>
      </c>
      <c r="K198" s="341" t="s">
        <v>51</v>
      </c>
      <c r="L198" s="310" t="s">
        <v>56</v>
      </c>
    </row>
    <row r="199" spans="1:15" ht="36.75" customHeight="1" x14ac:dyDescent="0.2">
      <c r="A199" s="480" t="s">
        <v>345</v>
      </c>
      <c r="B199" s="81" t="s">
        <v>346</v>
      </c>
      <c r="C199" s="58" t="s">
        <v>53</v>
      </c>
      <c r="D199" s="300">
        <v>964.5</v>
      </c>
      <c r="E199" s="119">
        <v>0</v>
      </c>
      <c r="F199" s="29">
        <v>0</v>
      </c>
      <c r="G199" s="29"/>
      <c r="H199" s="29"/>
      <c r="I199" s="29"/>
      <c r="J199" s="119"/>
      <c r="K199" s="343"/>
      <c r="L199" s="63">
        <f>SUM(D199:K199)</f>
        <v>964.5</v>
      </c>
    </row>
    <row r="200" spans="1:15" ht="36.75" customHeight="1" x14ac:dyDescent="0.2">
      <c r="A200" s="480"/>
      <c r="B200" s="81" t="s">
        <v>347</v>
      </c>
      <c r="C200" s="58" t="s">
        <v>53</v>
      </c>
      <c r="D200" s="300">
        <v>2698.6000000000004</v>
      </c>
      <c r="E200" s="119">
        <v>0</v>
      </c>
      <c r="F200" s="29">
        <v>0</v>
      </c>
      <c r="G200" s="29"/>
      <c r="H200" s="29"/>
      <c r="I200" s="29"/>
      <c r="J200" s="119"/>
      <c r="K200" s="343"/>
      <c r="L200" s="63">
        <f>SUM(D200:K200)</f>
        <v>2698.6000000000004</v>
      </c>
      <c r="O200" s="68"/>
    </row>
    <row r="201" spans="1:15" ht="36.75" customHeight="1" x14ac:dyDescent="0.2">
      <c r="A201" s="480"/>
      <c r="B201" s="80" t="s">
        <v>348</v>
      </c>
      <c r="C201" s="58" t="s">
        <v>53</v>
      </c>
      <c r="D201" s="300">
        <v>939.3</v>
      </c>
      <c r="E201" s="119">
        <v>0</v>
      </c>
      <c r="F201" s="29">
        <v>0</v>
      </c>
      <c r="G201" s="29"/>
      <c r="H201" s="29"/>
      <c r="I201" s="29"/>
      <c r="J201" s="119"/>
      <c r="K201" s="343"/>
      <c r="L201" s="63">
        <f t="shared" ref="L201:L263" si="15">SUM(D201:K201)</f>
        <v>939.3</v>
      </c>
    </row>
    <row r="202" spans="1:15" ht="36.75" customHeight="1" x14ac:dyDescent="0.2">
      <c r="A202" s="480"/>
      <c r="B202" s="80" t="s">
        <v>349</v>
      </c>
      <c r="C202" s="58" t="s">
        <v>53</v>
      </c>
      <c r="D202" s="300">
        <v>298.89999999999998</v>
      </c>
      <c r="E202" s="119">
        <v>0</v>
      </c>
      <c r="F202" s="29">
        <v>0</v>
      </c>
      <c r="G202" s="29"/>
      <c r="H202" s="29"/>
      <c r="I202" s="29"/>
      <c r="J202" s="119"/>
      <c r="K202" s="343"/>
      <c r="L202" s="63">
        <f t="shared" si="15"/>
        <v>298.89999999999998</v>
      </c>
    </row>
    <row r="203" spans="1:15" ht="36.75" customHeight="1" x14ac:dyDescent="0.2">
      <c r="A203" s="480"/>
      <c r="B203" s="175" t="s">
        <v>350</v>
      </c>
      <c r="C203" s="58" t="s">
        <v>53</v>
      </c>
      <c r="D203" s="300">
        <v>479.9</v>
      </c>
      <c r="E203" s="119">
        <v>0</v>
      </c>
      <c r="F203" s="29">
        <v>0</v>
      </c>
      <c r="G203" s="29"/>
      <c r="H203" s="29"/>
      <c r="I203" s="29"/>
      <c r="J203" s="119"/>
      <c r="K203" s="343"/>
      <c r="L203" s="63">
        <f t="shared" si="15"/>
        <v>479.9</v>
      </c>
    </row>
    <row r="204" spans="1:15" ht="36.75" customHeight="1" x14ac:dyDescent="0.2">
      <c r="A204" s="480"/>
      <c r="B204" s="175" t="s">
        <v>351</v>
      </c>
      <c r="C204" s="58" t="s">
        <v>53</v>
      </c>
      <c r="D204" s="300">
        <v>1741.95</v>
      </c>
      <c r="E204" s="119">
        <v>0</v>
      </c>
      <c r="F204" s="29">
        <v>0</v>
      </c>
      <c r="G204" s="29"/>
      <c r="H204" s="29"/>
      <c r="I204" s="29"/>
      <c r="J204" s="119"/>
      <c r="K204" s="343"/>
      <c r="L204" s="63">
        <f t="shared" si="15"/>
        <v>1741.95</v>
      </c>
    </row>
    <row r="205" spans="1:15" ht="36.75" customHeight="1" x14ac:dyDescent="0.2">
      <c r="A205" s="480"/>
      <c r="B205" s="175" t="s">
        <v>352</v>
      </c>
      <c r="C205" s="58" t="s">
        <v>53</v>
      </c>
      <c r="D205" s="300">
        <v>268.2</v>
      </c>
      <c r="E205" s="119">
        <v>0</v>
      </c>
      <c r="F205" s="29">
        <v>0</v>
      </c>
      <c r="G205" s="29"/>
      <c r="H205" s="29"/>
      <c r="I205" s="29"/>
      <c r="J205" s="119"/>
      <c r="K205" s="343"/>
      <c r="L205" s="63">
        <f t="shared" si="15"/>
        <v>268.2</v>
      </c>
    </row>
    <row r="206" spans="1:15" ht="36.75" customHeight="1" x14ac:dyDescent="0.2">
      <c r="A206" s="480"/>
      <c r="B206" s="175" t="s">
        <v>333</v>
      </c>
      <c r="C206" s="58" t="s">
        <v>53</v>
      </c>
      <c r="D206" s="300">
        <v>536.9</v>
      </c>
      <c r="E206" s="119">
        <v>0</v>
      </c>
      <c r="F206" s="29">
        <v>0</v>
      </c>
      <c r="G206" s="29"/>
      <c r="H206" s="29"/>
      <c r="I206" s="29"/>
      <c r="J206" s="119"/>
      <c r="K206" s="343"/>
      <c r="L206" s="63">
        <f t="shared" si="15"/>
        <v>536.9</v>
      </c>
    </row>
    <row r="207" spans="1:15" ht="36.75" customHeight="1" x14ac:dyDescent="0.2">
      <c r="A207" s="481"/>
      <c r="B207" s="80" t="s">
        <v>353</v>
      </c>
      <c r="C207" s="58" t="s">
        <v>53</v>
      </c>
      <c r="D207" s="300">
        <v>1455.8999999999999</v>
      </c>
      <c r="E207" s="119">
        <v>0</v>
      </c>
      <c r="F207" s="29">
        <v>0</v>
      </c>
      <c r="G207" s="29"/>
      <c r="H207" s="29"/>
      <c r="I207" s="29"/>
      <c r="J207" s="119"/>
      <c r="K207" s="343"/>
      <c r="L207" s="63">
        <f t="shared" si="15"/>
        <v>1455.8999999999999</v>
      </c>
    </row>
    <row r="208" spans="1:15" ht="36.75" customHeight="1" x14ac:dyDescent="0.2">
      <c r="A208" s="146" t="s">
        <v>354</v>
      </c>
      <c r="B208" s="175" t="s">
        <v>355</v>
      </c>
      <c r="C208" s="58" t="s">
        <v>53</v>
      </c>
      <c r="D208" s="300">
        <v>10424.1</v>
      </c>
      <c r="E208" s="119">
        <v>0</v>
      </c>
      <c r="F208" s="29">
        <v>0</v>
      </c>
      <c r="G208" s="29"/>
      <c r="H208" s="29"/>
      <c r="I208" s="29"/>
      <c r="J208" s="119"/>
      <c r="K208" s="343"/>
      <c r="L208" s="63">
        <f t="shared" si="15"/>
        <v>10424.1</v>
      </c>
    </row>
    <row r="209" spans="1:18" ht="36.75" customHeight="1" x14ac:dyDescent="0.2">
      <c r="A209" s="479" t="s">
        <v>356</v>
      </c>
      <c r="B209" s="80" t="s">
        <v>357</v>
      </c>
      <c r="C209" s="58" t="s">
        <v>53</v>
      </c>
      <c r="D209" s="301">
        <v>110682.39999999998</v>
      </c>
      <c r="E209" s="119">
        <v>3949</v>
      </c>
      <c r="F209" s="29">
        <v>1993</v>
      </c>
      <c r="G209" s="119"/>
      <c r="H209" s="29"/>
      <c r="I209" s="119"/>
      <c r="J209" s="119"/>
      <c r="K209" s="343"/>
      <c r="L209" s="63">
        <f t="shared" si="15"/>
        <v>116624.39999999998</v>
      </c>
    </row>
    <row r="210" spans="1:18" ht="36.75" customHeight="1" x14ac:dyDescent="0.2">
      <c r="A210" s="480"/>
      <c r="B210" s="80" t="s">
        <v>358</v>
      </c>
      <c r="C210" s="58" t="s">
        <v>53</v>
      </c>
      <c r="D210" s="301">
        <v>68948.91</v>
      </c>
      <c r="E210" s="119">
        <v>1742</v>
      </c>
      <c r="F210" s="29">
        <v>977</v>
      </c>
      <c r="G210" s="273"/>
      <c r="H210" s="273"/>
      <c r="I210" s="273"/>
      <c r="J210" s="273"/>
      <c r="K210" s="329"/>
      <c r="L210" s="63">
        <f t="shared" si="15"/>
        <v>71667.91</v>
      </c>
      <c r="R210" s="68"/>
    </row>
    <row r="211" spans="1:18" ht="36.75" customHeight="1" x14ac:dyDescent="0.2">
      <c r="A211" s="480"/>
      <c r="B211" s="80" t="s">
        <v>359</v>
      </c>
      <c r="C211" s="58" t="s">
        <v>53</v>
      </c>
      <c r="D211" s="301">
        <v>1412.5</v>
      </c>
      <c r="E211" s="119">
        <v>0</v>
      </c>
      <c r="F211" s="29">
        <v>0</v>
      </c>
      <c r="G211" s="273"/>
      <c r="H211" s="273"/>
      <c r="I211" s="273"/>
      <c r="J211" s="273"/>
      <c r="K211" s="329"/>
      <c r="L211" s="63">
        <f t="shared" si="15"/>
        <v>1412.5</v>
      </c>
    </row>
    <row r="212" spans="1:18" ht="36.75" customHeight="1" x14ac:dyDescent="0.2">
      <c r="A212" s="481"/>
      <c r="B212" s="80" t="s">
        <v>360</v>
      </c>
      <c r="C212" s="58" t="s">
        <v>53</v>
      </c>
      <c r="D212" s="301">
        <v>1547.4</v>
      </c>
      <c r="E212" s="119">
        <v>0</v>
      </c>
      <c r="F212" s="29">
        <v>0</v>
      </c>
      <c r="G212" s="273"/>
      <c r="H212" s="273"/>
      <c r="I212" s="273"/>
      <c r="J212" s="273"/>
      <c r="K212" s="329"/>
      <c r="L212" s="63">
        <f t="shared" si="15"/>
        <v>1547.4</v>
      </c>
    </row>
    <row r="213" spans="1:18" ht="36.75" customHeight="1" x14ac:dyDescent="0.2">
      <c r="A213" s="75" t="s">
        <v>361</v>
      </c>
      <c r="B213" s="80" t="s">
        <v>362</v>
      </c>
      <c r="C213" s="58" t="s">
        <v>53</v>
      </c>
      <c r="D213" s="301">
        <v>1067.3</v>
      </c>
      <c r="E213" s="119">
        <v>0</v>
      </c>
      <c r="F213" s="29">
        <v>0</v>
      </c>
      <c r="G213" s="273"/>
      <c r="H213" s="273"/>
      <c r="I213" s="273"/>
      <c r="J213" s="273"/>
      <c r="K213" s="329"/>
      <c r="L213" s="63">
        <f t="shared" si="15"/>
        <v>1067.3</v>
      </c>
    </row>
    <row r="214" spans="1:18" ht="36.75" customHeight="1" x14ac:dyDescent="0.2">
      <c r="A214" s="559" t="s">
        <v>363</v>
      </c>
      <c r="B214" s="79" t="s">
        <v>364</v>
      </c>
      <c r="C214" s="58" t="s">
        <v>53</v>
      </c>
      <c r="D214" s="42">
        <v>256.8</v>
      </c>
      <c r="E214" s="119">
        <v>0</v>
      </c>
      <c r="F214" s="119">
        <v>0</v>
      </c>
      <c r="G214" s="273"/>
      <c r="H214" s="273"/>
      <c r="I214" s="273"/>
      <c r="J214" s="273"/>
      <c r="K214" s="329"/>
      <c r="L214" s="360">
        <f t="shared" si="15"/>
        <v>256.8</v>
      </c>
    </row>
    <row r="215" spans="1:18" ht="36.75" customHeight="1" x14ac:dyDescent="0.2">
      <c r="A215" s="560"/>
      <c r="B215" s="79" t="s">
        <v>365</v>
      </c>
      <c r="C215" s="58" t="s">
        <v>53</v>
      </c>
      <c r="D215" s="300">
        <v>1563.74</v>
      </c>
      <c r="E215" s="119">
        <v>0</v>
      </c>
      <c r="F215" s="29">
        <v>0</v>
      </c>
      <c r="G215" s="273"/>
      <c r="H215" s="273"/>
      <c r="I215" s="273"/>
      <c r="J215" s="273"/>
      <c r="K215" s="329"/>
      <c r="L215" s="63">
        <f t="shared" si="15"/>
        <v>1563.74</v>
      </c>
    </row>
    <row r="216" spans="1:18" ht="36.75" customHeight="1" x14ac:dyDescent="0.2">
      <c r="A216" s="560"/>
      <c r="B216" s="81" t="s">
        <v>366</v>
      </c>
      <c r="C216" s="115" t="s">
        <v>53</v>
      </c>
      <c r="D216" s="301">
        <v>36469.22</v>
      </c>
      <c r="E216" s="119">
        <v>8</v>
      </c>
      <c r="F216" s="29">
        <v>317</v>
      </c>
      <c r="G216" s="274"/>
      <c r="H216" s="274"/>
      <c r="I216" s="274"/>
      <c r="J216" s="273"/>
      <c r="K216" s="329"/>
      <c r="L216" s="63">
        <f t="shared" si="15"/>
        <v>36794.22</v>
      </c>
    </row>
    <row r="217" spans="1:18" ht="36.75" customHeight="1" x14ac:dyDescent="0.2">
      <c r="A217" s="560"/>
      <c r="B217" s="80" t="s">
        <v>367</v>
      </c>
      <c r="C217" s="58" t="s">
        <v>53</v>
      </c>
      <c r="D217" s="301">
        <v>25753.089999999997</v>
      </c>
      <c r="E217" s="119">
        <v>0</v>
      </c>
      <c r="F217" s="29">
        <v>0</v>
      </c>
      <c r="G217" s="273"/>
      <c r="H217" s="273"/>
      <c r="I217" s="273"/>
      <c r="J217" s="273"/>
      <c r="K217" s="329"/>
      <c r="L217" s="63">
        <f t="shared" si="15"/>
        <v>25753.089999999997</v>
      </c>
    </row>
    <row r="218" spans="1:18" ht="36.75" customHeight="1" x14ac:dyDescent="0.2">
      <c r="A218" s="560"/>
      <c r="B218" s="80" t="s">
        <v>368</v>
      </c>
      <c r="C218" s="58" t="s">
        <v>53</v>
      </c>
      <c r="D218" s="301">
        <v>63291.62000000001</v>
      </c>
      <c r="E218" s="119">
        <v>1229</v>
      </c>
      <c r="F218" s="29">
        <v>1324</v>
      </c>
      <c r="G218" s="273"/>
      <c r="H218" s="273"/>
      <c r="I218" s="273"/>
      <c r="J218" s="273"/>
      <c r="K218" s="329"/>
      <c r="L218" s="63">
        <f t="shared" si="15"/>
        <v>65844.62000000001</v>
      </c>
    </row>
    <row r="219" spans="1:18" ht="36.75" customHeight="1" x14ac:dyDescent="0.2">
      <c r="A219" s="560"/>
      <c r="B219" s="80" t="s">
        <v>369</v>
      </c>
      <c r="C219" s="58" t="s">
        <v>53</v>
      </c>
      <c r="D219" s="301">
        <v>5549.7400000000007</v>
      </c>
      <c r="E219" s="119">
        <v>0</v>
      </c>
      <c r="F219" s="29">
        <v>0</v>
      </c>
      <c r="G219" s="273"/>
      <c r="H219" s="273"/>
      <c r="I219" s="273"/>
      <c r="J219" s="273"/>
      <c r="K219" s="329"/>
      <c r="L219" s="63">
        <f t="shared" si="15"/>
        <v>5549.7400000000007</v>
      </c>
    </row>
    <row r="220" spans="1:18" ht="36.75" customHeight="1" x14ac:dyDescent="0.2">
      <c r="A220" s="560"/>
      <c r="B220" s="80" t="s">
        <v>370</v>
      </c>
      <c r="C220" s="58" t="s">
        <v>53</v>
      </c>
      <c r="D220" s="301">
        <v>31040.580000000009</v>
      </c>
      <c r="E220" s="119">
        <v>0</v>
      </c>
      <c r="F220" s="29">
        <v>0</v>
      </c>
      <c r="G220" s="273"/>
      <c r="H220" s="273"/>
      <c r="I220" s="273"/>
      <c r="J220" s="273"/>
      <c r="K220" s="329"/>
      <c r="L220" s="63">
        <f t="shared" si="15"/>
        <v>31040.580000000009</v>
      </c>
    </row>
    <row r="221" spans="1:18" ht="36.75" customHeight="1" x14ac:dyDescent="0.2">
      <c r="A221" s="560"/>
      <c r="B221" s="80" t="s">
        <v>371</v>
      </c>
      <c r="C221" s="58" t="s">
        <v>53</v>
      </c>
      <c r="D221" s="301">
        <v>2647.84</v>
      </c>
      <c r="E221" s="119">
        <v>0</v>
      </c>
      <c r="F221" s="29">
        <v>0</v>
      </c>
      <c r="G221" s="273"/>
      <c r="H221" s="273"/>
      <c r="I221" s="273"/>
      <c r="J221" s="273"/>
      <c r="K221" s="329"/>
      <c r="L221" s="63">
        <f t="shared" si="15"/>
        <v>2647.84</v>
      </c>
    </row>
    <row r="222" spans="1:18" ht="36.75" customHeight="1" x14ac:dyDescent="0.2">
      <c r="A222" s="560"/>
      <c r="B222" s="80" t="s">
        <v>372</v>
      </c>
      <c r="C222" s="58" t="s">
        <v>53</v>
      </c>
      <c r="D222" s="301">
        <v>2458.0500000000002</v>
      </c>
      <c r="E222" s="119">
        <v>0</v>
      </c>
      <c r="F222" s="29">
        <v>0</v>
      </c>
      <c r="G222" s="273"/>
      <c r="H222" s="273"/>
      <c r="I222" s="273"/>
      <c r="J222" s="273"/>
      <c r="K222" s="329"/>
      <c r="L222" s="63">
        <f t="shared" si="15"/>
        <v>2458.0500000000002</v>
      </c>
    </row>
    <row r="223" spans="1:18" ht="36.75" customHeight="1" x14ac:dyDescent="0.2">
      <c r="A223" s="560"/>
      <c r="B223" s="80" t="s">
        <v>373</v>
      </c>
      <c r="C223" s="58" t="s">
        <v>53</v>
      </c>
      <c r="D223" s="301">
        <v>1632.9199999999998</v>
      </c>
      <c r="E223" s="119">
        <v>0</v>
      </c>
      <c r="F223" s="29">
        <v>0</v>
      </c>
      <c r="G223" s="273"/>
      <c r="H223" s="273"/>
      <c r="I223" s="273"/>
      <c r="J223" s="273"/>
      <c r="K223" s="329"/>
      <c r="L223" s="63">
        <f t="shared" si="15"/>
        <v>1632.9199999999998</v>
      </c>
    </row>
    <row r="224" spans="1:18" ht="36.75" customHeight="1" x14ac:dyDescent="0.2">
      <c r="A224" s="560"/>
      <c r="B224" s="80" t="s">
        <v>374</v>
      </c>
      <c r="C224" s="58" t="s">
        <v>53</v>
      </c>
      <c r="D224" s="301">
        <v>25941.1</v>
      </c>
      <c r="E224" s="119">
        <v>295</v>
      </c>
      <c r="F224" s="29">
        <v>278</v>
      </c>
      <c r="G224" s="273"/>
      <c r="H224" s="273"/>
      <c r="I224" s="273"/>
      <c r="J224" s="273"/>
      <c r="K224" s="329"/>
      <c r="L224" s="63">
        <f t="shared" si="15"/>
        <v>26514.1</v>
      </c>
    </row>
    <row r="225" spans="1:12" ht="36.75" customHeight="1" x14ac:dyDescent="0.2">
      <c r="A225" s="560"/>
      <c r="B225" s="80" t="s">
        <v>375</v>
      </c>
      <c r="C225" s="58" t="s">
        <v>53</v>
      </c>
      <c r="D225" s="301">
        <v>21883.7</v>
      </c>
      <c r="E225" s="119">
        <v>0</v>
      </c>
      <c r="F225" s="29">
        <v>0</v>
      </c>
      <c r="G225" s="273"/>
      <c r="H225" s="273"/>
      <c r="I225" s="273"/>
      <c r="J225" s="273"/>
      <c r="K225" s="329"/>
      <c r="L225" s="63">
        <f t="shared" si="15"/>
        <v>21883.7</v>
      </c>
    </row>
    <row r="226" spans="1:12" ht="36.75" customHeight="1" x14ac:dyDescent="0.2">
      <c r="A226" s="561"/>
      <c r="B226" s="80" t="s">
        <v>376</v>
      </c>
      <c r="C226" s="58" t="s">
        <v>53</v>
      </c>
      <c r="D226" s="301">
        <v>69611.55</v>
      </c>
      <c r="E226" s="119">
        <v>3072</v>
      </c>
      <c r="F226" s="119">
        <v>3165.6</v>
      </c>
      <c r="G226" s="273"/>
      <c r="H226" s="273"/>
      <c r="I226" s="273"/>
      <c r="J226" s="273"/>
      <c r="K226" s="329"/>
      <c r="L226" s="63">
        <f t="shared" si="15"/>
        <v>75849.150000000009</v>
      </c>
    </row>
    <row r="227" spans="1:12" ht="36.75" customHeight="1" x14ac:dyDescent="0.2">
      <c r="A227" s="479" t="s">
        <v>363</v>
      </c>
      <c r="B227" s="80" t="s">
        <v>377</v>
      </c>
      <c r="C227" s="58" t="s">
        <v>53</v>
      </c>
      <c r="D227" s="301">
        <v>6721.0000000000009</v>
      </c>
      <c r="E227" s="119">
        <v>0</v>
      </c>
      <c r="F227" s="119">
        <v>0</v>
      </c>
      <c r="G227" s="273"/>
      <c r="H227" s="273"/>
      <c r="I227" s="273"/>
      <c r="J227" s="273"/>
      <c r="K227" s="329"/>
      <c r="L227" s="360">
        <f t="shared" si="15"/>
        <v>6721.0000000000009</v>
      </c>
    </row>
    <row r="228" spans="1:12" ht="36.75" customHeight="1" x14ac:dyDescent="0.2">
      <c r="A228" s="480"/>
      <c r="B228" s="80" t="s">
        <v>378</v>
      </c>
      <c r="C228" s="58" t="s">
        <v>53</v>
      </c>
      <c r="D228" s="301">
        <v>25363.749999999996</v>
      </c>
      <c r="E228" s="119">
        <v>1212</v>
      </c>
      <c r="F228" s="29">
        <v>457.4</v>
      </c>
      <c r="G228" s="273"/>
      <c r="H228" s="273"/>
      <c r="I228" s="273"/>
      <c r="J228" s="273"/>
      <c r="K228" s="329"/>
      <c r="L228" s="63">
        <f t="shared" si="15"/>
        <v>27033.149999999998</v>
      </c>
    </row>
    <row r="229" spans="1:12" ht="36.75" customHeight="1" x14ac:dyDescent="0.2">
      <c r="A229" s="480"/>
      <c r="B229" s="80" t="s">
        <v>379</v>
      </c>
      <c r="C229" s="58" t="s">
        <v>53</v>
      </c>
      <c r="D229" s="301">
        <v>2431.1999999999998</v>
      </c>
      <c r="E229" s="119">
        <v>0</v>
      </c>
      <c r="F229" s="29">
        <v>0</v>
      </c>
      <c r="G229" s="273"/>
      <c r="H229" s="273"/>
      <c r="I229" s="273"/>
      <c r="J229" s="273"/>
      <c r="K229" s="329"/>
      <c r="L229" s="63">
        <f t="shared" si="15"/>
        <v>2431.1999999999998</v>
      </c>
    </row>
    <row r="230" spans="1:12" ht="36.75" customHeight="1" x14ac:dyDescent="0.2">
      <c r="A230" s="480"/>
      <c r="B230" s="80" t="s">
        <v>380</v>
      </c>
      <c r="C230" s="58" t="s">
        <v>53</v>
      </c>
      <c r="D230" s="301">
        <v>3402.6</v>
      </c>
      <c r="E230" s="119">
        <v>0</v>
      </c>
      <c r="F230" s="29">
        <v>0</v>
      </c>
      <c r="G230" s="273"/>
      <c r="H230" s="273"/>
      <c r="I230" s="273"/>
      <c r="J230" s="273"/>
      <c r="K230" s="329"/>
      <c r="L230" s="63">
        <f t="shared" si="15"/>
        <v>3402.6</v>
      </c>
    </row>
    <row r="231" spans="1:12" ht="36.75" customHeight="1" x14ac:dyDescent="0.2">
      <c r="A231" s="480"/>
      <c r="B231" s="80" t="s">
        <v>381</v>
      </c>
      <c r="C231" s="58" t="s">
        <v>53</v>
      </c>
      <c r="D231" s="301">
        <v>4480.3000000000011</v>
      </c>
      <c r="E231" s="119">
        <v>0</v>
      </c>
      <c r="F231" s="29">
        <v>0</v>
      </c>
      <c r="G231" s="273"/>
      <c r="H231" s="273"/>
      <c r="I231" s="273"/>
      <c r="J231" s="273"/>
      <c r="K231" s="329"/>
      <c r="L231" s="63">
        <f t="shared" si="15"/>
        <v>4480.3000000000011</v>
      </c>
    </row>
    <row r="232" spans="1:12" ht="36.75" customHeight="1" x14ac:dyDescent="0.2">
      <c r="A232" s="480"/>
      <c r="B232" s="80" t="s">
        <v>382</v>
      </c>
      <c r="C232" s="58" t="s">
        <v>53</v>
      </c>
      <c r="D232" s="301">
        <v>319.10000000000002</v>
      </c>
      <c r="E232" s="119">
        <v>0</v>
      </c>
      <c r="F232" s="29">
        <v>0</v>
      </c>
      <c r="G232" s="273"/>
      <c r="H232" s="273"/>
      <c r="I232" s="273"/>
      <c r="J232" s="273"/>
      <c r="K232" s="329"/>
      <c r="L232" s="63">
        <f t="shared" si="15"/>
        <v>319.10000000000002</v>
      </c>
    </row>
    <row r="233" spans="1:12" ht="36.75" customHeight="1" x14ac:dyDescent="0.2">
      <c r="A233" s="480"/>
      <c r="B233" s="80" t="s">
        <v>383</v>
      </c>
      <c r="C233" s="58" t="s">
        <v>53</v>
      </c>
      <c r="D233" s="301">
        <v>16650.599999999999</v>
      </c>
      <c r="E233" s="119">
        <v>670</v>
      </c>
      <c r="F233" s="29">
        <v>258</v>
      </c>
      <c r="G233" s="273"/>
      <c r="H233" s="273"/>
      <c r="I233" s="273"/>
      <c r="J233" s="273"/>
      <c r="K233" s="329"/>
      <c r="L233" s="63">
        <f t="shared" si="15"/>
        <v>17578.599999999999</v>
      </c>
    </row>
    <row r="234" spans="1:12" ht="36.75" customHeight="1" x14ac:dyDescent="0.2">
      <c r="A234" s="480"/>
      <c r="B234" s="80" t="s">
        <v>384</v>
      </c>
      <c r="C234" s="58" t="s">
        <v>53</v>
      </c>
      <c r="D234" s="301">
        <v>1974</v>
      </c>
      <c r="E234" s="119">
        <v>0</v>
      </c>
      <c r="F234" s="29">
        <v>0</v>
      </c>
      <c r="G234" s="273"/>
      <c r="H234" s="273"/>
      <c r="I234" s="273"/>
      <c r="J234" s="273"/>
      <c r="K234" s="329"/>
      <c r="L234" s="63">
        <f t="shared" si="15"/>
        <v>1974</v>
      </c>
    </row>
    <row r="235" spans="1:12" ht="36.75" customHeight="1" x14ac:dyDescent="0.2">
      <c r="A235" s="480"/>
      <c r="B235" s="80" t="s">
        <v>385</v>
      </c>
      <c r="C235" s="58" t="s">
        <v>53</v>
      </c>
      <c r="D235" s="301">
        <v>18205.72</v>
      </c>
      <c r="E235" s="119">
        <v>1430</v>
      </c>
      <c r="F235" s="29">
        <v>310</v>
      </c>
      <c r="G235" s="273"/>
      <c r="H235" s="273"/>
      <c r="I235" s="273"/>
      <c r="J235" s="273"/>
      <c r="K235" s="329"/>
      <c r="L235" s="63">
        <f t="shared" si="15"/>
        <v>19945.72</v>
      </c>
    </row>
    <row r="236" spans="1:12" ht="36.75" customHeight="1" x14ac:dyDescent="0.2">
      <c r="A236" s="480"/>
      <c r="B236" s="80" t="s">
        <v>386</v>
      </c>
      <c r="C236" s="58" t="s">
        <v>53</v>
      </c>
      <c r="D236" s="301">
        <v>8685.4</v>
      </c>
      <c r="E236" s="119">
        <v>0</v>
      </c>
      <c r="F236" s="29">
        <v>0</v>
      </c>
      <c r="G236" s="273"/>
      <c r="H236" s="273"/>
      <c r="I236" s="273"/>
      <c r="J236" s="273"/>
      <c r="K236" s="329"/>
      <c r="L236" s="63">
        <f t="shared" si="15"/>
        <v>8685.4</v>
      </c>
    </row>
    <row r="237" spans="1:12" ht="36.75" customHeight="1" x14ac:dyDescent="0.2">
      <c r="A237" s="480"/>
      <c r="B237" s="160" t="s">
        <v>387</v>
      </c>
      <c r="C237" s="58" t="s">
        <v>53</v>
      </c>
      <c r="D237" s="301">
        <v>287.10000000000002</v>
      </c>
      <c r="E237" s="119">
        <v>399</v>
      </c>
      <c r="F237" s="29">
        <v>0</v>
      </c>
      <c r="G237" s="273"/>
      <c r="H237" s="273"/>
      <c r="I237" s="273"/>
      <c r="J237" s="273"/>
      <c r="K237" s="329"/>
      <c r="L237" s="63">
        <f t="shared" si="15"/>
        <v>686.1</v>
      </c>
    </row>
    <row r="238" spans="1:12" ht="36.75" customHeight="1" x14ac:dyDescent="0.2">
      <c r="A238" s="480"/>
      <c r="B238" s="80" t="s">
        <v>388</v>
      </c>
      <c r="C238" s="58" t="s">
        <v>53</v>
      </c>
      <c r="D238" s="301">
        <v>1126</v>
      </c>
      <c r="E238" s="119">
        <v>0</v>
      </c>
      <c r="F238" s="29">
        <v>0</v>
      </c>
      <c r="G238" s="273"/>
      <c r="H238" s="273"/>
      <c r="I238" s="273"/>
      <c r="J238" s="273"/>
      <c r="K238" s="329"/>
      <c r="L238" s="63">
        <f t="shared" si="15"/>
        <v>1126</v>
      </c>
    </row>
    <row r="239" spans="1:12" ht="36.75" customHeight="1" x14ac:dyDescent="0.2">
      <c r="A239" s="480"/>
      <c r="B239" s="80" t="s">
        <v>389</v>
      </c>
      <c r="C239" s="58" t="s">
        <v>53</v>
      </c>
      <c r="D239" s="301">
        <v>2604.6</v>
      </c>
      <c r="E239" s="119">
        <v>0</v>
      </c>
      <c r="F239" s="29">
        <v>0</v>
      </c>
      <c r="G239" s="273"/>
      <c r="H239" s="273"/>
      <c r="I239" s="273"/>
      <c r="J239" s="273"/>
      <c r="K239" s="329"/>
      <c r="L239" s="63">
        <f t="shared" si="15"/>
        <v>2604.6</v>
      </c>
    </row>
    <row r="240" spans="1:12" ht="36.75" customHeight="1" x14ac:dyDescent="0.2">
      <c r="A240" s="480"/>
      <c r="B240" s="80" t="s">
        <v>390</v>
      </c>
      <c r="C240" s="58" t="s">
        <v>53</v>
      </c>
      <c r="D240" s="301">
        <v>164.6</v>
      </c>
      <c r="E240" s="119">
        <v>0</v>
      </c>
      <c r="F240" s="29">
        <v>0</v>
      </c>
      <c r="G240" s="273"/>
      <c r="H240" s="273"/>
      <c r="I240" s="273"/>
      <c r="J240" s="273"/>
      <c r="K240" s="329"/>
      <c r="L240" s="63">
        <f t="shared" si="15"/>
        <v>164.6</v>
      </c>
    </row>
    <row r="241" spans="1:12" ht="60.75" customHeight="1" x14ac:dyDescent="0.2">
      <c r="A241" s="480"/>
      <c r="B241" s="80" t="s">
        <v>391</v>
      </c>
      <c r="C241" s="58" t="s">
        <v>53</v>
      </c>
      <c r="D241" s="301">
        <v>2560.8000000000002</v>
      </c>
      <c r="E241" s="119">
        <v>0</v>
      </c>
      <c r="F241" s="29">
        <v>0</v>
      </c>
      <c r="G241" s="273"/>
      <c r="H241" s="273"/>
      <c r="I241" s="273"/>
      <c r="J241" s="273"/>
      <c r="K241" s="329"/>
      <c r="L241" s="63">
        <f>SUM(D241:K241)</f>
        <v>2560.8000000000002</v>
      </c>
    </row>
    <row r="242" spans="1:12" ht="37.5" customHeight="1" x14ac:dyDescent="0.2">
      <c r="A242" s="480"/>
      <c r="B242" s="175" t="s">
        <v>392</v>
      </c>
      <c r="C242" s="58" t="s">
        <v>53</v>
      </c>
      <c r="D242" s="301">
        <v>1691.3999999999999</v>
      </c>
      <c r="E242" s="119">
        <v>0</v>
      </c>
      <c r="F242" s="29">
        <v>0</v>
      </c>
      <c r="G242" s="273"/>
      <c r="H242" s="273"/>
      <c r="I242" s="273"/>
      <c r="J242" s="273"/>
      <c r="K242" s="329"/>
      <c r="L242" s="63">
        <f t="shared" si="15"/>
        <v>1691.3999999999999</v>
      </c>
    </row>
    <row r="243" spans="1:12" ht="36.75" customHeight="1" x14ac:dyDescent="0.2">
      <c r="A243" s="480"/>
      <c r="B243" s="80" t="s">
        <v>393</v>
      </c>
      <c r="C243" s="58" t="s">
        <v>53</v>
      </c>
      <c r="D243" s="301">
        <v>5782.45</v>
      </c>
      <c r="E243" s="119">
        <v>0</v>
      </c>
      <c r="F243" s="29">
        <v>0</v>
      </c>
      <c r="G243" s="273"/>
      <c r="H243" s="273"/>
      <c r="I243" s="273"/>
      <c r="J243" s="273"/>
      <c r="K243" s="329"/>
      <c r="L243" s="63">
        <f t="shared" si="15"/>
        <v>5782.45</v>
      </c>
    </row>
    <row r="244" spans="1:12" ht="36.75" customHeight="1" x14ac:dyDescent="0.2">
      <c r="A244" s="480"/>
      <c r="B244" s="80" t="s">
        <v>394</v>
      </c>
      <c r="C244" s="58" t="s">
        <v>53</v>
      </c>
      <c r="D244" s="301">
        <v>11886.319999999998</v>
      </c>
      <c r="E244" s="119">
        <v>0</v>
      </c>
      <c r="F244" s="29">
        <v>0</v>
      </c>
      <c r="G244" s="273"/>
      <c r="H244" s="273"/>
      <c r="I244" s="273"/>
      <c r="J244" s="273"/>
      <c r="K244" s="329"/>
      <c r="L244" s="63">
        <f t="shared" si="15"/>
        <v>11886.319999999998</v>
      </c>
    </row>
    <row r="245" spans="1:12" ht="46.5" customHeight="1" x14ac:dyDescent="0.2">
      <c r="A245" s="480"/>
      <c r="B245" s="80" t="s">
        <v>395</v>
      </c>
      <c r="C245" s="58" t="s">
        <v>53</v>
      </c>
      <c r="D245" s="301">
        <v>11165.109999999999</v>
      </c>
      <c r="E245" s="119">
        <v>0</v>
      </c>
      <c r="F245" s="29">
        <v>0</v>
      </c>
      <c r="G245" s="273"/>
      <c r="H245" s="273"/>
      <c r="I245" s="273"/>
      <c r="J245" s="273"/>
      <c r="K245" s="329"/>
      <c r="L245" s="63">
        <f t="shared" si="15"/>
        <v>11165.109999999999</v>
      </c>
    </row>
    <row r="246" spans="1:12" ht="36.75" customHeight="1" x14ac:dyDescent="0.2">
      <c r="A246" s="480"/>
      <c r="B246" s="80" t="s">
        <v>396</v>
      </c>
      <c r="C246" s="58" t="s">
        <v>53</v>
      </c>
      <c r="D246" s="301">
        <v>17358.699999999997</v>
      </c>
      <c r="E246" s="119">
        <v>1296</v>
      </c>
      <c r="F246" s="29">
        <v>547</v>
      </c>
      <c r="G246" s="273"/>
      <c r="H246" s="273"/>
      <c r="I246" s="273"/>
      <c r="J246" s="273"/>
      <c r="K246" s="329"/>
      <c r="L246" s="63">
        <f t="shared" si="15"/>
        <v>19201.699999999997</v>
      </c>
    </row>
    <row r="247" spans="1:12" ht="36.75" customHeight="1" x14ac:dyDescent="0.2">
      <c r="A247" s="480"/>
      <c r="B247" s="80" t="s">
        <v>397</v>
      </c>
      <c r="C247" s="58" t="s">
        <v>53</v>
      </c>
      <c r="D247" s="301">
        <v>387.3</v>
      </c>
      <c r="E247" s="119">
        <v>0</v>
      </c>
      <c r="F247" s="29">
        <v>0</v>
      </c>
      <c r="G247" s="273"/>
      <c r="H247" s="273"/>
      <c r="I247" s="273"/>
      <c r="J247" s="273"/>
      <c r="K247" s="329"/>
      <c r="L247" s="63">
        <f t="shared" si="15"/>
        <v>387.3</v>
      </c>
    </row>
    <row r="248" spans="1:12" ht="36.75" customHeight="1" x14ac:dyDescent="0.2">
      <c r="A248" s="480"/>
      <c r="B248" s="141" t="s">
        <v>398</v>
      </c>
      <c r="C248" s="302" t="s">
        <v>53</v>
      </c>
      <c r="D248" s="301">
        <v>2150.02</v>
      </c>
      <c r="E248" s="119">
        <v>0</v>
      </c>
      <c r="F248" s="29">
        <v>0</v>
      </c>
      <c r="G248" s="273"/>
      <c r="H248" s="273"/>
      <c r="I248" s="273"/>
      <c r="J248" s="273"/>
      <c r="K248" s="329"/>
      <c r="L248" s="63">
        <f t="shared" si="15"/>
        <v>2150.02</v>
      </c>
    </row>
    <row r="249" spans="1:12" ht="36.75" customHeight="1" x14ac:dyDescent="0.2">
      <c r="A249" s="480"/>
      <c r="B249" s="80" t="s">
        <v>399</v>
      </c>
      <c r="C249" s="58" t="s">
        <v>53</v>
      </c>
      <c r="D249" s="301">
        <v>9480.9</v>
      </c>
      <c r="E249" s="119">
        <v>384</v>
      </c>
      <c r="F249" s="29">
        <v>0</v>
      </c>
      <c r="G249" s="273"/>
      <c r="H249" s="273"/>
      <c r="I249" s="273"/>
      <c r="J249" s="273"/>
      <c r="K249" s="329"/>
      <c r="L249" s="63">
        <f t="shared" si="15"/>
        <v>9864.9</v>
      </c>
    </row>
    <row r="250" spans="1:12" ht="36.75" customHeight="1" x14ac:dyDescent="0.2">
      <c r="A250" s="480"/>
      <c r="B250" s="80" t="s">
        <v>400</v>
      </c>
      <c r="C250" s="58" t="s">
        <v>53</v>
      </c>
      <c r="D250" s="301">
        <v>2573.6000000000004</v>
      </c>
      <c r="E250" s="119">
        <v>0</v>
      </c>
      <c r="F250" s="29">
        <v>289</v>
      </c>
      <c r="G250" s="273"/>
      <c r="H250" s="273"/>
      <c r="I250" s="273"/>
      <c r="J250" s="273"/>
      <c r="K250" s="329"/>
      <c r="L250" s="63">
        <f t="shared" si="15"/>
        <v>2862.6000000000004</v>
      </c>
    </row>
    <row r="251" spans="1:12" ht="36.75" customHeight="1" x14ac:dyDescent="0.2">
      <c r="A251" s="480"/>
      <c r="B251" s="80" t="s">
        <v>401</v>
      </c>
      <c r="C251" s="58" t="s">
        <v>53</v>
      </c>
      <c r="D251" s="301">
        <v>60754.44999999999</v>
      </c>
      <c r="E251" s="119">
        <v>3323</v>
      </c>
      <c r="F251" s="29">
        <v>1617</v>
      </c>
      <c r="G251" s="273"/>
      <c r="H251" s="273"/>
      <c r="I251" s="273"/>
      <c r="J251" s="273"/>
      <c r="K251" s="329"/>
      <c r="L251" s="63">
        <f t="shared" si="15"/>
        <v>65694.449999999983</v>
      </c>
    </row>
    <row r="252" spans="1:12" ht="36.75" customHeight="1" x14ac:dyDescent="0.2">
      <c r="A252" s="480"/>
      <c r="B252" s="175" t="s">
        <v>402</v>
      </c>
      <c r="C252" s="58" t="s">
        <v>53</v>
      </c>
      <c r="D252" s="301">
        <v>747</v>
      </c>
      <c r="E252" s="301">
        <v>474</v>
      </c>
      <c r="F252" s="301">
        <v>0</v>
      </c>
      <c r="G252" s="273"/>
      <c r="H252" s="273"/>
      <c r="I252" s="273"/>
      <c r="J252" s="273"/>
      <c r="K252" s="329"/>
      <c r="L252" s="63">
        <f t="shared" si="15"/>
        <v>1221</v>
      </c>
    </row>
    <row r="253" spans="1:12" ht="36.75" customHeight="1" x14ac:dyDescent="0.2">
      <c r="A253" s="481"/>
      <c r="B253" s="175" t="s">
        <v>403</v>
      </c>
      <c r="C253" s="58" t="s">
        <v>53</v>
      </c>
      <c r="D253" s="301">
        <v>387</v>
      </c>
      <c r="E253" s="301">
        <v>469</v>
      </c>
      <c r="F253" s="301">
        <v>0</v>
      </c>
      <c r="G253" s="273"/>
      <c r="H253" s="273"/>
      <c r="I253" s="273"/>
      <c r="J253" s="273"/>
      <c r="K253" s="329"/>
      <c r="L253" s="63">
        <f t="shared" si="15"/>
        <v>856</v>
      </c>
    </row>
    <row r="254" spans="1:12" ht="36.75" customHeight="1" x14ac:dyDescent="0.2">
      <c r="A254" s="76" t="s">
        <v>404</v>
      </c>
      <c r="B254" s="80" t="s">
        <v>405</v>
      </c>
      <c r="C254" s="58" t="s">
        <v>53</v>
      </c>
      <c r="D254" s="301">
        <v>295.10000000000002</v>
      </c>
      <c r="E254" s="119">
        <v>0</v>
      </c>
      <c r="F254" s="301">
        <v>0</v>
      </c>
      <c r="G254" s="273"/>
      <c r="H254" s="273"/>
      <c r="I254" s="273"/>
      <c r="J254" s="273"/>
      <c r="K254" s="329"/>
      <c r="L254" s="63">
        <f t="shared" si="15"/>
        <v>295.10000000000002</v>
      </c>
    </row>
    <row r="255" spans="1:12" ht="36.75" customHeight="1" x14ac:dyDescent="0.2">
      <c r="A255" s="75" t="s">
        <v>406</v>
      </c>
      <c r="B255" s="80" t="s">
        <v>407</v>
      </c>
      <c r="C255" s="58" t="s">
        <v>53</v>
      </c>
      <c r="D255" s="301">
        <v>57039.890000000014</v>
      </c>
      <c r="E255" s="119">
        <v>2769</v>
      </c>
      <c r="F255" s="119">
        <v>1180.4000000000001</v>
      </c>
      <c r="G255" s="273"/>
      <c r="H255" s="273"/>
      <c r="I255" s="273"/>
      <c r="J255" s="273"/>
      <c r="K255" s="329"/>
      <c r="L255" s="63">
        <f t="shared" si="15"/>
        <v>60989.290000000015</v>
      </c>
    </row>
    <row r="256" spans="1:12" ht="36.75" customHeight="1" x14ac:dyDescent="0.2">
      <c r="A256" s="76" t="s">
        <v>408</v>
      </c>
      <c r="B256" s="80" t="s">
        <v>409</v>
      </c>
      <c r="C256" s="58" t="s">
        <v>53</v>
      </c>
      <c r="D256" s="301">
        <v>210.9</v>
      </c>
      <c r="E256" s="119">
        <v>0</v>
      </c>
      <c r="F256" s="119">
        <v>0</v>
      </c>
      <c r="G256" s="273"/>
      <c r="H256" s="273"/>
      <c r="I256" s="273"/>
      <c r="J256" s="273"/>
      <c r="K256" s="329"/>
      <c r="L256" s="63">
        <f t="shared" si="15"/>
        <v>210.9</v>
      </c>
    </row>
    <row r="257" spans="1:12" ht="36.75" customHeight="1" x14ac:dyDescent="0.2">
      <c r="A257" s="479" t="s">
        <v>410</v>
      </c>
      <c r="B257" s="80" t="s">
        <v>411</v>
      </c>
      <c r="C257" s="58" t="s">
        <v>53</v>
      </c>
      <c r="D257" s="301">
        <v>14377.330000000004</v>
      </c>
      <c r="E257" s="119">
        <v>0</v>
      </c>
      <c r="F257" s="119">
        <v>0</v>
      </c>
      <c r="G257" s="273"/>
      <c r="H257" s="273"/>
      <c r="I257" s="273"/>
      <c r="J257" s="273"/>
      <c r="K257" s="329"/>
      <c r="L257" s="63">
        <f t="shared" si="15"/>
        <v>14377.330000000004</v>
      </c>
    </row>
    <row r="258" spans="1:12" ht="36.75" customHeight="1" x14ac:dyDescent="0.2">
      <c r="A258" s="480"/>
      <c r="B258" s="80" t="s">
        <v>412</v>
      </c>
      <c r="C258" s="58" t="s">
        <v>53</v>
      </c>
      <c r="D258" s="301">
        <v>33565.56</v>
      </c>
      <c r="E258" s="119">
        <v>988.3</v>
      </c>
      <c r="F258" s="29">
        <v>660</v>
      </c>
      <c r="G258" s="273"/>
      <c r="H258" s="273"/>
      <c r="I258" s="273"/>
      <c r="J258" s="273"/>
      <c r="K258" s="329"/>
      <c r="L258" s="63">
        <f t="shared" si="15"/>
        <v>35213.86</v>
      </c>
    </row>
    <row r="259" spans="1:12" ht="47.25" customHeight="1" x14ac:dyDescent="0.2">
      <c r="A259" s="480"/>
      <c r="B259" s="80" t="s">
        <v>413</v>
      </c>
      <c r="C259" s="58" t="s">
        <v>53</v>
      </c>
      <c r="D259" s="301">
        <v>73251.350000000006</v>
      </c>
      <c r="E259" s="119">
        <v>2718</v>
      </c>
      <c r="F259" s="29">
        <v>1325</v>
      </c>
      <c r="G259" s="273"/>
      <c r="H259" s="273"/>
      <c r="I259" s="273"/>
      <c r="J259" s="273"/>
      <c r="K259" s="329"/>
      <c r="L259" s="63">
        <f t="shared" si="15"/>
        <v>77294.350000000006</v>
      </c>
    </row>
    <row r="260" spans="1:12" ht="36.75" customHeight="1" x14ac:dyDescent="0.2">
      <c r="A260" s="481"/>
      <c r="B260" s="82" t="s">
        <v>414</v>
      </c>
      <c r="C260" s="58" t="s">
        <v>53</v>
      </c>
      <c r="D260" s="301">
        <v>923.38</v>
      </c>
      <c r="E260" s="119">
        <v>0</v>
      </c>
      <c r="F260" s="29">
        <v>0</v>
      </c>
      <c r="G260" s="273"/>
      <c r="H260" s="273"/>
      <c r="I260" s="273"/>
      <c r="J260" s="273"/>
      <c r="K260" s="329"/>
      <c r="L260" s="63">
        <f t="shared" si="15"/>
        <v>923.38</v>
      </c>
    </row>
    <row r="261" spans="1:12" ht="36.75" customHeight="1" x14ac:dyDescent="0.2">
      <c r="A261" s="479" t="s">
        <v>415</v>
      </c>
      <c r="B261" s="80" t="s">
        <v>416</v>
      </c>
      <c r="C261" s="58" t="s">
        <v>53</v>
      </c>
      <c r="D261" s="301">
        <v>11964.090000000002</v>
      </c>
      <c r="E261" s="119">
        <v>0</v>
      </c>
      <c r="F261" s="29">
        <v>0</v>
      </c>
      <c r="G261" s="273"/>
      <c r="H261" s="273"/>
      <c r="I261" s="273"/>
      <c r="J261" s="273"/>
      <c r="K261" s="329"/>
      <c r="L261" s="63">
        <f t="shared" si="15"/>
        <v>11964.090000000002</v>
      </c>
    </row>
    <row r="262" spans="1:12" ht="36.75" customHeight="1" x14ac:dyDescent="0.2">
      <c r="A262" s="480"/>
      <c r="B262" s="80" t="s">
        <v>417</v>
      </c>
      <c r="C262" s="58" t="s">
        <v>53</v>
      </c>
      <c r="D262" s="301">
        <v>1361.8000000000002</v>
      </c>
      <c r="E262" s="119">
        <v>0</v>
      </c>
      <c r="F262" s="29">
        <v>0</v>
      </c>
      <c r="G262" s="273"/>
      <c r="H262" s="273"/>
      <c r="I262" s="273"/>
      <c r="J262" s="273"/>
      <c r="K262" s="329"/>
      <c r="L262" s="63">
        <f t="shared" si="15"/>
        <v>1361.8000000000002</v>
      </c>
    </row>
    <row r="263" spans="1:12" ht="36.75" customHeight="1" x14ac:dyDescent="0.2">
      <c r="A263" s="481"/>
      <c r="B263" s="80" t="s">
        <v>418</v>
      </c>
      <c r="C263" s="58" t="s">
        <v>53</v>
      </c>
      <c r="D263" s="301">
        <v>623.5</v>
      </c>
      <c r="E263" s="119">
        <v>0</v>
      </c>
      <c r="F263" s="29">
        <v>0</v>
      </c>
      <c r="G263" s="273"/>
      <c r="H263" s="273"/>
      <c r="I263" s="273"/>
      <c r="J263" s="273"/>
      <c r="K263" s="329"/>
      <c r="L263" s="63">
        <f t="shared" si="15"/>
        <v>623.5</v>
      </c>
    </row>
    <row r="264" spans="1:12" ht="32.25" customHeight="1" x14ac:dyDescent="0.2">
      <c r="A264" s="518" t="s">
        <v>419</v>
      </c>
      <c r="B264" s="80" t="s">
        <v>420</v>
      </c>
      <c r="C264" s="58" t="s">
        <v>53</v>
      </c>
      <c r="D264" s="301">
        <v>41439.599999999999</v>
      </c>
      <c r="E264" s="119">
        <v>388</v>
      </c>
      <c r="F264" s="119">
        <v>310</v>
      </c>
      <c r="G264" s="273"/>
      <c r="H264" s="273"/>
      <c r="I264" s="273"/>
      <c r="J264" s="273"/>
      <c r="K264" s="329"/>
      <c r="L264" s="360">
        <f t="shared" ref="L264:L307" si="16">SUM(D264:K264)</f>
        <v>42137.599999999999</v>
      </c>
    </row>
    <row r="265" spans="1:12" ht="30" customHeight="1" x14ac:dyDescent="0.2">
      <c r="A265" s="570"/>
      <c r="B265" s="80" t="s">
        <v>421</v>
      </c>
      <c r="C265" s="58" t="s">
        <v>53</v>
      </c>
      <c r="D265" s="301">
        <v>484.8</v>
      </c>
      <c r="E265" s="119">
        <v>0</v>
      </c>
      <c r="F265" s="29">
        <v>0</v>
      </c>
      <c r="G265" s="273"/>
      <c r="H265" s="273"/>
      <c r="I265" s="273"/>
      <c r="J265" s="273"/>
      <c r="K265" s="329"/>
      <c r="L265" s="63">
        <f t="shared" si="16"/>
        <v>484.8</v>
      </c>
    </row>
    <row r="266" spans="1:12" ht="32.25" customHeight="1" x14ac:dyDescent="0.2">
      <c r="A266" s="570"/>
      <c r="B266" s="80" t="s">
        <v>422</v>
      </c>
      <c r="C266" s="58" t="s">
        <v>53</v>
      </c>
      <c r="D266" s="301">
        <v>10041.449999999999</v>
      </c>
      <c r="E266" s="119">
        <v>0</v>
      </c>
      <c r="F266" s="29">
        <v>0</v>
      </c>
      <c r="G266" s="273"/>
      <c r="H266" s="273"/>
      <c r="I266" s="273"/>
      <c r="J266" s="273"/>
      <c r="K266" s="329"/>
      <c r="L266" s="63">
        <f t="shared" si="16"/>
        <v>10041.449999999999</v>
      </c>
    </row>
    <row r="267" spans="1:12" ht="31.5" customHeight="1" x14ac:dyDescent="0.2">
      <c r="A267" s="570"/>
      <c r="B267" s="80" t="s">
        <v>423</v>
      </c>
      <c r="C267" s="58" t="s">
        <v>53</v>
      </c>
      <c r="D267" s="301">
        <v>1752.8000000000002</v>
      </c>
      <c r="E267" s="119">
        <v>0</v>
      </c>
      <c r="F267" s="29">
        <v>0</v>
      </c>
      <c r="G267" s="273"/>
      <c r="H267" s="273"/>
      <c r="I267" s="273"/>
      <c r="J267" s="273"/>
      <c r="K267" s="329"/>
      <c r="L267" s="63">
        <f t="shared" si="16"/>
        <v>1752.8000000000002</v>
      </c>
    </row>
    <row r="268" spans="1:12" ht="31.5" customHeight="1" x14ac:dyDescent="0.2">
      <c r="A268" s="570"/>
      <c r="B268" s="80" t="s">
        <v>333</v>
      </c>
      <c r="C268" s="58" t="s">
        <v>53</v>
      </c>
      <c r="D268" s="301">
        <v>5517.4500000000007</v>
      </c>
      <c r="E268" s="119">
        <v>0</v>
      </c>
      <c r="F268" s="29">
        <v>0</v>
      </c>
      <c r="G268" s="273"/>
      <c r="H268" s="273"/>
      <c r="I268" s="273"/>
      <c r="J268" s="273"/>
      <c r="K268" s="329"/>
      <c r="L268" s="63">
        <f t="shared" si="16"/>
        <v>5517.4500000000007</v>
      </c>
    </row>
    <row r="269" spans="1:12" ht="47.25" customHeight="1" x14ac:dyDescent="0.2">
      <c r="A269" s="519"/>
      <c r="B269" s="80" t="s">
        <v>424</v>
      </c>
      <c r="C269" s="58" t="s">
        <v>53</v>
      </c>
      <c r="D269" s="301">
        <v>1471.5</v>
      </c>
      <c r="E269" s="119">
        <v>0</v>
      </c>
      <c r="F269" s="29">
        <v>0</v>
      </c>
      <c r="G269" s="273"/>
      <c r="H269" s="273"/>
      <c r="I269" s="273"/>
      <c r="J269" s="273"/>
      <c r="K269" s="329"/>
      <c r="L269" s="63">
        <f t="shared" si="16"/>
        <v>1471.5</v>
      </c>
    </row>
    <row r="270" spans="1:12" ht="36.75" customHeight="1" x14ac:dyDescent="0.2">
      <c r="A270" s="518" t="s">
        <v>425</v>
      </c>
      <c r="B270" s="175" t="s">
        <v>426</v>
      </c>
      <c r="C270" s="58" t="s">
        <v>53</v>
      </c>
      <c r="D270" s="70">
        <v>1932.6999999999998</v>
      </c>
      <c r="E270" s="119">
        <v>0</v>
      </c>
      <c r="F270" s="119">
        <v>0</v>
      </c>
      <c r="G270" s="273"/>
      <c r="H270" s="273"/>
      <c r="I270" s="273"/>
      <c r="J270" s="273"/>
      <c r="K270" s="329"/>
      <c r="L270" s="360">
        <f t="shared" si="16"/>
        <v>1932.6999999999998</v>
      </c>
    </row>
    <row r="271" spans="1:12" ht="33" customHeight="1" x14ac:dyDescent="0.2">
      <c r="A271" s="519"/>
      <c r="B271" s="80" t="s">
        <v>427</v>
      </c>
      <c r="C271" s="58" t="s">
        <v>53</v>
      </c>
      <c r="D271" s="301">
        <v>6060.9</v>
      </c>
      <c r="E271" s="119">
        <v>1137</v>
      </c>
      <c r="F271" s="119">
        <v>875</v>
      </c>
      <c r="G271" s="273"/>
      <c r="H271" s="273"/>
      <c r="I271" s="273"/>
      <c r="J271" s="273"/>
      <c r="K271" s="329"/>
      <c r="L271" s="63">
        <f t="shared" si="16"/>
        <v>8072.9</v>
      </c>
    </row>
    <row r="272" spans="1:12" ht="35.25" customHeight="1" x14ac:dyDescent="0.2">
      <c r="A272" s="75" t="s">
        <v>428</v>
      </c>
      <c r="B272" s="80" t="s">
        <v>429</v>
      </c>
      <c r="C272" s="58" t="s">
        <v>53</v>
      </c>
      <c r="D272" s="301">
        <v>47324.44</v>
      </c>
      <c r="E272" s="119">
        <v>1688</v>
      </c>
      <c r="F272" s="29">
        <v>474</v>
      </c>
      <c r="G272" s="273"/>
      <c r="H272" s="273"/>
      <c r="I272" s="273"/>
      <c r="J272" s="273"/>
      <c r="K272" s="329"/>
      <c r="L272" s="63">
        <f t="shared" si="16"/>
        <v>49486.44</v>
      </c>
    </row>
    <row r="273" spans="1:12" ht="34.5" customHeight="1" x14ac:dyDescent="0.2">
      <c r="A273" s="479" t="s">
        <v>430</v>
      </c>
      <c r="B273" s="80" t="s">
        <v>431</v>
      </c>
      <c r="C273" s="58" t="s">
        <v>53</v>
      </c>
      <c r="D273" s="301">
        <v>37696.500000000007</v>
      </c>
      <c r="E273" s="119">
        <v>685</v>
      </c>
      <c r="F273" s="29">
        <v>325</v>
      </c>
      <c r="G273" s="273"/>
      <c r="H273" s="273"/>
      <c r="I273" s="273"/>
      <c r="J273" s="273"/>
      <c r="K273" s="329"/>
      <c r="L273" s="63">
        <f t="shared" si="16"/>
        <v>38706.500000000007</v>
      </c>
    </row>
    <row r="274" spans="1:12" ht="34.5" customHeight="1" x14ac:dyDescent="0.2">
      <c r="A274" s="481"/>
      <c r="B274" s="80" t="s">
        <v>432</v>
      </c>
      <c r="C274" s="58" t="s">
        <v>53</v>
      </c>
      <c r="D274" s="301">
        <v>27832.749999999996</v>
      </c>
      <c r="E274" s="119">
        <v>0</v>
      </c>
      <c r="F274" s="29">
        <v>0</v>
      </c>
      <c r="G274" s="273"/>
      <c r="H274" s="273"/>
      <c r="I274" s="273"/>
      <c r="J274" s="273"/>
      <c r="K274" s="329"/>
      <c r="L274" s="63">
        <f t="shared" si="16"/>
        <v>27832.749999999996</v>
      </c>
    </row>
    <row r="275" spans="1:12" ht="33.75" customHeight="1" x14ac:dyDescent="0.2">
      <c r="A275" s="518" t="s">
        <v>433</v>
      </c>
      <c r="B275" s="175" t="s">
        <v>434</v>
      </c>
      <c r="C275" s="58" t="s">
        <v>53</v>
      </c>
      <c r="D275" s="301">
        <v>611.09999999999991</v>
      </c>
      <c r="E275" s="119">
        <v>0</v>
      </c>
      <c r="F275" s="29">
        <v>0</v>
      </c>
      <c r="G275" s="273"/>
      <c r="H275" s="273"/>
      <c r="I275" s="273"/>
      <c r="J275" s="273"/>
      <c r="K275" s="329"/>
      <c r="L275" s="63">
        <f t="shared" si="16"/>
        <v>611.09999999999991</v>
      </c>
    </row>
    <row r="276" spans="1:12" ht="35.25" customHeight="1" x14ac:dyDescent="0.2">
      <c r="A276" s="519"/>
      <c r="B276" s="80" t="s">
        <v>435</v>
      </c>
      <c r="C276" s="58" t="s">
        <v>53</v>
      </c>
      <c r="D276" s="301">
        <v>1058.82</v>
      </c>
      <c r="E276" s="119">
        <v>0</v>
      </c>
      <c r="F276" s="29">
        <v>0</v>
      </c>
      <c r="G276" s="273"/>
      <c r="H276" s="273"/>
      <c r="I276" s="273"/>
      <c r="J276" s="273"/>
      <c r="K276" s="329"/>
      <c r="L276" s="63">
        <f t="shared" si="16"/>
        <v>1058.82</v>
      </c>
    </row>
    <row r="277" spans="1:12" ht="32.25" customHeight="1" x14ac:dyDescent="0.2">
      <c r="A277" s="104" t="s">
        <v>436</v>
      </c>
      <c r="B277" s="175" t="s">
        <v>437</v>
      </c>
      <c r="C277" s="58" t="s">
        <v>53</v>
      </c>
      <c r="D277" s="301">
        <v>175.4</v>
      </c>
      <c r="E277" s="119">
        <v>0</v>
      </c>
      <c r="F277" s="29">
        <v>0</v>
      </c>
      <c r="G277" s="273"/>
      <c r="H277" s="273"/>
      <c r="I277" s="273"/>
      <c r="J277" s="273"/>
      <c r="K277" s="329"/>
      <c r="L277" s="63">
        <f t="shared" si="16"/>
        <v>175.4</v>
      </c>
    </row>
    <row r="278" spans="1:12" ht="33.75" customHeight="1" x14ac:dyDescent="0.2">
      <c r="A278" s="76" t="s">
        <v>438</v>
      </c>
      <c r="B278" s="80" t="s">
        <v>439</v>
      </c>
      <c r="C278" s="58" t="s">
        <v>53</v>
      </c>
      <c r="D278" s="301">
        <v>234.1</v>
      </c>
      <c r="E278" s="119">
        <v>0</v>
      </c>
      <c r="F278" s="29">
        <v>0</v>
      </c>
      <c r="G278" s="273"/>
      <c r="H278" s="273"/>
      <c r="I278" s="273"/>
      <c r="J278" s="273"/>
      <c r="K278" s="329"/>
      <c r="L278" s="63">
        <f t="shared" si="16"/>
        <v>234.1</v>
      </c>
    </row>
    <row r="279" spans="1:12" ht="34.5" customHeight="1" x14ac:dyDescent="0.2">
      <c r="A279" s="518" t="s">
        <v>440</v>
      </c>
      <c r="B279" s="175" t="s">
        <v>441</v>
      </c>
      <c r="C279" s="58" t="s">
        <v>53</v>
      </c>
      <c r="D279" s="301">
        <v>504</v>
      </c>
      <c r="E279" s="119">
        <v>0</v>
      </c>
      <c r="F279" s="29">
        <v>0</v>
      </c>
      <c r="G279" s="273"/>
      <c r="H279" s="273"/>
      <c r="I279" s="273"/>
      <c r="J279" s="273"/>
      <c r="K279" s="329"/>
      <c r="L279" s="63">
        <f t="shared" si="16"/>
        <v>504</v>
      </c>
    </row>
    <row r="280" spans="1:12" ht="34.5" customHeight="1" x14ac:dyDescent="0.2">
      <c r="A280" s="519"/>
      <c r="B280" s="80" t="s">
        <v>442</v>
      </c>
      <c r="C280" s="58" t="s">
        <v>53</v>
      </c>
      <c r="D280" s="301">
        <v>1556.2</v>
      </c>
      <c r="E280" s="119">
        <v>0</v>
      </c>
      <c r="F280" s="29">
        <v>0</v>
      </c>
      <c r="G280" s="273"/>
      <c r="H280" s="273"/>
      <c r="I280" s="273"/>
      <c r="J280" s="273"/>
      <c r="K280" s="329"/>
      <c r="L280" s="63">
        <f t="shared" si="16"/>
        <v>1556.2</v>
      </c>
    </row>
    <row r="281" spans="1:12" ht="33.75" customHeight="1" x14ac:dyDescent="0.2">
      <c r="A281" s="361" t="s">
        <v>443</v>
      </c>
      <c r="B281" s="325" t="s">
        <v>444</v>
      </c>
      <c r="C281" s="58" t="s">
        <v>53</v>
      </c>
      <c r="D281" s="301">
        <v>422</v>
      </c>
      <c r="E281" s="119">
        <v>0</v>
      </c>
      <c r="F281" s="29">
        <v>0</v>
      </c>
      <c r="G281" s="301"/>
      <c r="H281" s="301"/>
      <c r="I281" s="273"/>
      <c r="J281" s="273"/>
      <c r="K281" s="329"/>
      <c r="L281" s="63">
        <f t="shared" si="16"/>
        <v>422</v>
      </c>
    </row>
    <row r="282" spans="1:12" ht="47.25" customHeight="1" x14ac:dyDescent="0.2">
      <c r="A282" s="147" t="s">
        <v>445</v>
      </c>
      <c r="B282" s="224" t="s">
        <v>446</v>
      </c>
      <c r="C282" s="58" t="s">
        <v>53</v>
      </c>
      <c r="D282" s="301">
        <v>2254.2000000000003</v>
      </c>
      <c r="E282" s="119">
        <v>0</v>
      </c>
      <c r="F282" s="29">
        <v>0</v>
      </c>
      <c r="G282" s="273"/>
      <c r="H282" s="273"/>
      <c r="I282" s="273"/>
      <c r="J282" s="273"/>
      <c r="K282" s="329"/>
      <c r="L282" s="63">
        <f t="shared" si="16"/>
        <v>2254.2000000000003</v>
      </c>
    </row>
    <row r="283" spans="1:12" ht="45.75" customHeight="1" x14ac:dyDescent="0.2">
      <c r="A283" s="479" t="s">
        <v>447</v>
      </c>
      <c r="B283" s="80" t="s">
        <v>448</v>
      </c>
      <c r="C283" s="58" t="s">
        <v>53</v>
      </c>
      <c r="D283" s="301">
        <v>40411.14</v>
      </c>
      <c r="E283" s="119">
        <v>1445</v>
      </c>
      <c r="F283" s="29">
        <v>467</v>
      </c>
      <c r="G283" s="273"/>
      <c r="H283" s="273"/>
      <c r="I283" s="273"/>
      <c r="J283" s="273"/>
      <c r="K283" s="329"/>
      <c r="L283" s="63">
        <f t="shared" si="16"/>
        <v>42323.14</v>
      </c>
    </row>
    <row r="284" spans="1:12" ht="33" customHeight="1" x14ac:dyDescent="0.2">
      <c r="A284" s="480"/>
      <c r="B284" s="80" t="s">
        <v>449</v>
      </c>
      <c r="C284" s="58" t="s">
        <v>53</v>
      </c>
      <c r="D284" s="301">
        <v>16342.440000000002</v>
      </c>
      <c r="E284" s="119">
        <v>0</v>
      </c>
      <c r="F284" s="29">
        <v>0</v>
      </c>
      <c r="G284" s="273"/>
      <c r="H284" s="273"/>
      <c r="I284" s="273"/>
      <c r="J284" s="273"/>
      <c r="K284" s="329"/>
      <c r="L284" s="63">
        <f t="shared" si="16"/>
        <v>16342.440000000002</v>
      </c>
    </row>
    <row r="285" spans="1:12" ht="36.75" customHeight="1" x14ac:dyDescent="0.2">
      <c r="A285" s="480"/>
      <c r="B285" s="80" t="s">
        <v>450</v>
      </c>
      <c r="C285" s="58" t="s">
        <v>53</v>
      </c>
      <c r="D285" s="301">
        <v>37888.44</v>
      </c>
      <c r="E285" s="119">
        <v>1830</v>
      </c>
      <c r="F285" s="29">
        <v>609</v>
      </c>
      <c r="G285" s="273"/>
      <c r="H285" s="273"/>
      <c r="I285" s="273"/>
      <c r="J285" s="273"/>
      <c r="K285" s="329"/>
      <c r="L285" s="63">
        <f t="shared" si="16"/>
        <v>40327.440000000002</v>
      </c>
    </row>
    <row r="286" spans="1:12" ht="32.25" customHeight="1" x14ac:dyDescent="0.2">
      <c r="A286" s="480"/>
      <c r="B286" s="80" t="s">
        <v>451</v>
      </c>
      <c r="C286" s="58" t="s">
        <v>53</v>
      </c>
      <c r="D286" s="301">
        <v>8002.93</v>
      </c>
      <c r="E286" s="119">
        <v>157</v>
      </c>
      <c r="F286" s="29">
        <v>0</v>
      </c>
      <c r="G286" s="273"/>
      <c r="H286" s="273"/>
      <c r="I286" s="273"/>
      <c r="J286" s="273"/>
      <c r="K286" s="329"/>
      <c r="L286" s="63">
        <f t="shared" si="16"/>
        <v>8159.93</v>
      </c>
    </row>
    <row r="287" spans="1:12" ht="33" customHeight="1" x14ac:dyDescent="0.2">
      <c r="A287" s="480"/>
      <c r="B287" s="80" t="s">
        <v>452</v>
      </c>
      <c r="C287" s="58" t="s">
        <v>53</v>
      </c>
      <c r="D287" s="301">
        <v>30564.889999999996</v>
      </c>
      <c r="E287" s="119">
        <v>1372</v>
      </c>
      <c r="F287" s="29">
        <v>789</v>
      </c>
      <c r="G287" s="273"/>
      <c r="H287" s="273"/>
      <c r="I287" s="273"/>
      <c r="J287" s="273"/>
      <c r="K287" s="329"/>
      <c r="L287" s="63">
        <f t="shared" si="16"/>
        <v>32725.889999999996</v>
      </c>
    </row>
    <row r="288" spans="1:12" ht="31.5" customHeight="1" x14ac:dyDescent="0.2">
      <c r="A288" s="480"/>
      <c r="B288" s="80" t="s">
        <v>453</v>
      </c>
      <c r="C288" s="58" t="s">
        <v>53</v>
      </c>
      <c r="D288" s="301">
        <v>1785.4</v>
      </c>
      <c r="E288" s="119">
        <v>0</v>
      </c>
      <c r="F288" s="29">
        <v>0</v>
      </c>
      <c r="G288" s="273"/>
      <c r="H288" s="273"/>
      <c r="I288" s="273"/>
      <c r="J288" s="273"/>
      <c r="K288" s="329"/>
      <c r="L288" s="63">
        <f t="shared" si="16"/>
        <v>1785.4</v>
      </c>
    </row>
    <row r="289" spans="1:12" ht="35.25" customHeight="1" x14ac:dyDescent="0.2">
      <c r="A289" s="480"/>
      <c r="B289" s="175" t="s">
        <v>454</v>
      </c>
      <c r="C289" s="58" t="s">
        <v>53</v>
      </c>
      <c r="D289" s="301">
        <v>1016.7</v>
      </c>
      <c r="E289" s="119">
        <v>0</v>
      </c>
      <c r="F289" s="29">
        <v>184</v>
      </c>
      <c r="G289" s="273"/>
      <c r="H289" s="273"/>
      <c r="I289" s="273"/>
      <c r="J289" s="273"/>
      <c r="K289" s="329"/>
      <c r="L289" s="63">
        <f t="shared" si="16"/>
        <v>1200.7</v>
      </c>
    </row>
    <row r="290" spans="1:12" ht="46.5" customHeight="1" x14ac:dyDescent="0.2">
      <c r="A290" s="481"/>
      <c r="B290" s="80" t="s">
        <v>455</v>
      </c>
      <c r="C290" s="58" t="s">
        <v>53</v>
      </c>
      <c r="D290" s="301">
        <v>8693.82</v>
      </c>
      <c r="E290" s="119">
        <v>159</v>
      </c>
      <c r="F290" s="29">
        <v>0</v>
      </c>
      <c r="G290" s="273"/>
      <c r="H290" s="273"/>
      <c r="I290" s="273"/>
      <c r="J290" s="273"/>
      <c r="K290" s="329"/>
      <c r="L290" s="63">
        <f t="shared" si="16"/>
        <v>8852.82</v>
      </c>
    </row>
    <row r="291" spans="1:12" ht="35.25" customHeight="1" x14ac:dyDescent="0.2">
      <c r="A291" s="479" t="s">
        <v>456</v>
      </c>
      <c r="B291" s="80" t="s">
        <v>457</v>
      </c>
      <c r="C291" s="58" t="s">
        <v>53</v>
      </c>
      <c r="D291" s="301">
        <v>9322.82</v>
      </c>
      <c r="E291" s="119">
        <v>0</v>
      </c>
      <c r="F291" s="29">
        <v>0</v>
      </c>
      <c r="G291" s="273"/>
      <c r="H291" s="273"/>
      <c r="I291" s="273"/>
      <c r="J291" s="273"/>
      <c r="K291" s="329"/>
      <c r="L291" s="63">
        <f t="shared" si="16"/>
        <v>9322.82</v>
      </c>
    </row>
    <row r="292" spans="1:12" ht="32.25" customHeight="1" x14ac:dyDescent="0.2">
      <c r="A292" s="480"/>
      <c r="B292" s="175" t="s">
        <v>458</v>
      </c>
      <c r="C292" s="58" t="s">
        <v>53</v>
      </c>
      <c r="D292" s="301">
        <v>1180.9000000000001</v>
      </c>
      <c r="E292" s="119">
        <v>774</v>
      </c>
      <c r="F292" s="29">
        <v>380</v>
      </c>
      <c r="G292" s="273"/>
      <c r="H292" s="273"/>
      <c r="I292" s="273"/>
      <c r="J292" s="273"/>
      <c r="K292" s="329"/>
      <c r="L292" s="63">
        <f t="shared" si="16"/>
        <v>2334.9</v>
      </c>
    </row>
    <row r="293" spans="1:12" ht="33.75" customHeight="1" x14ac:dyDescent="0.2">
      <c r="A293" s="480"/>
      <c r="B293" s="175" t="s">
        <v>459</v>
      </c>
      <c r="C293" s="58" t="s">
        <v>53</v>
      </c>
      <c r="D293" s="301">
        <v>3012.5</v>
      </c>
      <c r="E293" s="119">
        <v>903</v>
      </c>
      <c r="F293" s="29">
        <v>0</v>
      </c>
      <c r="G293" s="273"/>
      <c r="H293" s="273"/>
      <c r="I293" s="273"/>
      <c r="J293" s="273"/>
      <c r="K293" s="329"/>
      <c r="L293" s="63">
        <f t="shared" si="16"/>
        <v>3915.5</v>
      </c>
    </row>
    <row r="294" spans="1:12" ht="33" customHeight="1" x14ac:dyDescent="0.2">
      <c r="A294" s="480"/>
      <c r="B294" s="80" t="s">
        <v>460</v>
      </c>
      <c r="C294" s="58" t="s">
        <v>53</v>
      </c>
      <c r="D294" s="70">
        <v>8916.4</v>
      </c>
      <c r="E294" s="119">
        <v>0</v>
      </c>
      <c r="F294" s="29">
        <v>0</v>
      </c>
      <c r="G294" s="273"/>
      <c r="H294" s="273"/>
      <c r="I294" s="273"/>
      <c r="J294" s="273"/>
      <c r="K294" s="329"/>
      <c r="L294" s="63">
        <f t="shared" si="16"/>
        <v>8916.4</v>
      </c>
    </row>
    <row r="295" spans="1:12" ht="33.75" customHeight="1" x14ac:dyDescent="0.2">
      <c r="A295" s="480"/>
      <c r="B295" s="80" t="s">
        <v>461</v>
      </c>
      <c r="C295" s="58" t="s">
        <v>53</v>
      </c>
      <c r="D295" s="70">
        <v>100649.91</v>
      </c>
      <c r="E295" s="323">
        <v>3685</v>
      </c>
      <c r="F295" s="29">
        <v>1653</v>
      </c>
      <c r="G295" s="273"/>
      <c r="H295" s="273"/>
      <c r="I295" s="273"/>
      <c r="J295" s="273"/>
      <c r="K295" s="329"/>
      <c r="L295" s="63">
        <f t="shared" si="16"/>
        <v>105987.91</v>
      </c>
    </row>
    <row r="296" spans="1:12" ht="32.25" customHeight="1" x14ac:dyDescent="0.2">
      <c r="A296" s="480"/>
      <c r="B296" s="80" t="s">
        <v>462</v>
      </c>
      <c r="C296" s="58" t="s">
        <v>53</v>
      </c>
      <c r="D296" s="70">
        <v>10631.599999999999</v>
      </c>
      <c r="E296" s="323">
        <v>796</v>
      </c>
      <c r="F296" s="29">
        <v>1283</v>
      </c>
      <c r="G296" s="273"/>
      <c r="H296" s="273"/>
      <c r="I296" s="273"/>
      <c r="J296" s="273"/>
      <c r="K296" s="329"/>
      <c r="L296" s="63">
        <f t="shared" si="16"/>
        <v>12710.599999999999</v>
      </c>
    </row>
    <row r="297" spans="1:12" ht="34.5" customHeight="1" x14ac:dyDescent="0.2">
      <c r="A297" s="480"/>
      <c r="B297" s="80" t="s">
        <v>463</v>
      </c>
      <c r="C297" s="58" t="s">
        <v>53</v>
      </c>
      <c r="D297" s="70">
        <v>13189.999999999998</v>
      </c>
      <c r="E297" s="323">
        <v>644</v>
      </c>
      <c r="F297" s="29">
        <v>279</v>
      </c>
      <c r="G297" s="273"/>
      <c r="H297" s="273"/>
      <c r="I297" s="273"/>
      <c r="J297" s="273"/>
      <c r="K297" s="329"/>
      <c r="L297" s="63">
        <f t="shared" si="16"/>
        <v>14112.999999999998</v>
      </c>
    </row>
    <row r="298" spans="1:12" ht="30" customHeight="1" x14ac:dyDescent="0.2">
      <c r="A298" s="480"/>
      <c r="B298" s="80" t="s">
        <v>464</v>
      </c>
      <c r="C298" s="58" t="s">
        <v>53</v>
      </c>
      <c r="D298" s="70">
        <v>30880.939999999995</v>
      </c>
      <c r="E298" s="323">
        <v>0</v>
      </c>
      <c r="F298" s="29">
        <v>0</v>
      </c>
      <c r="G298" s="273"/>
      <c r="H298" s="273"/>
      <c r="I298" s="273"/>
      <c r="J298" s="273"/>
      <c r="K298" s="329"/>
      <c r="L298" s="63">
        <f t="shared" si="16"/>
        <v>30880.939999999995</v>
      </c>
    </row>
    <row r="299" spans="1:12" ht="32.25" customHeight="1" x14ac:dyDescent="0.2">
      <c r="A299" s="480"/>
      <c r="B299" s="80" t="s">
        <v>465</v>
      </c>
      <c r="C299" s="58" t="s">
        <v>53</v>
      </c>
      <c r="D299" s="70">
        <v>11462.03</v>
      </c>
      <c r="E299" s="323">
        <v>0</v>
      </c>
      <c r="F299" s="29">
        <v>0</v>
      </c>
      <c r="G299" s="273"/>
      <c r="H299" s="273"/>
      <c r="I299" s="273"/>
      <c r="J299" s="273"/>
      <c r="K299" s="329"/>
      <c r="L299" s="63">
        <f t="shared" si="16"/>
        <v>11462.03</v>
      </c>
    </row>
    <row r="300" spans="1:12" ht="36" customHeight="1" x14ac:dyDescent="0.2">
      <c r="A300" s="480"/>
      <c r="B300" s="80" t="s">
        <v>466</v>
      </c>
      <c r="C300" s="58" t="s">
        <v>53</v>
      </c>
      <c r="D300" s="70">
        <v>24542.080000000002</v>
      </c>
      <c r="E300" s="323">
        <v>0</v>
      </c>
      <c r="F300" s="29">
        <v>0</v>
      </c>
      <c r="G300" s="273"/>
      <c r="H300" s="273"/>
      <c r="I300" s="273"/>
      <c r="J300" s="273"/>
      <c r="K300" s="329"/>
      <c r="L300" s="63">
        <f t="shared" si="16"/>
        <v>24542.080000000002</v>
      </c>
    </row>
    <row r="301" spans="1:12" ht="36.75" customHeight="1" x14ac:dyDescent="0.2">
      <c r="A301" s="480"/>
      <c r="B301" s="80" t="s">
        <v>467</v>
      </c>
      <c r="C301" s="58" t="s">
        <v>53</v>
      </c>
      <c r="D301" s="70">
        <v>9842.1200000000008</v>
      </c>
      <c r="E301" s="323">
        <v>0</v>
      </c>
      <c r="F301" s="29">
        <v>0</v>
      </c>
      <c r="G301" s="273"/>
      <c r="H301" s="273"/>
      <c r="I301" s="273"/>
      <c r="J301" s="273"/>
      <c r="K301" s="329"/>
      <c r="L301" s="63">
        <f t="shared" si="16"/>
        <v>9842.1200000000008</v>
      </c>
    </row>
    <row r="302" spans="1:12" ht="33" customHeight="1" x14ac:dyDescent="0.2">
      <c r="A302" s="480"/>
      <c r="B302" s="81" t="s">
        <v>468</v>
      </c>
      <c r="C302" s="115" t="s">
        <v>53</v>
      </c>
      <c r="D302" s="85">
        <v>4622.420000000001</v>
      </c>
      <c r="E302" s="323">
        <v>0</v>
      </c>
      <c r="F302" s="29">
        <v>0</v>
      </c>
      <c r="G302" s="273"/>
      <c r="H302" s="273"/>
      <c r="I302" s="273"/>
      <c r="J302" s="273"/>
      <c r="K302" s="329"/>
      <c r="L302" s="63">
        <f t="shared" si="16"/>
        <v>4622.420000000001</v>
      </c>
    </row>
    <row r="303" spans="1:12" ht="34.5" customHeight="1" x14ac:dyDescent="0.2">
      <c r="A303" s="480"/>
      <c r="B303" s="80" t="s">
        <v>469</v>
      </c>
      <c r="C303" s="58" t="s">
        <v>53</v>
      </c>
      <c r="D303" s="70">
        <v>18738.469999999998</v>
      </c>
      <c r="E303" s="323">
        <v>1880</v>
      </c>
      <c r="F303" s="29">
        <v>0</v>
      </c>
      <c r="G303" s="273"/>
      <c r="H303" s="273"/>
      <c r="I303" s="273"/>
      <c r="J303" s="273"/>
      <c r="K303" s="329"/>
      <c r="L303" s="63">
        <f t="shared" si="16"/>
        <v>20618.469999999998</v>
      </c>
    </row>
    <row r="304" spans="1:12" ht="33" customHeight="1" x14ac:dyDescent="0.2">
      <c r="A304" s="480"/>
      <c r="B304" s="80" t="s">
        <v>470</v>
      </c>
      <c r="C304" s="58" t="s">
        <v>53</v>
      </c>
      <c r="D304" s="70">
        <v>1094</v>
      </c>
      <c r="E304" s="323">
        <v>0</v>
      </c>
      <c r="F304" s="29">
        <v>0</v>
      </c>
      <c r="G304" s="273"/>
      <c r="H304" s="273"/>
      <c r="I304" s="273"/>
      <c r="J304" s="273"/>
      <c r="K304" s="329"/>
      <c r="L304" s="63">
        <f t="shared" si="16"/>
        <v>1094</v>
      </c>
    </row>
    <row r="305" spans="1:16" ht="30" customHeight="1" x14ac:dyDescent="0.2">
      <c r="A305" s="480"/>
      <c r="B305" s="80" t="s">
        <v>471</v>
      </c>
      <c r="C305" s="58" t="s">
        <v>53</v>
      </c>
      <c r="D305" s="70">
        <v>6533.32</v>
      </c>
      <c r="E305" s="323">
        <v>0</v>
      </c>
      <c r="F305" s="29">
        <v>0</v>
      </c>
      <c r="G305" s="273"/>
      <c r="H305" s="273"/>
      <c r="I305" s="273"/>
      <c r="J305" s="273"/>
      <c r="K305" s="329"/>
      <c r="L305" s="63">
        <f t="shared" si="16"/>
        <v>6533.32</v>
      </c>
    </row>
    <row r="306" spans="1:16" ht="33" customHeight="1" x14ac:dyDescent="0.2">
      <c r="A306" s="480"/>
      <c r="B306" s="80" t="s">
        <v>472</v>
      </c>
      <c r="C306" s="58" t="s">
        <v>53</v>
      </c>
      <c r="D306" s="70">
        <v>2186.42</v>
      </c>
      <c r="E306" s="323">
        <v>0</v>
      </c>
      <c r="F306" s="29">
        <v>0</v>
      </c>
      <c r="G306" s="273"/>
      <c r="H306" s="273"/>
      <c r="I306" s="273"/>
      <c r="J306" s="273"/>
      <c r="K306" s="329"/>
      <c r="L306" s="63">
        <f t="shared" si="16"/>
        <v>2186.42</v>
      </c>
    </row>
    <row r="307" spans="1:16" ht="30.75" customHeight="1" x14ac:dyDescent="0.2">
      <c r="A307" s="480"/>
      <c r="B307" s="80" t="s">
        <v>473</v>
      </c>
      <c r="C307" s="58" t="s">
        <v>53</v>
      </c>
      <c r="D307" s="70">
        <v>21474.699999999997</v>
      </c>
      <c r="E307" s="323">
        <v>0</v>
      </c>
      <c r="F307" s="29">
        <v>0</v>
      </c>
      <c r="G307" s="273"/>
      <c r="H307" s="273"/>
      <c r="I307" s="273"/>
      <c r="J307" s="273"/>
      <c r="K307" s="329"/>
      <c r="L307" s="63">
        <f t="shared" si="16"/>
        <v>21474.699999999997</v>
      </c>
    </row>
    <row r="308" spans="1:16" ht="33.75" customHeight="1" x14ac:dyDescent="0.2">
      <c r="A308" s="480"/>
      <c r="B308" s="80" t="s">
        <v>474</v>
      </c>
      <c r="C308" s="58" t="s">
        <v>53</v>
      </c>
      <c r="D308" s="70">
        <v>6034.7</v>
      </c>
      <c r="E308" s="323">
        <v>0</v>
      </c>
      <c r="F308" s="29">
        <v>0</v>
      </c>
      <c r="G308" s="273"/>
      <c r="H308" s="273"/>
      <c r="I308" s="273"/>
      <c r="J308" s="273"/>
      <c r="K308" s="329"/>
      <c r="L308" s="63">
        <f>SUM(D308:K308)</f>
        <v>6034.7</v>
      </c>
    </row>
    <row r="309" spans="1:16" ht="34.5" customHeight="1" x14ac:dyDescent="0.2">
      <c r="A309" s="481"/>
      <c r="B309" s="80" t="s">
        <v>475</v>
      </c>
      <c r="C309" s="58" t="s">
        <v>53</v>
      </c>
      <c r="D309" s="70">
        <v>1823.71</v>
      </c>
      <c r="E309" s="323">
        <v>0</v>
      </c>
      <c r="F309" s="29">
        <v>0</v>
      </c>
      <c r="G309" s="273"/>
      <c r="H309" s="273"/>
      <c r="I309" s="273"/>
      <c r="J309" s="273"/>
      <c r="K309" s="329"/>
      <c r="L309" s="63">
        <f>SUM(D309:K309)</f>
        <v>1823.71</v>
      </c>
    </row>
    <row r="310" spans="1:16" ht="30" customHeight="1" x14ac:dyDescent="0.2">
      <c r="A310" s="506" t="s">
        <v>341</v>
      </c>
      <c r="B310" s="507"/>
      <c r="C310" s="15" t="s">
        <v>53</v>
      </c>
      <c r="D310" s="74">
        <f>SUM(D199:D309)</f>
        <v>1523736.1399999992</v>
      </c>
      <c r="E310" s="19">
        <f>SUM(E199:E309)</f>
        <v>43970.3</v>
      </c>
      <c r="F310" s="19">
        <f>SUM(F199:F309)</f>
        <v>22326.400000000001</v>
      </c>
      <c r="G310" s="19">
        <f>SUM(G199:G309)</f>
        <v>0</v>
      </c>
      <c r="H310" s="19">
        <f t="shared" ref="H310" si="17">SUM(H199:H309)</f>
        <v>0</v>
      </c>
      <c r="I310" s="19">
        <f>SUM(I199:I309)</f>
        <v>0</v>
      </c>
      <c r="J310" s="19">
        <f t="shared" ref="J310:K310" si="18">SUM(J199:J309)</f>
        <v>0</v>
      </c>
      <c r="K310" s="19">
        <f t="shared" si="18"/>
        <v>0</v>
      </c>
      <c r="L310" s="18">
        <f>SUM(D310:K310)</f>
        <v>1590032.8399999992</v>
      </c>
    </row>
    <row r="311" spans="1:16" s="4" customFormat="1" ht="30" customHeight="1" thickBot="1" x14ac:dyDescent="0.3">
      <c r="A311" s="508" t="s">
        <v>342</v>
      </c>
      <c r="B311" s="509"/>
      <c r="C311" s="31" t="s">
        <v>53</v>
      </c>
      <c r="D311" s="20">
        <f>COUNTIF(D199:D309,"&gt;0")</f>
        <v>111</v>
      </c>
      <c r="E311" s="20">
        <f>COUNTIF(E199:E309,"&gt;0")</f>
        <v>33</v>
      </c>
      <c r="F311" s="20">
        <f>COUNTIF(F199:F309,"&gt;0")</f>
        <v>27</v>
      </c>
      <c r="G311" s="20">
        <f t="shared" ref="G311" si="19">COUNTIF(G199:G309,"&gt;0")</f>
        <v>0</v>
      </c>
      <c r="H311" s="20">
        <f>COUNTIF(H199:H309,"&gt;0")</f>
        <v>0</v>
      </c>
      <c r="I311" s="20">
        <f>COUNTIF(I199:I309,"&gt;0")</f>
        <v>0</v>
      </c>
      <c r="J311" s="20">
        <f t="shared" ref="J311:K311" si="20">COUNTIF(J199:J309,"&gt;0")</f>
        <v>0</v>
      </c>
      <c r="K311" s="20">
        <f t="shared" si="20"/>
        <v>0</v>
      </c>
      <c r="L311" s="21">
        <f>SUM(D311:K311)</f>
        <v>171</v>
      </c>
      <c r="P311" s="77"/>
    </row>
    <row r="312" spans="1:16" s="4" customFormat="1" ht="34.5" customHeight="1" thickTop="1" thickBot="1" x14ac:dyDescent="0.3">
      <c r="A312" s="564" t="s">
        <v>476</v>
      </c>
      <c r="B312" s="565"/>
      <c r="C312" s="9"/>
      <c r="D312" s="78" t="s">
        <v>44</v>
      </c>
      <c r="E312" s="78" t="s">
        <v>45</v>
      </c>
      <c r="F312" s="11" t="s">
        <v>46</v>
      </c>
      <c r="G312" s="11" t="s">
        <v>47</v>
      </c>
      <c r="H312" s="11" t="s">
        <v>48</v>
      </c>
      <c r="I312" s="11" t="s">
        <v>49</v>
      </c>
      <c r="J312" s="344" t="s">
        <v>50</v>
      </c>
      <c r="K312" s="345" t="s">
        <v>51</v>
      </c>
      <c r="L312" s="10" t="s">
        <v>56</v>
      </c>
      <c r="P312"/>
    </row>
    <row r="313" spans="1:16" s="4" customFormat="1" ht="30" customHeight="1" thickTop="1" thickBot="1" x14ac:dyDescent="0.3">
      <c r="A313" s="566"/>
      <c r="B313" s="567"/>
      <c r="C313" s="59" t="s">
        <v>53</v>
      </c>
      <c r="D313" s="55">
        <v>1009623.23</v>
      </c>
      <c r="E313" s="24">
        <v>47803</v>
      </c>
      <c r="F313" s="24">
        <v>45648</v>
      </c>
      <c r="G313" s="24"/>
      <c r="H313" s="24"/>
      <c r="I313" s="24"/>
      <c r="J313" s="24"/>
      <c r="K313" s="346"/>
      <c r="L313" s="25">
        <f>SUM(D313:K313)</f>
        <v>1103074.23</v>
      </c>
    </row>
    <row r="314" spans="1:16" s="4" customFormat="1" ht="30" customHeight="1" thickTop="1" thickBot="1" x14ac:dyDescent="0.3">
      <c r="A314" s="510" t="s">
        <v>341</v>
      </c>
      <c r="B314" s="511"/>
      <c r="C314" s="12" t="s">
        <v>53</v>
      </c>
      <c r="D314" s="48">
        <v>1009623.23</v>
      </c>
      <c r="E314" s="297">
        <f t="shared" ref="E314:K314" si="21">E313</f>
        <v>47803</v>
      </c>
      <c r="F314" s="22">
        <f t="shared" si="21"/>
        <v>45648</v>
      </c>
      <c r="G314" s="22">
        <f t="shared" si="21"/>
        <v>0</v>
      </c>
      <c r="H314" s="22">
        <f t="shared" si="21"/>
        <v>0</v>
      </c>
      <c r="I314" s="22">
        <f t="shared" si="21"/>
        <v>0</v>
      </c>
      <c r="J314" s="22">
        <f t="shared" si="21"/>
        <v>0</v>
      </c>
      <c r="K314" s="22">
        <f t="shared" si="21"/>
        <v>0</v>
      </c>
      <c r="L314" s="23">
        <f>SUM(D314:K314)</f>
        <v>1103074.23</v>
      </c>
    </row>
    <row r="315" spans="1:16" s="4" customFormat="1" ht="30" customHeight="1" thickTop="1" thickBot="1" x14ac:dyDescent="0.3">
      <c r="A315" s="510" t="s">
        <v>342</v>
      </c>
      <c r="B315" s="511"/>
      <c r="C315" s="12" t="s">
        <v>53</v>
      </c>
      <c r="D315" s="173">
        <v>38865</v>
      </c>
      <c r="E315" s="231">
        <v>2568</v>
      </c>
      <c r="F315" s="231">
        <v>2943</v>
      </c>
      <c r="G315" s="231"/>
      <c r="H315" s="231"/>
      <c r="I315" s="231"/>
      <c r="J315" s="231"/>
      <c r="K315" s="347"/>
      <c r="L315" s="88">
        <f>SUM(D315:K315)</f>
        <v>44376</v>
      </c>
    </row>
    <row r="316" spans="1:16" s="4" customFormat="1" ht="30" customHeight="1" thickTop="1" thickBot="1" x14ac:dyDescent="0.3">
      <c r="A316" s="504" t="s">
        <v>477</v>
      </c>
      <c r="B316" s="505"/>
      <c r="C316" s="47" t="s">
        <v>53</v>
      </c>
      <c r="D316" s="26">
        <f t="shared" ref="D316:K316" si="22">SUM(D314,D195,D310)</f>
        <v>4856003.4500000011</v>
      </c>
      <c r="E316" s="26">
        <f>SUM(E314,E195,E310)</f>
        <v>160683.29999999999</v>
      </c>
      <c r="F316" s="26">
        <f t="shared" si="22"/>
        <v>106878</v>
      </c>
      <c r="G316" s="26">
        <f t="shared" si="22"/>
        <v>0</v>
      </c>
      <c r="H316" s="26">
        <f t="shared" si="22"/>
        <v>0</v>
      </c>
      <c r="I316" s="26">
        <f t="shared" si="22"/>
        <v>0</v>
      </c>
      <c r="J316" s="26">
        <f t="shared" si="22"/>
        <v>0</v>
      </c>
      <c r="K316" s="26">
        <f t="shared" si="22"/>
        <v>0</v>
      </c>
      <c r="L316" s="27">
        <f>SUM(D316:K316)</f>
        <v>5123564.7500000009</v>
      </c>
    </row>
    <row r="317" spans="1:16" s="4" customFormat="1" ht="23.1" customHeight="1" thickTop="1" thickBot="1" x14ac:dyDescent="0.3">
      <c r="A317" s="485" t="s">
        <v>478</v>
      </c>
      <c r="B317" s="486"/>
      <c r="C317" s="486"/>
      <c r="D317" s="486"/>
      <c r="E317" s="486"/>
      <c r="F317" s="486"/>
      <c r="G317" s="486"/>
      <c r="H317" s="486"/>
      <c r="I317" s="486"/>
      <c r="J317" s="486"/>
      <c r="K317" s="486"/>
      <c r="L317" s="487"/>
    </row>
    <row r="318" spans="1:16" s="4" customFormat="1" ht="24.75" customHeight="1" thickTop="1" thickBot="1" x14ac:dyDescent="0.3">
      <c r="A318" s="494" t="s">
        <v>479</v>
      </c>
      <c r="B318" s="495"/>
      <c r="C318" s="495"/>
      <c r="D318" s="495"/>
      <c r="E318" s="495"/>
      <c r="F318" s="495"/>
      <c r="G318" s="495"/>
      <c r="H318" s="495"/>
      <c r="I318" s="495"/>
      <c r="J318" s="495"/>
      <c r="K318" s="495"/>
      <c r="L318" s="496"/>
    </row>
    <row r="319" spans="1:16" s="4" customFormat="1" ht="23.1" customHeight="1" thickTop="1" x14ac:dyDescent="0.25">
      <c r="A319" s="488" t="s">
        <v>480</v>
      </c>
      <c r="B319" s="489"/>
      <c r="C319" s="489"/>
      <c r="D319" s="489"/>
      <c r="E319" s="489"/>
      <c r="F319" s="489"/>
      <c r="G319" s="489"/>
      <c r="H319" s="489"/>
      <c r="I319" s="489"/>
      <c r="J319" s="489"/>
      <c r="K319" s="489"/>
      <c r="L319" s="490"/>
    </row>
    <row r="320" spans="1:16" s="4" customFormat="1" ht="32.25" customHeight="1" thickBot="1" x14ac:dyDescent="0.3">
      <c r="A320" s="499" t="s">
        <v>481</v>
      </c>
      <c r="B320" s="500"/>
      <c r="C320" s="501"/>
      <c r="D320" s="78" t="s">
        <v>44</v>
      </c>
      <c r="E320" s="319" t="s">
        <v>45</v>
      </c>
      <c r="F320" s="11" t="s">
        <v>46</v>
      </c>
      <c r="G320" s="11" t="s">
        <v>47</v>
      </c>
      <c r="H320" s="11" t="s">
        <v>48</v>
      </c>
      <c r="I320" s="11" t="s">
        <v>49</v>
      </c>
      <c r="J320" s="354" t="s">
        <v>50</v>
      </c>
      <c r="K320" s="355" t="s">
        <v>51</v>
      </c>
      <c r="L320" s="87" t="s">
        <v>56</v>
      </c>
    </row>
    <row r="321" spans="1:12" s="4" customFormat="1" ht="23.1" customHeight="1" thickTop="1" x14ac:dyDescent="0.25">
      <c r="A321" s="190" t="s">
        <v>482</v>
      </c>
      <c r="B321" s="40"/>
      <c r="C321" s="60" t="s">
        <v>53</v>
      </c>
      <c r="D321" s="84">
        <v>15359.880000000001</v>
      </c>
      <c r="E321" s="29">
        <v>0</v>
      </c>
      <c r="F321" s="83">
        <v>11</v>
      </c>
      <c r="G321" s="29"/>
      <c r="H321" s="29"/>
      <c r="I321" s="29"/>
      <c r="J321" s="356"/>
      <c r="K321" s="357"/>
      <c r="L321" s="63">
        <f>SUM(D321:K321)</f>
        <v>15370.880000000001</v>
      </c>
    </row>
    <row r="322" spans="1:12" s="4" customFormat="1" ht="23.1" customHeight="1" x14ac:dyDescent="0.25">
      <c r="A322" s="116" t="s">
        <v>483</v>
      </c>
      <c r="B322" s="49"/>
      <c r="C322" s="61" t="s">
        <v>53</v>
      </c>
      <c r="D322" s="85">
        <v>62.3</v>
      </c>
      <c r="E322" s="29">
        <v>0</v>
      </c>
      <c r="F322" s="83">
        <v>0</v>
      </c>
      <c r="G322" s="29"/>
      <c r="H322" s="29"/>
      <c r="I322" s="29"/>
      <c r="J322" s="119"/>
      <c r="K322" s="343"/>
      <c r="L322" s="63">
        <f>SUM(D322:K322)</f>
        <v>62.3</v>
      </c>
    </row>
    <row r="323" spans="1:12" s="4" customFormat="1" ht="23.1" customHeight="1" x14ac:dyDescent="0.25">
      <c r="A323" s="50" t="s">
        <v>484</v>
      </c>
      <c r="B323" s="36"/>
      <c r="C323" s="61" t="s">
        <v>53</v>
      </c>
      <c r="D323" s="85">
        <v>36097.83</v>
      </c>
      <c r="E323" s="29">
        <v>0</v>
      </c>
      <c r="F323" s="83">
        <v>0</v>
      </c>
      <c r="G323" s="29"/>
      <c r="H323" s="29"/>
      <c r="I323" s="29"/>
      <c r="J323" s="119"/>
      <c r="K323" s="343"/>
      <c r="L323" s="63">
        <f>SUM(D323:K323)</f>
        <v>36097.83</v>
      </c>
    </row>
    <row r="324" spans="1:12" s="4" customFormat="1" ht="23.1" customHeight="1" x14ac:dyDescent="0.25">
      <c r="A324" s="50" t="s">
        <v>485</v>
      </c>
      <c r="B324" s="36"/>
      <c r="C324" s="61" t="s">
        <v>53</v>
      </c>
      <c r="D324" s="85">
        <v>888.2</v>
      </c>
      <c r="E324" s="29">
        <v>0</v>
      </c>
      <c r="F324" s="83">
        <v>0</v>
      </c>
      <c r="G324" s="29"/>
      <c r="H324" s="29"/>
      <c r="I324" s="29"/>
      <c r="J324" s="119"/>
      <c r="K324" s="343"/>
      <c r="L324" s="63">
        <f>SUM(D324:K324)</f>
        <v>888.2</v>
      </c>
    </row>
    <row r="325" spans="1:12" s="4" customFormat="1" ht="23.1" customHeight="1" x14ac:dyDescent="0.25">
      <c r="A325" s="50" t="s">
        <v>486</v>
      </c>
      <c r="B325" s="36"/>
      <c r="C325" s="61" t="s">
        <v>53</v>
      </c>
      <c r="D325" s="85">
        <v>15.6</v>
      </c>
      <c r="E325" s="29">
        <v>0</v>
      </c>
      <c r="F325" s="83">
        <v>0</v>
      </c>
      <c r="G325" s="29"/>
      <c r="H325" s="29"/>
      <c r="I325" s="29"/>
      <c r="J325" s="119"/>
      <c r="K325" s="343"/>
      <c r="L325" s="63">
        <f t="shared" ref="L325:L385" si="23">SUM(D325:K325)</f>
        <v>15.6</v>
      </c>
    </row>
    <row r="326" spans="1:12" s="4" customFormat="1" ht="23.1" customHeight="1" x14ac:dyDescent="0.25">
      <c r="A326" s="50" t="s">
        <v>487</v>
      </c>
      <c r="B326" s="36"/>
      <c r="C326" s="62" t="s">
        <v>53</v>
      </c>
      <c r="D326" s="85">
        <v>125672.00000000001</v>
      </c>
      <c r="E326" s="119">
        <v>1583</v>
      </c>
      <c r="F326" s="83">
        <v>0</v>
      </c>
      <c r="G326" s="29"/>
      <c r="H326" s="29"/>
      <c r="I326" s="29"/>
      <c r="J326" s="119"/>
      <c r="K326" s="343"/>
      <c r="L326" s="63">
        <f t="shared" si="23"/>
        <v>127255.00000000001</v>
      </c>
    </row>
    <row r="327" spans="1:12" s="4" customFormat="1" ht="23.1" customHeight="1" x14ac:dyDescent="0.25">
      <c r="A327" s="50" t="s">
        <v>488</v>
      </c>
      <c r="B327" s="36"/>
      <c r="C327" s="62" t="s">
        <v>53</v>
      </c>
      <c r="D327" s="85">
        <v>37641.880000000005</v>
      </c>
      <c r="E327" s="119">
        <v>0</v>
      </c>
      <c r="F327" s="83">
        <v>0</v>
      </c>
      <c r="G327" s="29"/>
      <c r="H327" s="29"/>
      <c r="I327" s="29"/>
      <c r="J327" s="119"/>
      <c r="K327" s="343"/>
      <c r="L327" s="63">
        <f t="shared" si="23"/>
        <v>37641.880000000005</v>
      </c>
    </row>
    <row r="328" spans="1:12" s="4" customFormat="1" ht="23.1" customHeight="1" x14ac:dyDescent="0.25">
      <c r="A328" s="50" t="s">
        <v>489</v>
      </c>
      <c r="B328" s="36"/>
      <c r="C328" s="62" t="s">
        <v>53</v>
      </c>
      <c r="D328" s="85">
        <v>24962.699999999997</v>
      </c>
      <c r="E328" s="119">
        <v>4688</v>
      </c>
      <c r="F328" s="83">
        <v>0</v>
      </c>
      <c r="G328" s="29"/>
      <c r="H328" s="29"/>
      <c r="I328" s="29"/>
      <c r="J328" s="119"/>
      <c r="K328" s="343"/>
      <c r="L328" s="63">
        <f t="shared" si="23"/>
        <v>29650.699999999997</v>
      </c>
    </row>
    <row r="329" spans="1:12" s="4" customFormat="1" ht="23.1" customHeight="1" x14ac:dyDescent="0.25">
      <c r="A329" s="193" t="s">
        <v>490</v>
      </c>
      <c r="B329" s="36"/>
      <c r="C329" s="62" t="s">
        <v>53</v>
      </c>
      <c r="D329" s="85">
        <v>1730</v>
      </c>
      <c r="E329" s="119">
        <v>0</v>
      </c>
      <c r="F329" s="83">
        <v>0</v>
      </c>
      <c r="G329" s="29"/>
      <c r="H329" s="29"/>
      <c r="I329" s="29"/>
      <c r="J329" s="119"/>
      <c r="K329" s="343"/>
      <c r="L329" s="63">
        <f t="shared" si="23"/>
        <v>1730</v>
      </c>
    </row>
    <row r="330" spans="1:12" s="4" customFormat="1" ht="23.1" customHeight="1" x14ac:dyDescent="0.25">
      <c r="A330" s="50" t="s">
        <v>491</v>
      </c>
      <c r="B330" s="36"/>
      <c r="C330" s="62" t="s">
        <v>53</v>
      </c>
      <c r="D330" s="85">
        <v>28551.499999999996</v>
      </c>
      <c r="E330" s="119">
        <v>0</v>
      </c>
      <c r="F330" s="83">
        <v>0</v>
      </c>
      <c r="G330" s="29"/>
      <c r="H330" s="29"/>
      <c r="I330" s="29"/>
      <c r="J330" s="119"/>
      <c r="K330" s="343"/>
      <c r="L330" s="63">
        <f t="shared" si="23"/>
        <v>28551.499999999996</v>
      </c>
    </row>
    <row r="331" spans="1:12" s="4" customFormat="1" ht="23.1" customHeight="1" x14ac:dyDescent="0.25">
      <c r="A331" s="50" t="s">
        <v>492</v>
      </c>
      <c r="B331" s="36"/>
      <c r="C331" s="62" t="s">
        <v>53</v>
      </c>
      <c r="D331" s="85">
        <v>52941.369999999988</v>
      </c>
      <c r="E331" s="119">
        <v>3205.6</v>
      </c>
      <c r="F331" s="83">
        <v>4020.6</v>
      </c>
      <c r="G331" s="29"/>
      <c r="H331" s="29"/>
      <c r="I331" s="29"/>
      <c r="J331" s="119"/>
      <c r="K331" s="343"/>
      <c r="L331" s="63">
        <f t="shared" si="23"/>
        <v>60167.569999999985</v>
      </c>
    </row>
    <row r="332" spans="1:12" s="4" customFormat="1" ht="23.1" customHeight="1" x14ac:dyDescent="0.25">
      <c r="A332" s="50" t="s">
        <v>493</v>
      </c>
      <c r="B332" s="36"/>
      <c r="C332" s="62" t="s">
        <v>53</v>
      </c>
      <c r="D332" s="85">
        <v>242</v>
      </c>
      <c r="E332" s="119">
        <v>0</v>
      </c>
      <c r="F332" s="83">
        <v>0</v>
      </c>
      <c r="G332" s="29"/>
      <c r="H332" s="29"/>
      <c r="I332" s="29"/>
      <c r="J332" s="119"/>
      <c r="K332" s="343"/>
      <c r="L332" s="63">
        <f t="shared" si="23"/>
        <v>242</v>
      </c>
    </row>
    <row r="333" spans="1:12" s="4" customFormat="1" ht="23.1" customHeight="1" x14ac:dyDescent="0.25">
      <c r="A333" s="64" t="s">
        <v>494</v>
      </c>
      <c r="B333" s="14"/>
      <c r="C333" s="62" t="s">
        <v>53</v>
      </c>
      <c r="D333" s="85">
        <v>800</v>
      </c>
      <c r="E333" s="119">
        <v>0</v>
      </c>
      <c r="F333" s="83">
        <v>0</v>
      </c>
      <c r="G333" s="29"/>
      <c r="H333" s="29"/>
      <c r="I333" s="29"/>
      <c r="J333" s="119"/>
      <c r="K333" s="343"/>
      <c r="L333" s="63">
        <f t="shared" si="23"/>
        <v>800</v>
      </c>
    </row>
    <row r="334" spans="1:12" s="4" customFormat="1" ht="23.1" customHeight="1" x14ac:dyDescent="0.25">
      <c r="A334" s="64" t="s">
        <v>495</v>
      </c>
      <c r="B334" s="36"/>
      <c r="C334" s="62" t="s">
        <v>53</v>
      </c>
      <c r="D334" s="85">
        <v>684.3</v>
      </c>
      <c r="E334" s="119">
        <v>0</v>
      </c>
      <c r="F334" s="83">
        <v>0</v>
      </c>
      <c r="G334" s="29"/>
      <c r="H334" s="29"/>
      <c r="I334" s="29"/>
      <c r="J334" s="119"/>
      <c r="K334" s="343"/>
      <c r="L334" s="63">
        <f t="shared" si="23"/>
        <v>684.3</v>
      </c>
    </row>
    <row r="335" spans="1:12" s="4" customFormat="1" ht="23.1" customHeight="1" x14ac:dyDescent="0.25">
      <c r="A335" s="64" t="s">
        <v>155</v>
      </c>
      <c r="B335" s="36"/>
      <c r="C335" s="62" t="s">
        <v>53</v>
      </c>
      <c r="D335" s="85">
        <v>30.1</v>
      </c>
      <c r="E335" s="119">
        <v>0</v>
      </c>
      <c r="F335" s="83">
        <v>0</v>
      </c>
      <c r="G335" s="29"/>
      <c r="H335" s="29"/>
      <c r="I335" s="29"/>
      <c r="J335" s="119"/>
      <c r="K335" s="343"/>
      <c r="L335" s="63">
        <f t="shared" si="23"/>
        <v>30.1</v>
      </c>
    </row>
    <row r="336" spans="1:12" s="4" customFormat="1" ht="23.1" customHeight="1" x14ac:dyDescent="0.25">
      <c r="A336" s="50" t="s">
        <v>496</v>
      </c>
      <c r="B336" s="36"/>
      <c r="C336" s="62" t="s">
        <v>53</v>
      </c>
      <c r="D336" s="85">
        <v>3841.2</v>
      </c>
      <c r="E336" s="119">
        <v>0</v>
      </c>
      <c r="F336" s="83">
        <v>0</v>
      </c>
      <c r="G336" s="29"/>
      <c r="H336" s="29"/>
      <c r="I336" s="29"/>
      <c r="J336" s="119"/>
      <c r="K336" s="343"/>
      <c r="L336" s="63">
        <f t="shared" si="23"/>
        <v>3841.2</v>
      </c>
    </row>
    <row r="337" spans="1:12" s="4" customFormat="1" ht="23.1" customHeight="1" x14ac:dyDescent="0.25">
      <c r="A337" s="50" t="s">
        <v>497</v>
      </c>
      <c r="B337" s="36"/>
      <c r="C337" s="62" t="s">
        <v>53</v>
      </c>
      <c r="D337" s="85">
        <v>90</v>
      </c>
      <c r="E337" s="119">
        <v>0</v>
      </c>
      <c r="F337" s="83">
        <v>0</v>
      </c>
      <c r="G337" s="29"/>
      <c r="H337" s="29"/>
      <c r="I337" s="29"/>
      <c r="J337" s="119"/>
      <c r="K337" s="343"/>
      <c r="L337" s="63">
        <f t="shared" si="23"/>
        <v>90</v>
      </c>
    </row>
    <row r="338" spans="1:12" s="4" customFormat="1" ht="23.1" customHeight="1" x14ac:dyDescent="0.25">
      <c r="A338" s="50" t="s">
        <v>498</v>
      </c>
      <c r="B338" s="36"/>
      <c r="C338" s="62" t="s">
        <v>53</v>
      </c>
      <c r="D338" s="85">
        <v>1734.7000000000003</v>
      </c>
      <c r="E338" s="119">
        <v>0</v>
      </c>
      <c r="F338" s="83">
        <v>0</v>
      </c>
      <c r="G338" s="29"/>
      <c r="H338" s="29"/>
      <c r="I338" s="29"/>
      <c r="J338" s="119"/>
      <c r="K338" s="343"/>
      <c r="L338" s="63">
        <f t="shared" si="23"/>
        <v>1734.7000000000003</v>
      </c>
    </row>
    <row r="339" spans="1:12" s="4" customFormat="1" ht="23.1" customHeight="1" x14ac:dyDescent="0.25">
      <c r="A339" s="50" t="s">
        <v>499</v>
      </c>
      <c r="B339" s="36"/>
      <c r="C339" s="62" t="s">
        <v>53</v>
      </c>
      <c r="D339" s="85">
        <v>91510.8</v>
      </c>
      <c r="E339" s="119">
        <v>0</v>
      </c>
      <c r="F339" s="83">
        <v>1587</v>
      </c>
      <c r="G339" s="29"/>
      <c r="H339" s="29"/>
      <c r="I339" s="29"/>
      <c r="J339" s="119"/>
      <c r="K339" s="343"/>
      <c r="L339" s="63">
        <f t="shared" si="23"/>
        <v>93097.8</v>
      </c>
    </row>
    <row r="340" spans="1:12" s="4" customFormat="1" ht="23.1" customHeight="1" x14ac:dyDescent="0.25">
      <c r="A340" s="50" t="s">
        <v>500</v>
      </c>
      <c r="B340" s="36"/>
      <c r="C340" s="62" t="s">
        <v>53</v>
      </c>
      <c r="D340" s="85">
        <v>3186</v>
      </c>
      <c r="E340" s="119">
        <v>0</v>
      </c>
      <c r="F340" s="83">
        <v>0</v>
      </c>
      <c r="G340" s="29"/>
      <c r="H340" s="29"/>
      <c r="I340" s="29"/>
      <c r="J340" s="119"/>
      <c r="K340" s="343"/>
      <c r="L340" s="63">
        <f t="shared" si="23"/>
        <v>3186</v>
      </c>
    </row>
    <row r="341" spans="1:12" s="4" customFormat="1" ht="23.1" customHeight="1" x14ac:dyDescent="0.25">
      <c r="A341" s="50" t="s">
        <v>501</v>
      </c>
      <c r="B341" s="36"/>
      <c r="C341" s="62" t="s">
        <v>53</v>
      </c>
      <c r="D341" s="85">
        <v>6506.8600000000006</v>
      </c>
      <c r="E341" s="119">
        <v>0</v>
      </c>
      <c r="F341" s="83">
        <v>0</v>
      </c>
      <c r="G341" s="29"/>
      <c r="H341" s="29"/>
      <c r="I341" s="29"/>
      <c r="J341" s="119"/>
      <c r="K341" s="343"/>
      <c r="L341" s="63">
        <f t="shared" si="23"/>
        <v>6506.8600000000006</v>
      </c>
    </row>
    <row r="342" spans="1:12" s="4" customFormat="1" ht="23.1" customHeight="1" x14ac:dyDescent="0.25">
      <c r="A342" s="50" t="s">
        <v>502</v>
      </c>
      <c r="B342" s="36"/>
      <c r="C342" s="62" t="s">
        <v>53</v>
      </c>
      <c r="D342" s="85">
        <v>21230.760000000002</v>
      </c>
      <c r="E342" s="119">
        <v>0</v>
      </c>
      <c r="F342" s="83">
        <v>0</v>
      </c>
      <c r="G342" s="29"/>
      <c r="H342" s="29"/>
      <c r="I342" s="29"/>
      <c r="J342" s="119"/>
      <c r="K342" s="343"/>
      <c r="L342" s="63">
        <f t="shared" si="23"/>
        <v>21230.760000000002</v>
      </c>
    </row>
    <row r="343" spans="1:12" s="4" customFormat="1" ht="23.1" customHeight="1" x14ac:dyDescent="0.25">
      <c r="A343" s="50" t="s">
        <v>503</v>
      </c>
      <c r="B343" s="36"/>
      <c r="C343" s="62" t="s">
        <v>53</v>
      </c>
      <c r="D343" s="85">
        <v>225034.48000000004</v>
      </c>
      <c r="E343" s="119">
        <v>1084</v>
      </c>
      <c r="F343" s="83">
        <v>0</v>
      </c>
      <c r="G343" s="29"/>
      <c r="H343" s="29"/>
      <c r="I343" s="29"/>
      <c r="J343" s="119"/>
      <c r="K343" s="343"/>
      <c r="L343" s="63">
        <f t="shared" si="23"/>
        <v>226118.48000000004</v>
      </c>
    </row>
    <row r="344" spans="1:12" s="4" customFormat="1" ht="23.1" customHeight="1" x14ac:dyDescent="0.25">
      <c r="A344" s="50" t="s">
        <v>504</v>
      </c>
      <c r="B344" s="36"/>
      <c r="C344" s="62" t="s">
        <v>53</v>
      </c>
      <c r="D344" s="85">
        <v>7897.5000000000009</v>
      </c>
      <c r="E344" s="119">
        <v>0</v>
      </c>
      <c r="F344" s="83">
        <v>0</v>
      </c>
      <c r="G344" s="29"/>
      <c r="H344" s="29"/>
      <c r="I344" s="29"/>
      <c r="J344" s="119"/>
      <c r="K344" s="343"/>
      <c r="L344" s="63">
        <f t="shared" si="23"/>
        <v>7897.5000000000009</v>
      </c>
    </row>
    <row r="345" spans="1:12" s="4" customFormat="1" ht="23.1" customHeight="1" x14ac:dyDescent="0.25">
      <c r="A345" s="50" t="s">
        <v>505</v>
      </c>
      <c r="B345" s="36"/>
      <c r="C345" s="62" t="s">
        <v>53</v>
      </c>
      <c r="D345" s="85">
        <v>39133.230000000003</v>
      </c>
      <c r="E345" s="119">
        <v>0</v>
      </c>
      <c r="F345" s="83">
        <v>0</v>
      </c>
      <c r="G345" s="29"/>
      <c r="H345" s="29"/>
      <c r="I345" s="29"/>
      <c r="J345" s="119"/>
      <c r="K345" s="343"/>
      <c r="L345" s="63">
        <f t="shared" si="23"/>
        <v>39133.230000000003</v>
      </c>
    </row>
    <row r="346" spans="1:12" s="4" customFormat="1" ht="23.1" customHeight="1" x14ac:dyDescent="0.25">
      <c r="A346" s="50" t="s">
        <v>506</v>
      </c>
      <c r="B346" s="36"/>
      <c r="C346" s="62" t="s">
        <v>53</v>
      </c>
      <c r="D346" s="85">
        <v>7143.2000000000007</v>
      </c>
      <c r="E346" s="119">
        <v>0</v>
      </c>
      <c r="F346" s="83">
        <v>0</v>
      </c>
      <c r="G346" s="29"/>
      <c r="H346" s="29"/>
      <c r="I346" s="29"/>
      <c r="J346" s="119"/>
      <c r="K346" s="343"/>
      <c r="L346" s="63">
        <f t="shared" si="23"/>
        <v>7143.2000000000007</v>
      </c>
    </row>
    <row r="347" spans="1:12" s="4" customFormat="1" ht="23.1" customHeight="1" x14ac:dyDescent="0.25">
      <c r="A347" s="64" t="s">
        <v>507</v>
      </c>
      <c r="B347" s="36"/>
      <c r="C347" s="62" t="s">
        <v>53</v>
      </c>
      <c r="D347" s="70">
        <v>467468.1100000001</v>
      </c>
      <c r="E347" s="119">
        <v>11055</v>
      </c>
      <c r="F347" s="118">
        <v>11399</v>
      </c>
      <c r="G347" s="119"/>
      <c r="H347" s="119"/>
      <c r="I347" s="119"/>
      <c r="J347" s="119"/>
      <c r="K347" s="343"/>
      <c r="L347" s="63">
        <f t="shared" si="23"/>
        <v>489922.1100000001</v>
      </c>
    </row>
    <row r="348" spans="1:12" s="4" customFormat="1" ht="23.1" customHeight="1" x14ac:dyDescent="0.25">
      <c r="A348" s="50" t="s">
        <v>508</v>
      </c>
      <c r="B348" s="36"/>
      <c r="C348" s="62" t="s">
        <v>53</v>
      </c>
      <c r="D348" s="85">
        <v>1281.5</v>
      </c>
      <c r="E348" s="119">
        <v>0</v>
      </c>
      <c r="F348" s="83">
        <v>0</v>
      </c>
      <c r="G348" s="29"/>
      <c r="H348" s="29"/>
      <c r="I348" s="29"/>
      <c r="J348" s="119"/>
      <c r="K348" s="343"/>
      <c r="L348" s="63">
        <f t="shared" si="23"/>
        <v>1281.5</v>
      </c>
    </row>
    <row r="349" spans="1:12" s="4" customFormat="1" ht="21" customHeight="1" x14ac:dyDescent="0.25">
      <c r="A349" s="50" t="s">
        <v>509</v>
      </c>
      <c r="B349" s="36"/>
      <c r="C349" s="62" t="s">
        <v>53</v>
      </c>
      <c r="D349" s="85">
        <v>8415.73</v>
      </c>
      <c r="E349" s="119">
        <v>0</v>
      </c>
      <c r="F349" s="83">
        <v>0</v>
      </c>
      <c r="G349" s="29"/>
      <c r="H349" s="29"/>
      <c r="I349" s="29"/>
      <c r="J349" s="119"/>
      <c r="K349" s="343"/>
      <c r="L349" s="63">
        <f t="shared" si="23"/>
        <v>8415.73</v>
      </c>
    </row>
    <row r="350" spans="1:12" s="4" customFormat="1" ht="21" customHeight="1" x14ac:dyDescent="0.25">
      <c r="A350" s="193" t="s">
        <v>510</v>
      </c>
      <c r="B350" s="36"/>
      <c r="C350" s="62" t="s">
        <v>53</v>
      </c>
      <c r="D350" s="85">
        <v>13.5</v>
      </c>
      <c r="E350" s="119">
        <v>0</v>
      </c>
      <c r="F350" s="83">
        <v>0</v>
      </c>
      <c r="G350" s="29"/>
      <c r="H350" s="29"/>
      <c r="I350" s="29"/>
      <c r="J350" s="119"/>
      <c r="K350" s="343"/>
      <c r="L350" s="63">
        <f t="shared" si="23"/>
        <v>13.5</v>
      </c>
    </row>
    <row r="351" spans="1:12" s="4" customFormat="1" ht="22.5" customHeight="1" x14ac:dyDescent="0.25">
      <c r="A351" s="50" t="s">
        <v>511</v>
      </c>
      <c r="B351" s="36"/>
      <c r="C351" s="62" t="s">
        <v>53</v>
      </c>
      <c r="D351" s="70">
        <v>15148.099999999999</v>
      </c>
      <c r="E351" s="119">
        <v>0</v>
      </c>
      <c r="F351" s="83">
        <v>0</v>
      </c>
      <c r="G351" s="29"/>
      <c r="H351" s="29"/>
      <c r="I351" s="29"/>
      <c r="J351" s="119"/>
      <c r="K351" s="343"/>
      <c r="L351" s="63">
        <f t="shared" si="23"/>
        <v>15148.099999999999</v>
      </c>
    </row>
    <row r="352" spans="1:12" s="4" customFormat="1" ht="23.1" customHeight="1" x14ac:dyDescent="0.25">
      <c r="A352" s="50" t="s">
        <v>512</v>
      </c>
      <c r="B352" s="36"/>
      <c r="C352" s="62" t="s">
        <v>53</v>
      </c>
      <c r="D352" s="85">
        <v>2541.4</v>
      </c>
      <c r="E352" s="119">
        <v>0</v>
      </c>
      <c r="F352" s="83">
        <v>0</v>
      </c>
      <c r="G352" s="29"/>
      <c r="H352" s="29"/>
      <c r="I352" s="29"/>
      <c r="J352" s="119"/>
      <c r="K352" s="343"/>
      <c r="L352" s="63">
        <f t="shared" si="23"/>
        <v>2541.4</v>
      </c>
    </row>
    <row r="353" spans="1:12" s="4" customFormat="1" ht="23.1" customHeight="1" x14ac:dyDescent="0.25">
      <c r="A353" s="50" t="s">
        <v>513</v>
      </c>
      <c r="B353" s="36"/>
      <c r="C353" s="62" t="s">
        <v>53</v>
      </c>
      <c r="D353" s="85">
        <v>1083.3</v>
      </c>
      <c r="E353" s="119">
        <v>0</v>
      </c>
      <c r="F353" s="83">
        <v>0</v>
      </c>
      <c r="G353" s="29"/>
      <c r="H353" s="29"/>
      <c r="I353" s="29"/>
      <c r="J353" s="119"/>
      <c r="K353" s="343"/>
      <c r="L353" s="63">
        <f t="shared" si="23"/>
        <v>1083.3</v>
      </c>
    </row>
    <row r="354" spans="1:12" s="4" customFormat="1" ht="23.1" customHeight="1" x14ac:dyDescent="0.25">
      <c r="A354" s="50" t="s">
        <v>514</v>
      </c>
      <c r="B354" s="36"/>
      <c r="C354" s="62" t="s">
        <v>53</v>
      </c>
      <c r="D354" s="85">
        <v>8935.5</v>
      </c>
      <c r="E354" s="119">
        <v>306</v>
      </c>
      <c r="F354" s="83">
        <v>0</v>
      </c>
      <c r="G354" s="29"/>
      <c r="H354" s="29"/>
      <c r="I354" s="29"/>
      <c r="J354" s="119"/>
      <c r="K354" s="343"/>
      <c r="L354" s="63">
        <f t="shared" si="23"/>
        <v>9241.5</v>
      </c>
    </row>
    <row r="355" spans="1:12" s="4" customFormat="1" ht="23.1" customHeight="1" x14ac:dyDescent="0.25">
      <c r="A355" s="138" t="s">
        <v>515</v>
      </c>
      <c r="B355" s="139"/>
      <c r="C355" s="140" t="s">
        <v>53</v>
      </c>
      <c r="D355" s="114">
        <v>42.3</v>
      </c>
      <c r="E355" s="119">
        <v>0</v>
      </c>
      <c r="F355" s="83">
        <v>0</v>
      </c>
      <c r="G355" s="29"/>
      <c r="H355" s="29"/>
      <c r="I355" s="29"/>
      <c r="J355" s="119"/>
      <c r="K355" s="343"/>
      <c r="L355" s="63">
        <f t="shared" si="23"/>
        <v>42.3</v>
      </c>
    </row>
    <row r="356" spans="1:12" s="4" customFormat="1" ht="23.1" customHeight="1" x14ac:dyDescent="0.25">
      <c r="A356" s="50" t="s">
        <v>516</v>
      </c>
      <c r="B356" s="36"/>
      <c r="C356" s="62" t="s">
        <v>53</v>
      </c>
      <c r="D356" s="70">
        <v>922.55</v>
      </c>
      <c r="E356" s="119">
        <v>0</v>
      </c>
      <c r="F356" s="83">
        <v>0</v>
      </c>
      <c r="G356" s="29"/>
      <c r="H356" s="29"/>
      <c r="I356" s="29"/>
      <c r="J356" s="119"/>
      <c r="K356" s="343"/>
      <c r="L356" s="63">
        <f t="shared" si="23"/>
        <v>922.55</v>
      </c>
    </row>
    <row r="357" spans="1:12" s="4" customFormat="1" ht="23.1" customHeight="1" x14ac:dyDescent="0.25">
      <c r="A357" s="50" t="s">
        <v>517</v>
      </c>
      <c r="B357" s="36"/>
      <c r="C357" s="62" t="s">
        <v>53</v>
      </c>
      <c r="D357" s="85">
        <v>217.8</v>
      </c>
      <c r="E357" s="119">
        <v>0</v>
      </c>
      <c r="F357" s="83">
        <v>0</v>
      </c>
      <c r="G357" s="29"/>
      <c r="H357" s="29"/>
      <c r="I357" s="29"/>
      <c r="J357" s="119"/>
      <c r="K357" s="343"/>
      <c r="L357" s="63">
        <f t="shared" si="23"/>
        <v>217.8</v>
      </c>
    </row>
    <row r="358" spans="1:12" s="4" customFormat="1" ht="23.1" customHeight="1" x14ac:dyDescent="0.25">
      <c r="A358" s="50" t="s">
        <v>518</v>
      </c>
      <c r="B358" s="36"/>
      <c r="C358" s="62" t="s">
        <v>53</v>
      </c>
      <c r="D358" s="85">
        <v>3754.22</v>
      </c>
      <c r="E358" s="119">
        <v>0</v>
      </c>
      <c r="F358" s="83">
        <v>0</v>
      </c>
      <c r="G358" s="29"/>
      <c r="H358" s="29"/>
      <c r="I358" s="29"/>
      <c r="J358" s="119"/>
      <c r="K358" s="343"/>
      <c r="L358" s="63">
        <f t="shared" si="23"/>
        <v>3754.22</v>
      </c>
    </row>
    <row r="359" spans="1:12" s="4" customFormat="1" ht="23.1" customHeight="1" x14ac:dyDescent="0.25">
      <c r="A359" s="50" t="s">
        <v>519</v>
      </c>
      <c r="B359" s="36"/>
      <c r="C359" s="62" t="s">
        <v>53</v>
      </c>
      <c r="D359" s="85">
        <v>12224.699999999997</v>
      </c>
      <c r="E359" s="119">
        <v>0</v>
      </c>
      <c r="F359" s="83">
        <v>0</v>
      </c>
      <c r="G359" s="29"/>
      <c r="H359" s="29"/>
      <c r="I359" s="29"/>
      <c r="J359" s="119"/>
      <c r="K359" s="343"/>
      <c r="L359" s="63">
        <f t="shared" si="23"/>
        <v>12224.699999999997</v>
      </c>
    </row>
    <row r="360" spans="1:12" s="4" customFormat="1" ht="23.1" customHeight="1" x14ac:dyDescent="0.25">
      <c r="A360" s="50" t="s">
        <v>520</v>
      </c>
      <c r="B360" s="36"/>
      <c r="C360" s="62" t="s">
        <v>53</v>
      </c>
      <c r="D360" s="85">
        <v>4404.8999999999996</v>
      </c>
      <c r="E360" s="119">
        <v>0</v>
      </c>
      <c r="F360" s="83">
        <v>0</v>
      </c>
      <c r="G360" s="29"/>
      <c r="H360" s="29"/>
      <c r="I360" s="29"/>
      <c r="J360" s="119"/>
      <c r="K360" s="343"/>
      <c r="L360" s="63">
        <f t="shared" si="23"/>
        <v>4404.8999999999996</v>
      </c>
    </row>
    <row r="361" spans="1:12" s="4" customFormat="1" ht="23.1" customHeight="1" x14ac:dyDescent="0.25">
      <c r="A361" s="50" t="s">
        <v>521</v>
      </c>
      <c r="B361" s="36"/>
      <c r="C361" s="62" t="s">
        <v>53</v>
      </c>
      <c r="D361" s="85">
        <v>193</v>
      </c>
      <c r="E361" s="119">
        <v>0</v>
      </c>
      <c r="F361" s="83">
        <v>0</v>
      </c>
      <c r="G361" s="29"/>
      <c r="H361" s="29"/>
      <c r="I361" s="29"/>
      <c r="J361" s="119"/>
      <c r="K361" s="343"/>
      <c r="L361" s="63">
        <f t="shared" si="23"/>
        <v>193</v>
      </c>
    </row>
    <row r="362" spans="1:12" s="4" customFormat="1" ht="23.1" customHeight="1" x14ac:dyDescent="0.25">
      <c r="A362" s="50" t="s">
        <v>522</v>
      </c>
      <c r="B362" s="36"/>
      <c r="C362" s="62" t="s">
        <v>53</v>
      </c>
      <c r="D362" s="70">
        <v>2999.8</v>
      </c>
      <c r="E362" s="119">
        <v>0</v>
      </c>
      <c r="F362" s="83">
        <v>0</v>
      </c>
      <c r="G362" s="29"/>
      <c r="H362" s="29"/>
      <c r="I362" s="29"/>
      <c r="J362" s="119"/>
      <c r="K362" s="343"/>
      <c r="L362" s="63">
        <f t="shared" si="23"/>
        <v>2999.8</v>
      </c>
    </row>
    <row r="363" spans="1:12" s="4" customFormat="1" ht="23.1" customHeight="1" x14ac:dyDescent="0.25">
      <c r="A363" s="50" t="s">
        <v>523</v>
      </c>
      <c r="B363" s="36"/>
      <c r="C363" s="62" t="s">
        <v>53</v>
      </c>
      <c r="D363" s="85">
        <v>31294.02</v>
      </c>
      <c r="E363" s="119">
        <v>0</v>
      </c>
      <c r="F363" s="83">
        <v>0</v>
      </c>
      <c r="G363" s="29"/>
      <c r="H363" s="29"/>
      <c r="I363" s="29"/>
      <c r="J363" s="119"/>
      <c r="K363" s="343"/>
      <c r="L363" s="63">
        <f t="shared" si="23"/>
        <v>31294.02</v>
      </c>
    </row>
    <row r="364" spans="1:12" s="4" customFormat="1" ht="23.1" customHeight="1" x14ac:dyDescent="0.25">
      <c r="A364" s="50" t="s">
        <v>524</v>
      </c>
      <c r="B364" s="36"/>
      <c r="C364" s="62" t="s">
        <v>53</v>
      </c>
      <c r="D364" s="70">
        <v>14124.85</v>
      </c>
      <c r="E364" s="119">
        <v>0</v>
      </c>
      <c r="F364" s="83">
        <v>0</v>
      </c>
      <c r="G364" s="29"/>
      <c r="H364" s="29"/>
      <c r="I364" s="29"/>
      <c r="J364" s="119"/>
      <c r="K364" s="343"/>
      <c r="L364" s="63">
        <f t="shared" si="23"/>
        <v>14124.85</v>
      </c>
    </row>
    <row r="365" spans="1:12" s="4" customFormat="1" ht="23.1" customHeight="1" x14ac:dyDescent="0.25">
      <c r="A365" s="50" t="s">
        <v>525</v>
      </c>
      <c r="B365" s="36"/>
      <c r="C365" s="62" t="s">
        <v>53</v>
      </c>
      <c r="D365" s="85">
        <v>3953.75</v>
      </c>
      <c r="E365" s="119">
        <v>0</v>
      </c>
      <c r="F365" s="83">
        <v>0</v>
      </c>
      <c r="G365" s="29"/>
      <c r="H365" s="29"/>
      <c r="I365" s="29"/>
      <c r="J365" s="119"/>
      <c r="K365" s="343"/>
      <c r="L365" s="63">
        <f t="shared" si="23"/>
        <v>3953.75</v>
      </c>
    </row>
    <row r="366" spans="1:12" s="4" customFormat="1" ht="23.1" customHeight="1" x14ac:dyDescent="0.25">
      <c r="A366" s="50" t="s">
        <v>526</v>
      </c>
      <c r="B366" s="36"/>
      <c r="C366" s="62" t="s">
        <v>53</v>
      </c>
      <c r="D366" s="85">
        <v>12.7</v>
      </c>
      <c r="E366" s="119">
        <v>0</v>
      </c>
      <c r="F366" s="83">
        <v>0</v>
      </c>
      <c r="G366" s="29"/>
      <c r="H366" s="29"/>
      <c r="I366" s="29"/>
      <c r="J366" s="119"/>
      <c r="K366" s="343"/>
      <c r="L366" s="63">
        <f t="shared" si="23"/>
        <v>12.7</v>
      </c>
    </row>
    <row r="367" spans="1:12" s="4" customFormat="1" ht="23.1" customHeight="1" x14ac:dyDescent="0.25">
      <c r="A367" s="50" t="s">
        <v>527</v>
      </c>
      <c r="B367" s="36"/>
      <c r="C367" s="62" t="s">
        <v>53</v>
      </c>
      <c r="D367" s="85">
        <v>201771.77</v>
      </c>
      <c r="E367" s="119">
        <v>16029</v>
      </c>
      <c r="F367" s="83">
        <v>21892</v>
      </c>
      <c r="G367" s="29"/>
      <c r="H367" s="29"/>
      <c r="I367" s="29"/>
      <c r="J367" s="119"/>
      <c r="K367" s="343"/>
      <c r="L367" s="63">
        <f t="shared" si="23"/>
        <v>239692.77</v>
      </c>
    </row>
    <row r="368" spans="1:12" s="4" customFormat="1" ht="23.1" customHeight="1" x14ac:dyDescent="0.25">
      <c r="A368" s="50" t="s">
        <v>528</v>
      </c>
      <c r="B368" s="36"/>
      <c r="C368" s="62" t="s">
        <v>53</v>
      </c>
      <c r="D368" s="85">
        <v>642519.51</v>
      </c>
      <c r="E368" s="119">
        <v>10833</v>
      </c>
      <c r="F368" s="83">
        <v>21990</v>
      </c>
      <c r="G368" s="29"/>
      <c r="H368" s="29"/>
      <c r="I368" s="29"/>
      <c r="J368" s="119"/>
      <c r="K368" s="343"/>
      <c r="L368" s="63">
        <f t="shared" si="23"/>
        <v>675342.51</v>
      </c>
    </row>
    <row r="369" spans="1:12" s="4" customFormat="1" ht="23.1" customHeight="1" x14ac:dyDescent="0.25">
      <c r="A369" s="50" t="s">
        <v>529</v>
      </c>
      <c r="B369" s="36"/>
      <c r="C369" s="62" t="s">
        <v>53</v>
      </c>
      <c r="D369" s="85">
        <v>1696.1</v>
      </c>
      <c r="E369" s="119">
        <v>0</v>
      </c>
      <c r="F369" s="83">
        <v>0</v>
      </c>
      <c r="G369" s="29"/>
      <c r="H369" s="29"/>
      <c r="I369" s="29"/>
      <c r="J369" s="119"/>
      <c r="K369" s="343"/>
      <c r="L369" s="63">
        <f t="shared" si="23"/>
        <v>1696.1</v>
      </c>
    </row>
    <row r="370" spans="1:12" s="4" customFormat="1" ht="23.1" customHeight="1" x14ac:dyDescent="0.25">
      <c r="A370" s="50" t="s">
        <v>530</v>
      </c>
      <c r="B370" s="36"/>
      <c r="C370" s="62" t="s">
        <v>53</v>
      </c>
      <c r="D370" s="85">
        <v>16780.47</v>
      </c>
      <c r="E370" s="119">
        <v>0</v>
      </c>
      <c r="F370" s="83">
        <v>0</v>
      </c>
      <c r="G370" s="29"/>
      <c r="H370" s="29"/>
      <c r="I370" s="29"/>
      <c r="J370" s="119"/>
      <c r="K370" s="343"/>
      <c r="L370" s="63">
        <f t="shared" si="23"/>
        <v>16780.47</v>
      </c>
    </row>
    <row r="371" spans="1:12" s="4" customFormat="1" ht="23.1" customHeight="1" x14ac:dyDescent="0.25">
      <c r="A371" s="50" t="s">
        <v>531</v>
      </c>
      <c r="B371" s="36"/>
      <c r="C371" s="62" t="s">
        <v>53</v>
      </c>
      <c r="D371" s="85">
        <v>4117.5</v>
      </c>
      <c r="E371" s="119">
        <v>0</v>
      </c>
      <c r="F371" s="83">
        <v>0</v>
      </c>
      <c r="G371" s="29"/>
      <c r="H371" s="29"/>
      <c r="I371" s="29"/>
      <c r="J371" s="119"/>
      <c r="K371" s="343"/>
      <c r="L371" s="63">
        <f t="shared" si="23"/>
        <v>4117.5</v>
      </c>
    </row>
    <row r="372" spans="1:12" s="4" customFormat="1" ht="23.1" customHeight="1" x14ac:dyDescent="0.25">
      <c r="A372" s="50" t="s">
        <v>532</v>
      </c>
      <c r="B372" s="36"/>
      <c r="C372" s="62" t="s">
        <v>53</v>
      </c>
      <c r="D372" s="85">
        <v>2995.9</v>
      </c>
      <c r="E372" s="119">
        <v>0</v>
      </c>
      <c r="F372" s="83">
        <v>0</v>
      </c>
      <c r="G372" s="29"/>
      <c r="H372" s="29"/>
      <c r="I372" s="29"/>
      <c r="J372" s="119"/>
      <c r="K372" s="343"/>
      <c r="L372" s="63">
        <f t="shared" si="23"/>
        <v>2995.9</v>
      </c>
    </row>
    <row r="373" spans="1:12" s="4" customFormat="1" ht="23.1" customHeight="1" x14ac:dyDescent="0.25">
      <c r="A373" s="50" t="s">
        <v>533</v>
      </c>
      <c r="B373" s="36"/>
      <c r="C373" s="62" t="s">
        <v>53</v>
      </c>
      <c r="D373" s="85">
        <v>183.9</v>
      </c>
      <c r="E373" s="119">
        <v>0</v>
      </c>
      <c r="F373" s="83">
        <v>0</v>
      </c>
      <c r="G373" s="29"/>
      <c r="H373" s="29"/>
      <c r="I373" s="29"/>
      <c r="J373" s="119"/>
      <c r="K373" s="343"/>
      <c r="L373" s="63">
        <f t="shared" si="23"/>
        <v>183.9</v>
      </c>
    </row>
    <row r="374" spans="1:12" s="4" customFormat="1" ht="23.1" customHeight="1" x14ac:dyDescent="0.25">
      <c r="A374" s="50" t="s">
        <v>534</v>
      </c>
      <c r="B374" s="36"/>
      <c r="C374" s="62" t="s">
        <v>53</v>
      </c>
      <c r="D374" s="85">
        <v>370.4</v>
      </c>
      <c r="E374" s="119">
        <v>0</v>
      </c>
      <c r="F374" s="83">
        <v>0</v>
      </c>
      <c r="G374" s="29"/>
      <c r="H374" s="29"/>
      <c r="I374" s="29"/>
      <c r="J374" s="119"/>
      <c r="K374" s="343"/>
      <c r="L374" s="63">
        <f t="shared" si="23"/>
        <v>370.4</v>
      </c>
    </row>
    <row r="375" spans="1:12" s="4" customFormat="1" ht="23.1" customHeight="1" x14ac:dyDescent="0.25">
      <c r="A375" s="50" t="s">
        <v>535</v>
      </c>
      <c r="B375" s="36"/>
      <c r="C375" s="62" t="s">
        <v>53</v>
      </c>
      <c r="D375" s="85">
        <v>3196.6000000000004</v>
      </c>
      <c r="E375" s="119">
        <v>0</v>
      </c>
      <c r="F375" s="83">
        <v>0</v>
      </c>
      <c r="G375" s="29"/>
      <c r="H375" s="29"/>
      <c r="I375" s="29"/>
      <c r="J375" s="119"/>
      <c r="K375" s="343"/>
      <c r="L375" s="63">
        <f t="shared" si="23"/>
        <v>3196.6000000000004</v>
      </c>
    </row>
    <row r="376" spans="1:12" s="4" customFormat="1" ht="23.1" customHeight="1" x14ac:dyDescent="0.25">
      <c r="A376" s="50" t="s">
        <v>536</v>
      </c>
      <c r="B376" s="36"/>
      <c r="C376" s="62" t="s">
        <v>53</v>
      </c>
      <c r="D376" s="85">
        <v>1304.1999999999998</v>
      </c>
      <c r="E376" s="119">
        <v>0</v>
      </c>
      <c r="F376" s="83">
        <v>0</v>
      </c>
      <c r="G376" s="29"/>
      <c r="H376" s="29"/>
      <c r="I376" s="29"/>
      <c r="J376" s="119"/>
      <c r="K376" s="343"/>
      <c r="L376" s="63">
        <f t="shared" si="23"/>
        <v>1304.1999999999998</v>
      </c>
    </row>
    <row r="377" spans="1:12" s="4" customFormat="1" ht="23.1" customHeight="1" x14ac:dyDescent="0.25">
      <c r="A377" s="50" t="s">
        <v>537</v>
      </c>
      <c r="B377" s="36"/>
      <c r="C377" s="62" t="s">
        <v>53</v>
      </c>
      <c r="D377" s="85">
        <v>173785.80999999994</v>
      </c>
      <c r="E377" s="119">
        <v>12768</v>
      </c>
      <c r="F377" s="83">
        <v>751</v>
      </c>
      <c r="G377" s="29"/>
      <c r="H377" s="29"/>
      <c r="I377" s="29"/>
      <c r="J377" s="119"/>
      <c r="K377" s="343"/>
      <c r="L377" s="63">
        <f t="shared" si="23"/>
        <v>187304.80999999994</v>
      </c>
    </row>
    <row r="378" spans="1:12" s="4" customFormat="1" ht="23.1" customHeight="1" x14ac:dyDescent="0.25">
      <c r="A378" s="50" t="s">
        <v>538</v>
      </c>
      <c r="B378" s="36"/>
      <c r="C378" s="62" t="s">
        <v>53</v>
      </c>
      <c r="D378" s="85">
        <v>9818.8000000000011</v>
      </c>
      <c r="E378" s="119">
        <v>0</v>
      </c>
      <c r="F378" s="83">
        <v>0</v>
      </c>
      <c r="G378" s="29"/>
      <c r="H378" s="29"/>
      <c r="I378" s="29"/>
      <c r="J378" s="119"/>
      <c r="K378" s="343"/>
      <c r="L378" s="63">
        <f t="shared" si="23"/>
        <v>9818.8000000000011</v>
      </c>
    </row>
    <row r="379" spans="1:12" s="4" customFormat="1" ht="23.1" customHeight="1" x14ac:dyDescent="0.25">
      <c r="A379" s="50" t="s">
        <v>539</v>
      </c>
      <c r="B379" s="36"/>
      <c r="C379" s="62" t="s">
        <v>53</v>
      </c>
      <c r="D379" s="85">
        <v>365834.92000000004</v>
      </c>
      <c r="E379" s="119">
        <v>37405.599999999999</v>
      </c>
      <c r="F379" s="83">
        <v>21429.599999999999</v>
      </c>
      <c r="G379" s="29"/>
      <c r="H379" s="29"/>
      <c r="I379" s="29"/>
      <c r="J379" s="119"/>
      <c r="K379" s="343"/>
      <c r="L379" s="63">
        <f t="shared" si="23"/>
        <v>424670.12</v>
      </c>
    </row>
    <row r="380" spans="1:12" s="4" customFormat="1" ht="23.1" customHeight="1" x14ac:dyDescent="0.25">
      <c r="A380" s="50" t="s">
        <v>540</v>
      </c>
      <c r="B380" s="36"/>
      <c r="C380" s="62" t="s">
        <v>53</v>
      </c>
      <c r="D380" s="85">
        <v>29586</v>
      </c>
      <c r="E380" s="119">
        <v>2446</v>
      </c>
      <c r="F380" s="83">
        <v>0</v>
      </c>
      <c r="G380" s="42"/>
      <c r="H380" s="42"/>
      <c r="I380" s="42"/>
      <c r="J380" s="119"/>
      <c r="K380" s="343"/>
      <c r="L380" s="63">
        <f t="shared" si="23"/>
        <v>32032</v>
      </c>
    </row>
    <row r="381" spans="1:12" s="4" customFormat="1" ht="23.1" customHeight="1" x14ac:dyDescent="0.25">
      <c r="A381" s="50" t="s">
        <v>541</v>
      </c>
      <c r="B381" s="36"/>
      <c r="C381" s="62" t="s">
        <v>53</v>
      </c>
      <c r="D381" s="85">
        <v>46049.780000000006</v>
      </c>
      <c r="E381" s="119">
        <v>3605</v>
      </c>
      <c r="F381" s="83">
        <v>0</v>
      </c>
      <c r="G381" s="29"/>
      <c r="H381" s="29"/>
      <c r="I381" s="42"/>
      <c r="J381" s="119"/>
      <c r="K381" s="343"/>
      <c r="L381" s="63">
        <f t="shared" si="23"/>
        <v>49654.780000000006</v>
      </c>
    </row>
    <row r="382" spans="1:12" s="4" customFormat="1" ht="23.1" customHeight="1" x14ac:dyDescent="0.25">
      <c r="A382" s="50" t="s">
        <v>542</v>
      </c>
      <c r="B382" s="324"/>
      <c r="C382" s="62" t="s">
        <v>53</v>
      </c>
      <c r="D382" s="70">
        <v>18809.079999999998</v>
      </c>
      <c r="E382" s="119">
        <v>0</v>
      </c>
      <c r="F382" s="118">
        <v>515</v>
      </c>
      <c r="G382" s="119"/>
      <c r="H382" s="119"/>
      <c r="I382" s="119"/>
      <c r="J382" s="119"/>
      <c r="K382" s="343"/>
      <c r="L382" s="360">
        <f t="shared" si="23"/>
        <v>19324.079999999998</v>
      </c>
    </row>
    <row r="383" spans="1:12" s="4" customFormat="1" ht="23.1" customHeight="1" x14ac:dyDescent="0.25">
      <c r="A383" s="50" t="s">
        <v>543</v>
      </c>
      <c r="B383" s="36"/>
      <c r="C383" s="62" t="s">
        <v>53</v>
      </c>
      <c r="D383" s="70">
        <v>88</v>
      </c>
      <c r="E383" s="119">
        <v>0</v>
      </c>
      <c r="F383" s="118">
        <v>0</v>
      </c>
      <c r="G383" s="119"/>
      <c r="H383" s="119"/>
      <c r="I383" s="119"/>
      <c r="J383" s="119"/>
      <c r="K383" s="343"/>
      <c r="L383" s="360">
        <f t="shared" si="23"/>
        <v>88</v>
      </c>
    </row>
    <row r="384" spans="1:12" s="4" customFormat="1" ht="23.1" customHeight="1" x14ac:dyDescent="0.25">
      <c r="A384" s="50" t="s">
        <v>544</v>
      </c>
      <c r="B384" s="36"/>
      <c r="C384" s="62" t="s">
        <v>53</v>
      </c>
      <c r="D384" s="85">
        <v>5812.2</v>
      </c>
      <c r="E384" s="119">
        <v>0</v>
      </c>
      <c r="F384" s="118">
        <v>0</v>
      </c>
      <c r="G384" s="119"/>
      <c r="H384" s="119"/>
      <c r="I384" s="119"/>
      <c r="J384" s="119"/>
      <c r="K384" s="343"/>
      <c r="L384" s="63">
        <f t="shared" si="23"/>
        <v>5812.2</v>
      </c>
    </row>
    <row r="385" spans="1:12" s="4" customFormat="1" ht="23.1" customHeight="1" x14ac:dyDescent="0.25">
      <c r="A385" s="50" t="s">
        <v>545</v>
      </c>
      <c r="B385" s="36"/>
      <c r="C385" s="62" t="s">
        <v>53</v>
      </c>
      <c r="D385" s="85">
        <v>7028</v>
      </c>
      <c r="E385" s="119">
        <v>0</v>
      </c>
      <c r="F385" s="118">
        <v>0</v>
      </c>
      <c r="G385" s="119"/>
      <c r="H385" s="119"/>
      <c r="I385" s="119"/>
      <c r="J385" s="119"/>
      <c r="K385" s="343"/>
      <c r="L385" s="63">
        <f t="shared" si="23"/>
        <v>7028</v>
      </c>
    </row>
    <row r="386" spans="1:12" s="4" customFormat="1" ht="22.5" customHeight="1" x14ac:dyDescent="0.25">
      <c r="A386" s="50" t="s">
        <v>546</v>
      </c>
      <c r="B386" s="36"/>
      <c r="C386" s="62" t="s">
        <v>53</v>
      </c>
      <c r="D386" s="85">
        <v>5998.1</v>
      </c>
      <c r="E386" s="119">
        <v>0</v>
      </c>
      <c r="F386" s="118">
        <v>0</v>
      </c>
      <c r="G386" s="119"/>
      <c r="H386" s="119"/>
      <c r="I386" s="119"/>
      <c r="J386" s="119"/>
      <c r="K386" s="343"/>
      <c r="L386" s="63">
        <f t="shared" ref="L386:L417" si="24">SUM(D386:K386)</f>
        <v>5998.1</v>
      </c>
    </row>
    <row r="387" spans="1:12" s="4" customFormat="1" ht="22.5" customHeight="1" x14ac:dyDescent="0.25">
      <c r="A387" s="50" t="s">
        <v>547</v>
      </c>
      <c r="B387" s="36"/>
      <c r="C387" s="62" t="s">
        <v>53</v>
      </c>
      <c r="D387" s="85">
        <v>76965.909999999989</v>
      </c>
      <c r="E387" s="119">
        <v>4837</v>
      </c>
      <c r="F387" s="83">
        <v>1902</v>
      </c>
      <c r="G387" s="29"/>
      <c r="H387" s="29"/>
      <c r="I387" s="29"/>
      <c r="J387" s="119"/>
      <c r="K387" s="343"/>
      <c r="L387" s="63">
        <f t="shared" si="24"/>
        <v>83704.909999999989</v>
      </c>
    </row>
    <row r="388" spans="1:12" ht="21.75" customHeight="1" x14ac:dyDescent="0.2">
      <c r="A388" s="191" t="s">
        <v>548</v>
      </c>
      <c r="B388" s="36"/>
      <c r="C388" s="62" t="s">
        <v>53</v>
      </c>
      <c r="D388" s="85">
        <v>120</v>
      </c>
      <c r="E388" s="119">
        <v>0</v>
      </c>
      <c r="F388" s="83">
        <v>0</v>
      </c>
      <c r="G388" s="29"/>
      <c r="H388" s="29"/>
      <c r="I388" s="29"/>
      <c r="J388" s="119"/>
      <c r="K388" s="343"/>
      <c r="L388" s="63">
        <f t="shared" si="24"/>
        <v>120</v>
      </c>
    </row>
    <row r="389" spans="1:12" ht="22.5" customHeight="1" x14ac:dyDescent="0.2">
      <c r="A389" s="50" t="s">
        <v>549</v>
      </c>
      <c r="B389" s="36"/>
      <c r="C389" s="62" t="s">
        <v>53</v>
      </c>
      <c r="D389" s="85">
        <v>138913.78</v>
      </c>
      <c r="E389" s="119">
        <v>2170</v>
      </c>
      <c r="F389" s="83">
        <v>0</v>
      </c>
      <c r="G389" s="29"/>
      <c r="H389" s="29"/>
      <c r="I389" s="29"/>
      <c r="J389" s="119"/>
      <c r="K389" s="343"/>
      <c r="L389" s="63">
        <f t="shared" si="24"/>
        <v>141083.78</v>
      </c>
    </row>
    <row r="390" spans="1:12" s="4" customFormat="1" ht="22.5" customHeight="1" x14ac:dyDescent="0.25">
      <c r="A390" s="50" t="s">
        <v>550</v>
      </c>
      <c r="B390" s="36"/>
      <c r="C390" s="62" t="s">
        <v>53</v>
      </c>
      <c r="D390" s="85">
        <v>35.1</v>
      </c>
      <c r="E390" s="119">
        <v>0</v>
      </c>
      <c r="F390" s="83">
        <v>0</v>
      </c>
      <c r="G390" s="29"/>
      <c r="H390" s="29"/>
      <c r="I390" s="29"/>
      <c r="J390" s="119"/>
      <c r="K390" s="343"/>
      <c r="L390" s="63">
        <f t="shared" si="24"/>
        <v>35.1</v>
      </c>
    </row>
    <row r="391" spans="1:12" s="4" customFormat="1" ht="22.5" customHeight="1" x14ac:dyDescent="0.25">
      <c r="A391" s="50" t="s">
        <v>551</v>
      </c>
      <c r="B391" s="36"/>
      <c r="C391" s="62" t="s">
        <v>53</v>
      </c>
      <c r="D391" s="85">
        <v>50677.82</v>
      </c>
      <c r="E391" s="119">
        <v>0</v>
      </c>
      <c r="F391" s="83">
        <v>0</v>
      </c>
      <c r="G391" s="29"/>
      <c r="H391" s="29"/>
      <c r="I391" s="29"/>
      <c r="J391" s="119"/>
      <c r="K391" s="343"/>
      <c r="L391" s="63">
        <f t="shared" si="24"/>
        <v>50677.82</v>
      </c>
    </row>
    <row r="392" spans="1:12" s="4" customFormat="1" ht="22.5" customHeight="1" x14ac:dyDescent="0.25">
      <c r="A392" s="50" t="s">
        <v>552</v>
      </c>
      <c r="B392" s="36"/>
      <c r="C392" s="62" t="s">
        <v>53</v>
      </c>
      <c r="D392" s="85">
        <v>121289.09</v>
      </c>
      <c r="E392" s="119">
        <v>3811.7</v>
      </c>
      <c r="F392" s="83">
        <v>956</v>
      </c>
      <c r="G392" s="29"/>
      <c r="H392" s="29"/>
      <c r="I392" s="29"/>
      <c r="J392" s="119"/>
      <c r="K392" s="343"/>
      <c r="L392" s="63">
        <f t="shared" si="24"/>
        <v>126056.79</v>
      </c>
    </row>
    <row r="393" spans="1:12" s="4" customFormat="1" ht="22.5" customHeight="1" x14ac:dyDescent="0.25">
      <c r="A393" s="50" t="s">
        <v>553</v>
      </c>
      <c r="B393" s="36"/>
      <c r="C393" s="62" t="s">
        <v>53</v>
      </c>
      <c r="D393" s="85">
        <v>17933.400000000001</v>
      </c>
      <c r="E393" s="119">
        <v>0</v>
      </c>
      <c r="F393" s="83">
        <v>0</v>
      </c>
      <c r="G393" s="29"/>
      <c r="H393" s="29"/>
      <c r="I393" s="29"/>
      <c r="J393" s="119"/>
      <c r="K393" s="343"/>
      <c r="L393" s="63">
        <f t="shared" si="24"/>
        <v>17933.400000000001</v>
      </c>
    </row>
    <row r="394" spans="1:12" s="4" customFormat="1" ht="23.1" customHeight="1" x14ac:dyDescent="0.25">
      <c r="A394" s="50" t="s">
        <v>554</v>
      </c>
      <c r="B394" s="36"/>
      <c r="C394" s="62" t="s">
        <v>53</v>
      </c>
      <c r="D394" s="85">
        <v>983.90000000000009</v>
      </c>
      <c r="E394" s="119">
        <v>0</v>
      </c>
      <c r="F394" s="83">
        <v>0</v>
      </c>
      <c r="G394" s="29"/>
      <c r="H394" s="29"/>
      <c r="I394" s="29"/>
      <c r="J394" s="119"/>
      <c r="K394" s="343"/>
      <c r="L394" s="63">
        <f t="shared" si="24"/>
        <v>983.90000000000009</v>
      </c>
    </row>
    <row r="395" spans="1:12" s="4" customFormat="1" ht="23.1" customHeight="1" x14ac:dyDescent="0.25">
      <c r="A395" s="50" t="s">
        <v>555</v>
      </c>
      <c r="B395" s="36"/>
      <c r="C395" s="62" t="s">
        <v>53</v>
      </c>
      <c r="D395" s="85">
        <v>54678.03</v>
      </c>
      <c r="E395" s="119">
        <v>1261</v>
      </c>
      <c r="F395" s="83">
        <v>0</v>
      </c>
      <c r="G395" s="29"/>
      <c r="H395" s="29"/>
      <c r="I395" s="29"/>
      <c r="J395" s="119"/>
      <c r="K395" s="343"/>
      <c r="L395" s="63">
        <f t="shared" si="24"/>
        <v>55939.03</v>
      </c>
    </row>
    <row r="396" spans="1:12" s="4" customFormat="1" ht="23.1" customHeight="1" x14ac:dyDescent="0.25">
      <c r="A396" s="50" t="s">
        <v>556</v>
      </c>
      <c r="B396" s="36"/>
      <c r="C396" s="62" t="s">
        <v>53</v>
      </c>
      <c r="D396" s="85">
        <v>15431.700000000003</v>
      </c>
      <c r="E396" s="119">
        <v>0</v>
      </c>
      <c r="F396" s="83">
        <v>0</v>
      </c>
      <c r="G396" s="29"/>
      <c r="H396" s="29"/>
      <c r="I396" s="29"/>
      <c r="J396" s="119"/>
      <c r="K396" s="343"/>
      <c r="L396" s="63">
        <f t="shared" si="24"/>
        <v>15431.700000000003</v>
      </c>
    </row>
    <row r="397" spans="1:12" s="4" customFormat="1" ht="23.1" customHeight="1" x14ac:dyDescent="0.25">
      <c r="A397" s="50" t="s">
        <v>557</v>
      </c>
      <c r="B397" s="36"/>
      <c r="C397" s="62" t="s">
        <v>53</v>
      </c>
      <c r="D397" s="85">
        <v>21323.8</v>
      </c>
      <c r="E397" s="119">
        <v>0</v>
      </c>
      <c r="F397" s="83">
        <v>0</v>
      </c>
      <c r="G397" s="29"/>
      <c r="H397" s="29"/>
      <c r="I397" s="29"/>
      <c r="J397" s="119"/>
      <c r="K397" s="343"/>
      <c r="L397" s="63">
        <f t="shared" si="24"/>
        <v>21323.8</v>
      </c>
    </row>
    <row r="398" spans="1:12" s="4" customFormat="1" ht="23.1" customHeight="1" x14ac:dyDescent="0.25">
      <c r="A398" s="50" t="s">
        <v>558</v>
      </c>
      <c r="B398" s="36"/>
      <c r="C398" s="62" t="s">
        <v>53</v>
      </c>
      <c r="D398" s="85">
        <v>4966.4199999999992</v>
      </c>
      <c r="E398" s="119">
        <v>0</v>
      </c>
      <c r="F398" s="83">
        <v>857</v>
      </c>
      <c r="G398" s="29"/>
      <c r="H398" s="29"/>
      <c r="I398" s="29"/>
      <c r="J398" s="119"/>
      <c r="K398" s="343"/>
      <c r="L398" s="63">
        <f t="shared" si="24"/>
        <v>5823.4199999999992</v>
      </c>
    </row>
    <row r="399" spans="1:12" s="4" customFormat="1" ht="23.1" customHeight="1" x14ac:dyDescent="0.25">
      <c r="A399" s="50" t="s">
        <v>559</v>
      </c>
      <c r="B399" s="36"/>
      <c r="C399" s="62" t="s">
        <v>53</v>
      </c>
      <c r="D399" s="85">
        <v>5396.2000000000007</v>
      </c>
      <c r="E399" s="119">
        <v>0</v>
      </c>
      <c r="F399" s="83">
        <v>0</v>
      </c>
      <c r="G399" s="29"/>
      <c r="H399" s="29"/>
      <c r="I399" s="29"/>
      <c r="J399" s="119"/>
      <c r="K399" s="343"/>
      <c r="L399" s="63">
        <f t="shared" si="24"/>
        <v>5396.2000000000007</v>
      </c>
    </row>
    <row r="400" spans="1:12" s="4" customFormat="1" ht="23.1" customHeight="1" x14ac:dyDescent="0.25">
      <c r="A400" s="50" t="s">
        <v>560</v>
      </c>
      <c r="B400" s="36"/>
      <c r="C400" s="62" t="s">
        <v>53</v>
      </c>
      <c r="D400" s="85">
        <v>14652.599999999999</v>
      </c>
      <c r="E400" s="119">
        <v>0</v>
      </c>
      <c r="F400" s="83">
        <v>0</v>
      </c>
      <c r="G400" s="29"/>
      <c r="H400" s="29"/>
      <c r="I400" s="29"/>
      <c r="J400" s="119"/>
      <c r="K400" s="343"/>
      <c r="L400" s="63">
        <f t="shared" si="24"/>
        <v>14652.599999999999</v>
      </c>
    </row>
    <row r="401" spans="1:12" s="4" customFormat="1" ht="23.1" customHeight="1" x14ac:dyDescent="0.25">
      <c r="A401" s="50" t="s">
        <v>561</v>
      </c>
      <c r="B401" s="36"/>
      <c r="C401" s="62" t="s">
        <v>53</v>
      </c>
      <c r="D401" s="85">
        <v>1615</v>
      </c>
      <c r="E401" s="119">
        <v>0</v>
      </c>
      <c r="F401" s="83">
        <v>0</v>
      </c>
      <c r="G401" s="29"/>
      <c r="H401" s="29"/>
      <c r="I401" s="29"/>
      <c r="J401" s="119"/>
      <c r="K401" s="343"/>
      <c r="L401" s="63">
        <f t="shared" si="24"/>
        <v>1615</v>
      </c>
    </row>
    <row r="402" spans="1:12" s="4" customFormat="1" ht="23.1" customHeight="1" x14ac:dyDescent="0.25">
      <c r="A402" s="50" t="s">
        <v>562</v>
      </c>
      <c r="B402" s="36"/>
      <c r="C402" s="62" t="s">
        <v>53</v>
      </c>
      <c r="D402" s="85">
        <v>294490.57</v>
      </c>
      <c r="E402" s="119">
        <v>27009.200000000001</v>
      </c>
      <c r="F402" s="83">
        <v>2249</v>
      </c>
      <c r="G402" s="29"/>
      <c r="H402" s="29"/>
      <c r="I402" s="29"/>
      <c r="J402" s="119"/>
      <c r="K402" s="343"/>
      <c r="L402" s="63">
        <f t="shared" si="24"/>
        <v>323748.77</v>
      </c>
    </row>
    <row r="403" spans="1:12" s="4" customFormat="1" ht="23.1" customHeight="1" x14ac:dyDescent="0.25">
      <c r="A403" s="50" t="s">
        <v>563</v>
      </c>
      <c r="B403" s="36"/>
      <c r="C403" s="62" t="s">
        <v>53</v>
      </c>
      <c r="D403" s="85">
        <v>14163.089999999998</v>
      </c>
      <c r="E403" s="119">
        <v>0</v>
      </c>
      <c r="F403" s="83">
        <v>0</v>
      </c>
      <c r="G403" s="29"/>
      <c r="H403" s="29"/>
      <c r="I403" s="29"/>
      <c r="J403" s="119"/>
      <c r="K403" s="343"/>
      <c r="L403" s="63">
        <f t="shared" si="24"/>
        <v>14163.089999999998</v>
      </c>
    </row>
    <row r="404" spans="1:12" s="4" customFormat="1" ht="23.1" customHeight="1" x14ac:dyDescent="0.25">
      <c r="A404" s="50" t="s">
        <v>564</v>
      </c>
      <c r="B404" s="36"/>
      <c r="C404" s="62" t="s">
        <v>53</v>
      </c>
      <c r="D404" s="85">
        <v>1444.5</v>
      </c>
      <c r="E404" s="119">
        <v>0</v>
      </c>
      <c r="F404" s="83">
        <v>0</v>
      </c>
      <c r="G404" s="29"/>
      <c r="H404" s="29"/>
      <c r="I404" s="29"/>
      <c r="J404" s="119"/>
      <c r="K404" s="343"/>
      <c r="L404" s="63">
        <f t="shared" si="24"/>
        <v>1444.5</v>
      </c>
    </row>
    <row r="405" spans="1:12" s="4" customFormat="1" ht="23.1" customHeight="1" x14ac:dyDescent="0.25">
      <c r="A405" s="50" t="s">
        <v>565</v>
      </c>
      <c r="B405" s="36"/>
      <c r="C405" s="62" t="s">
        <v>53</v>
      </c>
      <c r="D405" s="85">
        <v>3092.2</v>
      </c>
      <c r="E405" s="119">
        <v>0</v>
      </c>
      <c r="F405" s="83">
        <v>0</v>
      </c>
      <c r="G405" s="29"/>
      <c r="H405" s="29"/>
      <c r="I405" s="29"/>
      <c r="J405" s="119"/>
      <c r="K405" s="343"/>
      <c r="L405" s="63">
        <f t="shared" si="24"/>
        <v>3092.2</v>
      </c>
    </row>
    <row r="406" spans="1:12" s="4" customFormat="1" ht="23.1" customHeight="1" x14ac:dyDescent="0.25">
      <c r="A406" s="50" t="s">
        <v>566</v>
      </c>
      <c r="B406" s="36"/>
      <c r="C406" s="62" t="s">
        <v>53</v>
      </c>
      <c r="D406" s="85">
        <v>144.69999999999999</v>
      </c>
      <c r="E406" s="119">
        <v>0</v>
      </c>
      <c r="F406" s="83">
        <v>0</v>
      </c>
      <c r="G406" s="29"/>
      <c r="H406" s="29"/>
      <c r="I406" s="29"/>
      <c r="J406" s="119"/>
      <c r="K406" s="343"/>
      <c r="L406" s="63">
        <f t="shared" si="24"/>
        <v>144.69999999999999</v>
      </c>
    </row>
    <row r="407" spans="1:12" s="4" customFormat="1" ht="23.1" customHeight="1" x14ac:dyDescent="0.25">
      <c r="A407" s="50" t="s">
        <v>567</v>
      </c>
      <c r="B407" s="36"/>
      <c r="C407" s="62" t="s">
        <v>53</v>
      </c>
      <c r="D407" s="70">
        <v>37722.670000000006</v>
      </c>
      <c r="E407" s="119">
        <v>0</v>
      </c>
      <c r="F407" s="83">
        <v>0</v>
      </c>
      <c r="G407" s="29"/>
      <c r="H407" s="29"/>
      <c r="I407" s="29"/>
      <c r="J407" s="119"/>
      <c r="K407" s="343"/>
      <c r="L407" s="63">
        <f t="shared" si="24"/>
        <v>37722.670000000006</v>
      </c>
    </row>
    <row r="408" spans="1:12" s="4" customFormat="1" ht="22.5" customHeight="1" x14ac:dyDescent="0.25">
      <c r="A408" s="50" t="s">
        <v>568</v>
      </c>
      <c r="B408" s="36"/>
      <c r="C408" s="62" t="s">
        <v>53</v>
      </c>
      <c r="D408" s="85">
        <v>224.39999999999998</v>
      </c>
      <c r="E408" s="119">
        <v>0</v>
      </c>
      <c r="F408" s="83">
        <v>0</v>
      </c>
      <c r="G408" s="29"/>
      <c r="H408" s="29"/>
      <c r="I408" s="29"/>
      <c r="J408" s="119"/>
      <c r="K408" s="343"/>
      <c r="L408" s="63">
        <f t="shared" si="24"/>
        <v>224.39999999999998</v>
      </c>
    </row>
    <row r="409" spans="1:12" s="4" customFormat="1" ht="22.5" customHeight="1" x14ac:dyDescent="0.25">
      <c r="A409" s="50" t="s">
        <v>569</v>
      </c>
      <c r="B409" s="36"/>
      <c r="C409" s="62" t="s">
        <v>53</v>
      </c>
      <c r="D409" s="70">
        <v>3720.75</v>
      </c>
      <c r="E409" s="119">
        <v>940</v>
      </c>
      <c r="F409" s="83">
        <v>0</v>
      </c>
      <c r="G409" s="29"/>
      <c r="H409" s="29"/>
      <c r="I409" s="29"/>
      <c r="J409" s="119"/>
      <c r="K409" s="343"/>
      <c r="L409" s="63">
        <f t="shared" si="24"/>
        <v>4660.75</v>
      </c>
    </row>
    <row r="410" spans="1:12" s="4" customFormat="1" ht="23.1" customHeight="1" x14ac:dyDescent="0.25">
      <c r="A410" s="50" t="s">
        <v>570</v>
      </c>
      <c r="B410" s="36"/>
      <c r="C410" s="62" t="s">
        <v>53</v>
      </c>
      <c r="D410" s="85">
        <v>260</v>
      </c>
      <c r="E410" s="119">
        <v>0</v>
      </c>
      <c r="F410" s="83">
        <v>0</v>
      </c>
      <c r="G410" s="29"/>
      <c r="H410" s="29"/>
      <c r="I410" s="29"/>
      <c r="J410" s="119"/>
      <c r="K410" s="343"/>
      <c r="L410" s="63">
        <f t="shared" si="24"/>
        <v>260</v>
      </c>
    </row>
    <row r="411" spans="1:12" s="4" customFormat="1" ht="23.1" customHeight="1" x14ac:dyDescent="0.25">
      <c r="A411" s="50" t="s">
        <v>571</v>
      </c>
      <c r="B411" s="36"/>
      <c r="C411" s="62" t="s">
        <v>53</v>
      </c>
      <c r="D411" s="85">
        <v>139679.38999999998</v>
      </c>
      <c r="E411" s="119">
        <v>0</v>
      </c>
      <c r="F411" s="83">
        <v>3200</v>
      </c>
      <c r="G411" s="29"/>
      <c r="H411" s="29"/>
      <c r="I411" s="29"/>
      <c r="J411" s="119"/>
      <c r="K411" s="343"/>
      <c r="L411" s="63">
        <f t="shared" si="24"/>
        <v>142879.38999999998</v>
      </c>
    </row>
    <row r="412" spans="1:12" s="4" customFormat="1" ht="23.1" customHeight="1" x14ac:dyDescent="0.25">
      <c r="A412" s="50" t="s">
        <v>572</v>
      </c>
      <c r="B412" s="36"/>
      <c r="C412" s="62" t="s">
        <v>53</v>
      </c>
      <c r="D412" s="85">
        <v>37795.5</v>
      </c>
      <c r="E412" s="119">
        <v>0</v>
      </c>
      <c r="F412" s="83">
        <v>0</v>
      </c>
      <c r="G412" s="29"/>
      <c r="H412" s="29"/>
      <c r="I412" s="29"/>
      <c r="J412" s="119"/>
      <c r="K412" s="343"/>
      <c r="L412" s="63">
        <f t="shared" si="24"/>
        <v>37795.5</v>
      </c>
    </row>
    <row r="413" spans="1:12" s="4" customFormat="1" ht="23.1" customHeight="1" x14ac:dyDescent="0.25">
      <c r="A413" s="50" t="s">
        <v>573</v>
      </c>
      <c r="B413" s="36"/>
      <c r="C413" s="62" t="s">
        <v>53</v>
      </c>
      <c r="D413" s="85">
        <v>537.1</v>
      </c>
      <c r="E413" s="119">
        <v>0</v>
      </c>
      <c r="F413" s="83">
        <v>0</v>
      </c>
      <c r="G413" s="29"/>
      <c r="H413" s="29"/>
      <c r="I413" s="29"/>
      <c r="J413" s="119"/>
      <c r="K413" s="343"/>
      <c r="L413" s="63">
        <f t="shared" si="24"/>
        <v>537.1</v>
      </c>
    </row>
    <row r="414" spans="1:12" s="4" customFormat="1" ht="23.1" customHeight="1" x14ac:dyDescent="0.25">
      <c r="A414" s="50" t="s">
        <v>574</v>
      </c>
      <c r="B414" s="36"/>
      <c r="C414" s="62" t="s">
        <v>53</v>
      </c>
      <c r="D414" s="85">
        <v>180</v>
      </c>
      <c r="E414" s="119">
        <v>0</v>
      </c>
      <c r="F414" s="83">
        <v>0</v>
      </c>
      <c r="G414" s="29"/>
      <c r="H414" s="29"/>
      <c r="I414" s="29"/>
      <c r="J414" s="119"/>
      <c r="K414" s="343"/>
      <c r="L414" s="63">
        <f t="shared" si="24"/>
        <v>180</v>
      </c>
    </row>
    <row r="415" spans="1:12" s="4" customFormat="1" ht="23.1" customHeight="1" x14ac:dyDescent="0.25">
      <c r="A415" s="50" t="s">
        <v>575</v>
      </c>
      <c r="B415" s="36"/>
      <c r="C415" s="62" t="s">
        <v>53</v>
      </c>
      <c r="D415" s="70">
        <v>3981.92</v>
      </c>
      <c r="E415" s="119">
        <v>0</v>
      </c>
      <c r="F415" s="83">
        <v>0</v>
      </c>
      <c r="G415" s="29"/>
      <c r="H415" s="29"/>
      <c r="I415" s="29"/>
      <c r="J415" s="119"/>
      <c r="K415" s="343"/>
      <c r="L415" s="63">
        <f t="shared" si="24"/>
        <v>3981.92</v>
      </c>
    </row>
    <row r="416" spans="1:12" s="4" customFormat="1" ht="23.1" customHeight="1" x14ac:dyDescent="0.25">
      <c r="A416" s="209" t="s">
        <v>576</v>
      </c>
      <c r="B416" s="49"/>
      <c r="C416" s="62" t="s">
        <v>53</v>
      </c>
      <c r="D416" s="85">
        <v>6091.9</v>
      </c>
      <c r="E416" s="119">
        <v>0</v>
      </c>
      <c r="F416" s="83">
        <v>0</v>
      </c>
      <c r="G416" s="29"/>
      <c r="H416" s="29"/>
      <c r="I416" s="29"/>
      <c r="J416" s="119"/>
      <c r="K416" s="343"/>
      <c r="L416" s="63">
        <f t="shared" si="24"/>
        <v>6091.9</v>
      </c>
    </row>
    <row r="417" spans="1:12" s="4" customFormat="1" ht="23.1" customHeight="1" x14ac:dyDescent="0.25">
      <c r="A417" s="116" t="s">
        <v>577</v>
      </c>
      <c r="B417" s="49"/>
      <c r="C417" s="61" t="s">
        <v>53</v>
      </c>
      <c r="D417" s="85">
        <v>51784.6</v>
      </c>
      <c r="E417" s="119">
        <v>0</v>
      </c>
      <c r="F417" s="83">
        <v>0</v>
      </c>
      <c r="G417" s="29"/>
      <c r="H417" s="29"/>
      <c r="I417" s="29"/>
      <c r="J417" s="119"/>
      <c r="K417" s="343"/>
      <c r="L417" s="63">
        <f t="shared" si="24"/>
        <v>51784.6</v>
      </c>
    </row>
    <row r="418" spans="1:12" s="4" customFormat="1" ht="23.1" customHeight="1" thickBot="1" x14ac:dyDescent="0.3">
      <c r="A418" s="192" t="s">
        <v>578</v>
      </c>
      <c r="B418" s="41"/>
      <c r="C418" s="62" t="s">
        <v>53</v>
      </c>
      <c r="D418" s="86">
        <v>109686.27999999998</v>
      </c>
      <c r="E418" s="320">
        <v>2253.1999999999998</v>
      </c>
      <c r="F418" s="83">
        <v>721</v>
      </c>
      <c r="G418" s="29"/>
      <c r="H418" s="29"/>
      <c r="I418" s="29"/>
      <c r="J418" s="358"/>
      <c r="K418" s="359"/>
      <c r="L418" s="63">
        <f>SUM(D418:K418)</f>
        <v>112660.47999999998</v>
      </c>
    </row>
    <row r="419" spans="1:12" s="4" customFormat="1" ht="30" customHeight="1" thickTop="1" thickBot="1" x14ac:dyDescent="0.3">
      <c r="A419" s="497" t="s">
        <v>579</v>
      </c>
      <c r="B419" s="498"/>
      <c r="C419" s="35" t="s">
        <v>53</v>
      </c>
      <c r="D419" s="226">
        <f>SUM(D321:D418)</f>
        <v>4079749.48</v>
      </c>
      <c r="E419" s="298">
        <f t="shared" ref="E419:L419" si="25">SUM(E321:E418)</f>
        <v>147290.30000000002</v>
      </c>
      <c r="F419" s="54">
        <f t="shared" si="25"/>
        <v>93480.2</v>
      </c>
      <c r="G419" s="54">
        <f t="shared" si="25"/>
        <v>0</v>
      </c>
      <c r="H419" s="54">
        <f t="shared" si="25"/>
        <v>0</v>
      </c>
      <c r="I419" s="54">
        <f t="shared" si="25"/>
        <v>0</v>
      </c>
      <c r="J419" s="54">
        <f t="shared" si="25"/>
        <v>0</v>
      </c>
      <c r="K419" s="54">
        <f t="shared" si="25"/>
        <v>0</v>
      </c>
      <c r="L419" s="44">
        <f t="shared" si="25"/>
        <v>4320519.9800000004</v>
      </c>
    </row>
    <row r="420" spans="1:12" s="4" customFormat="1" ht="16.5" customHeight="1" thickTop="1" thickBot="1" x14ac:dyDescent="0.3">
      <c r="A420" s="491"/>
      <c r="B420" s="492"/>
      <c r="C420" s="492"/>
      <c r="D420" s="492"/>
      <c r="E420" s="492"/>
      <c r="F420" s="492"/>
      <c r="G420" s="492"/>
      <c r="H420" s="492"/>
      <c r="I420" s="492"/>
      <c r="J420" s="492"/>
      <c r="K420" s="492"/>
      <c r="L420" s="493"/>
    </row>
    <row r="421" spans="1:12" s="4" customFormat="1" ht="24.75" customHeight="1" thickTop="1" thickBot="1" x14ac:dyDescent="0.3">
      <c r="A421" s="494" t="s">
        <v>479</v>
      </c>
      <c r="B421" s="495"/>
      <c r="C421" s="495"/>
      <c r="D421" s="495"/>
      <c r="E421" s="495"/>
      <c r="F421" s="495"/>
      <c r="G421" s="495"/>
      <c r="H421" s="495"/>
      <c r="I421" s="495"/>
      <c r="J421" s="495"/>
      <c r="K421" s="495"/>
      <c r="L421" s="496"/>
    </row>
    <row r="422" spans="1:12" s="4" customFormat="1" ht="23.1" customHeight="1" thickTop="1" x14ac:dyDescent="0.25">
      <c r="A422" s="488" t="s">
        <v>480</v>
      </c>
      <c r="B422" s="489"/>
      <c r="C422" s="489"/>
      <c r="D422" s="489"/>
      <c r="E422" s="489"/>
      <c r="F422" s="489"/>
      <c r="G422" s="489"/>
      <c r="H422" s="489"/>
      <c r="I422" s="489"/>
      <c r="J422" s="489"/>
      <c r="K422" s="489"/>
      <c r="L422" s="490"/>
    </row>
    <row r="423" spans="1:12" s="4" customFormat="1" ht="32.25" customHeight="1" thickBot="1" x14ac:dyDescent="0.3">
      <c r="A423" s="499" t="s">
        <v>580</v>
      </c>
      <c r="B423" s="500"/>
      <c r="C423" s="501"/>
      <c r="D423" s="78" t="s">
        <v>44</v>
      </c>
      <c r="E423" s="319" t="s">
        <v>45</v>
      </c>
      <c r="F423" s="11" t="s">
        <v>46</v>
      </c>
      <c r="G423" s="11" t="s">
        <v>47</v>
      </c>
      <c r="H423" s="11" t="s">
        <v>48</v>
      </c>
      <c r="I423" s="11" t="s">
        <v>49</v>
      </c>
      <c r="J423" s="354" t="s">
        <v>50</v>
      </c>
      <c r="K423" s="355" t="s">
        <v>51</v>
      </c>
      <c r="L423" s="30" t="s">
        <v>56</v>
      </c>
    </row>
    <row r="424" spans="1:12" s="4" customFormat="1" ht="22.5" customHeight="1" thickTop="1" x14ac:dyDescent="0.25">
      <c r="A424" s="190" t="s">
        <v>581</v>
      </c>
      <c r="B424" s="37"/>
      <c r="C424" s="60" t="s">
        <v>53</v>
      </c>
      <c r="D424" s="84">
        <v>1432</v>
      </c>
      <c r="E424" s="29">
        <v>0</v>
      </c>
      <c r="F424" s="83">
        <v>0</v>
      </c>
      <c r="G424" s="29"/>
      <c r="H424" s="29"/>
      <c r="I424" s="29"/>
      <c r="J424" s="356"/>
      <c r="K424" s="357"/>
      <c r="L424" s="63">
        <f>SUM(D424:K424)</f>
        <v>1432</v>
      </c>
    </row>
    <row r="425" spans="1:12" s="4" customFormat="1" ht="22.5" customHeight="1" x14ac:dyDescent="0.25">
      <c r="A425" s="50" t="s">
        <v>582</v>
      </c>
      <c r="B425" s="38"/>
      <c r="C425" s="62" t="s">
        <v>53</v>
      </c>
      <c r="D425" s="85">
        <v>122.9</v>
      </c>
      <c r="E425" s="29">
        <v>0</v>
      </c>
      <c r="F425" s="83">
        <v>0</v>
      </c>
      <c r="G425" s="29"/>
      <c r="H425" s="29"/>
      <c r="I425" s="29"/>
      <c r="J425" s="119"/>
      <c r="K425" s="343"/>
      <c r="L425" s="63">
        <f>SUM(D425:K425)</f>
        <v>122.9</v>
      </c>
    </row>
    <row r="426" spans="1:12" s="4" customFormat="1" ht="22.5" customHeight="1" x14ac:dyDescent="0.25">
      <c r="A426" s="50" t="s">
        <v>583</v>
      </c>
      <c r="B426" s="38"/>
      <c r="C426" s="62" t="s">
        <v>53</v>
      </c>
      <c r="D426" s="85">
        <v>168.2</v>
      </c>
      <c r="E426" s="29">
        <v>0</v>
      </c>
      <c r="F426" s="83">
        <v>0</v>
      </c>
      <c r="G426" s="29"/>
      <c r="H426" s="29"/>
      <c r="I426" s="29"/>
      <c r="J426" s="119"/>
      <c r="K426" s="343"/>
      <c r="L426" s="63">
        <f t="shared" ref="L426:L488" si="26">SUM(D426:K426)</f>
        <v>168.2</v>
      </c>
    </row>
    <row r="427" spans="1:12" s="4" customFormat="1" ht="22.5" customHeight="1" x14ac:dyDescent="0.25">
      <c r="A427" s="50" t="s">
        <v>584</v>
      </c>
      <c r="B427" s="38"/>
      <c r="C427" s="62" t="s">
        <v>53</v>
      </c>
      <c r="D427" s="85">
        <v>1150</v>
      </c>
      <c r="E427" s="29">
        <v>0</v>
      </c>
      <c r="F427" s="83">
        <v>0</v>
      </c>
      <c r="G427" s="29"/>
      <c r="H427" s="29"/>
      <c r="I427" s="29"/>
      <c r="J427" s="119"/>
      <c r="K427" s="343"/>
      <c r="L427" s="63">
        <f t="shared" si="26"/>
        <v>1150</v>
      </c>
    </row>
    <row r="428" spans="1:12" s="4" customFormat="1" ht="22.5" customHeight="1" x14ac:dyDescent="0.25">
      <c r="A428" s="50" t="s">
        <v>585</v>
      </c>
      <c r="B428" s="38"/>
      <c r="C428" s="61" t="s">
        <v>53</v>
      </c>
      <c r="D428" s="85">
        <v>3293.7</v>
      </c>
      <c r="E428" s="29">
        <v>0</v>
      </c>
      <c r="F428" s="83">
        <v>0</v>
      </c>
      <c r="G428" s="29"/>
      <c r="H428" s="29"/>
      <c r="I428" s="29"/>
      <c r="J428" s="119"/>
      <c r="K428" s="343"/>
      <c r="L428" s="63">
        <f t="shared" si="26"/>
        <v>3293.7</v>
      </c>
    </row>
    <row r="429" spans="1:12" s="4" customFormat="1" ht="22.5" customHeight="1" x14ac:dyDescent="0.25">
      <c r="A429" s="50" t="s">
        <v>586</v>
      </c>
      <c r="B429" s="38"/>
      <c r="C429" s="62" t="s">
        <v>53</v>
      </c>
      <c r="D429" s="85">
        <v>3768.5499999999997</v>
      </c>
      <c r="E429" s="29">
        <v>0</v>
      </c>
      <c r="F429" s="83">
        <v>0</v>
      </c>
      <c r="G429" s="29"/>
      <c r="H429" s="29"/>
      <c r="I429" s="29"/>
      <c r="J429" s="119"/>
      <c r="K429" s="343"/>
      <c r="L429" s="63">
        <f t="shared" si="26"/>
        <v>3768.5499999999997</v>
      </c>
    </row>
    <row r="430" spans="1:12" s="4" customFormat="1" ht="22.5" customHeight="1" x14ac:dyDescent="0.25">
      <c r="A430" s="50" t="s">
        <v>587</v>
      </c>
      <c r="B430" s="38"/>
      <c r="C430" s="62" t="s">
        <v>53</v>
      </c>
      <c r="D430" s="85">
        <v>198.9</v>
      </c>
      <c r="E430" s="29">
        <v>0</v>
      </c>
      <c r="F430" s="83">
        <v>0</v>
      </c>
      <c r="G430" s="29"/>
      <c r="H430" s="29"/>
      <c r="I430" s="29"/>
      <c r="J430" s="119"/>
      <c r="K430" s="343"/>
      <c r="L430" s="63">
        <f t="shared" si="26"/>
        <v>198.9</v>
      </c>
    </row>
    <row r="431" spans="1:12" s="4" customFormat="1" ht="22.5" customHeight="1" x14ac:dyDescent="0.25">
      <c r="A431" s="50" t="s">
        <v>588</v>
      </c>
      <c r="B431" s="38"/>
      <c r="C431" s="62" t="s">
        <v>53</v>
      </c>
      <c r="D431" s="85">
        <v>1597.6999999999998</v>
      </c>
      <c r="E431" s="29">
        <v>0</v>
      </c>
      <c r="F431" s="83">
        <v>0</v>
      </c>
      <c r="G431" s="29"/>
      <c r="H431" s="29"/>
      <c r="I431" s="29"/>
      <c r="J431" s="119"/>
      <c r="K431" s="343"/>
      <c r="L431" s="63">
        <f t="shared" si="26"/>
        <v>1597.6999999999998</v>
      </c>
    </row>
    <row r="432" spans="1:12" s="4" customFormat="1" ht="22.5" customHeight="1" x14ac:dyDescent="0.25">
      <c r="A432" s="50" t="s">
        <v>589</v>
      </c>
      <c r="B432" s="38"/>
      <c r="C432" s="62" t="s">
        <v>53</v>
      </c>
      <c r="D432" s="85">
        <v>7515.9800000000005</v>
      </c>
      <c r="E432" s="29">
        <v>0</v>
      </c>
      <c r="F432" s="83">
        <v>0</v>
      </c>
      <c r="G432" s="29"/>
      <c r="H432" s="29"/>
      <c r="I432" s="29"/>
      <c r="J432" s="119"/>
      <c r="K432" s="343"/>
      <c r="L432" s="63">
        <f t="shared" si="26"/>
        <v>7515.9800000000005</v>
      </c>
    </row>
    <row r="433" spans="1:12" s="4" customFormat="1" ht="22.5" customHeight="1" x14ac:dyDescent="0.25">
      <c r="A433" s="50" t="s">
        <v>590</v>
      </c>
      <c r="B433" s="38"/>
      <c r="C433" s="62" t="s">
        <v>53</v>
      </c>
      <c r="D433" s="85">
        <v>7104.4000000000005</v>
      </c>
      <c r="E433" s="29">
        <v>0</v>
      </c>
      <c r="F433" s="83">
        <v>0</v>
      </c>
      <c r="G433" s="29"/>
      <c r="H433" s="29"/>
      <c r="I433" s="29"/>
      <c r="J433" s="119"/>
      <c r="K433" s="343"/>
      <c r="L433" s="63">
        <f t="shared" si="26"/>
        <v>7104.4000000000005</v>
      </c>
    </row>
    <row r="434" spans="1:12" s="4" customFormat="1" ht="22.5" customHeight="1" x14ac:dyDescent="0.25">
      <c r="A434" s="50" t="s">
        <v>591</v>
      </c>
      <c r="B434" s="38"/>
      <c r="C434" s="62" t="s">
        <v>53</v>
      </c>
      <c r="D434" s="85">
        <v>79.8</v>
      </c>
      <c r="E434" s="29">
        <v>0</v>
      </c>
      <c r="F434" s="83">
        <v>0</v>
      </c>
      <c r="G434" s="29"/>
      <c r="H434" s="29"/>
      <c r="I434" s="29"/>
      <c r="J434" s="119"/>
      <c r="K434" s="343"/>
      <c r="L434" s="63">
        <f t="shared" si="26"/>
        <v>79.8</v>
      </c>
    </row>
    <row r="435" spans="1:12" s="4" customFormat="1" ht="22.5" customHeight="1" x14ac:dyDescent="0.25">
      <c r="A435" s="50" t="s">
        <v>592</v>
      </c>
      <c r="B435" s="38"/>
      <c r="C435" s="62" t="s">
        <v>53</v>
      </c>
      <c r="D435" s="85">
        <v>168</v>
      </c>
      <c r="E435" s="29">
        <v>0</v>
      </c>
      <c r="F435" s="83">
        <v>0</v>
      </c>
      <c r="G435" s="29"/>
      <c r="H435" s="29"/>
      <c r="I435" s="29"/>
      <c r="J435" s="119"/>
      <c r="K435" s="343"/>
      <c r="L435" s="63">
        <f t="shared" si="26"/>
        <v>168</v>
      </c>
    </row>
    <row r="436" spans="1:12" s="4" customFormat="1" ht="22.5" customHeight="1" x14ac:dyDescent="0.25">
      <c r="A436" s="50" t="s">
        <v>593</v>
      </c>
      <c r="B436" s="38"/>
      <c r="C436" s="62" t="s">
        <v>53</v>
      </c>
      <c r="D436" s="85">
        <v>333</v>
      </c>
      <c r="E436" s="29">
        <v>0</v>
      </c>
      <c r="F436" s="83">
        <v>0</v>
      </c>
      <c r="G436" s="29"/>
      <c r="H436" s="29"/>
      <c r="I436" s="29"/>
      <c r="J436" s="119"/>
      <c r="K436" s="343"/>
      <c r="L436" s="63">
        <f t="shared" si="26"/>
        <v>333</v>
      </c>
    </row>
    <row r="437" spans="1:12" s="4" customFormat="1" ht="22.5" customHeight="1" x14ac:dyDescent="0.25">
      <c r="A437" s="50" t="s">
        <v>594</v>
      </c>
      <c r="B437" s="38"/>
      <c r="C437" s="62" t="s">
        <v>53</v>
      </c>
      <c r="D437" s="85">
        <v>3180.3</v>
      </c>
      <c r="E437" s="29">
        <v>0</v>
      </c>
      <c r="F437" s="83">
        <v>0</v>
      </c>
      <c r="G437" s="29"/>
      <c r="H437" s="29"/>
      <c r="I437" s="29"/>
      <c r="J437" s="119"/>
      <c r="K437" s="343"/>
      <c r="L437" s="63">
        <f>SUM(D437:K437)</f>
        <v>3180.3</v>
      </c>
    </row>
    <row r="438" spans="1:12" s="4" customFormat="1" ht="22.5" customHeight="1" x14ac:dyDescent="0.25">
      <c r="A438" s="50" t="s">
        <v>595</v>
      </c>
      <c r="B438" s="38"/>
      <c r="C438" s="62" t="s">
        <v>53</v>
      </c>
      <c r="D438" s="85">
        <v>20210.28</v>
      </c>
      <c r="E438" s="29">
        <v>0</v>
      </c>
      <c r="F438" s="83">
        <v>0</v>
      </c>
      <c r="G438" s="29"/>
      <c r="H438" s="29"/>
      <c r="I438" s="29"/>
      <c r="J438" s="119"/>
      <c r="K438" s="343"/>
      <c r="L438" s="63">
        <f>SUM(D438:K438)</f>
        <v>20210.28</v>
      </c>
    </row>
    <row r="439" spans="1:12" s="4" customFormat="1" ht="22.5" customHeight="1" x14ac:dyDescent="0.25">
      <c r="A439" s="45" t="s">
        <v>596</v>
      </c>
      <c r="B439" s="38"/>
      <c r="C439" s="62" t="s">
        <v>53</v>
      </c>
      <c r="D439" s="85">
        <v>2230.8599999999997</v>
      </c>
      <c r="E439" s="29">
        <v>0</v>
      </c>
      <c r="F439" s="83">
        <v>0</v>
      </c>
      <c r="G439" s="29"/>
      <c r="H439" s="29"/>
      <c r="I439" s="29"/>
      <c r="J439" s="119"/>
      <c r="K439" s="343"/>
      <c r="L439" s="63">
        <f t="shared" si="26"/>
        <v>2230.8599999999997</v>
      </c>
    </row>
    <row r="440" spans="1:12" s="4" customFormat="1" ht="22.5" customHeight="1" x14ac:dyDescent="0.25">
      <c r="A440" s="45" t="s">
        <v>597</v>
      </c>
      <c r="B440" s="38"/>
      <c r="C440" s="62" t="s">
        <v>53</v>
      </c>
      <c r="D440" s="85">
        <v>103</v>
      </c>
      <c r="E440" s="29">
        <v>0</v>
      </c>
      <c r="F440" s="83">
        <v>0</v>
      </c>
      <c r="G440" s="29"/>
      <c r="H440" s="29"/>
      <c r="I440" s="29"/>
      <c r="J440" s="119"/>
      <c r="K440" s="343"/>
      <c r="L440" s="63">
        <f t="shared" si="26"/>
        <v>103</v>
      </c>
    </row>
    <row r="441" spans="1:12" s="4" customFormat="1" ht="22.5" customHeight="1" x14ac:dyDescent="0.25">
      <c r="A441" s="50" t="s">
        <v>598</v>
      </c>
      <c r="B441" s="38"/>
      <c r="C441" s="62" t="s">
        <v>53</v>
      </c>
      <c r="D441" s="85">
        <v>1012.5</v>
      </c>
      <c r="E441" s="29">
        <v>0</v>
      </c>
      <c r="F441" s="83">
        <v>0</v>
      </c>
      <c r="G441" s="29"/>
      <c r="H441" s="29"/>
      <c r="I441" s="29"/>
      <c r="J441" s="119"/>
      <c r="K441" s="343"/>
      <c r="L441" s="63">
        <f>SUM(D441:K441)</f>
        <v>1012.5</v>
      </c>
    </row>
    <row r="442" spans="1:12" s="4" customFormat="1" ht="22.5" customHeight="1" x14ac:dyDescent="0.25">
      <c r="A442" s="50" t="s">
        <v>599</v>
      </c>
      <c r="B442" s="38"/>
      <c r="C442" s="62" t="s">
        <v>53</v>
      </c>
      <c r="D442" s="85">
        <v>2738.3999999999996</v>
      </c>
      <c r="E442" s="29">
        <v>0</v>
      </c>
      <c r="F442" s="83">
        <v>0</v>
      </c>
      <c r="G442" s="29"/>
      <c r="H442" s="29"/>
      <c r="I442" s="29"/>
      <c r="J442" s="119"/>
      <c r="K442" s="343"/>
      <c r="L442" s="63">
        <f>SUM(D442:K442)</f>
        <v>2738.3999999999996</v>
      </c>
    </row>
    <row r="443" spans="1:12" s="4" customFormat="1" ht="22.5" customHeight="1" x14ac:dyDescent="0.25">
      <c r="A443" s="45" t="s">
        <v>600</v>
      </c>
      <c r="B443" s="38"/>
      <c r="C443" s="62" t="s">
        <v>53</v>
      </c>
      <c r="D443" s="85">
        <v>1728.1</v>
      </c>
      <c r="E443" s="29">
        <v>0</v>
      </c>
      <c r="F443" s="83">
        <v>0</v>
      </c>
      <c r="G443" s="29"/>
      <c r="H443" s="29"/>
      <c r="I443" s="29"/>
      <c r="J443" s="119"/>
      <c r="K443" s="343"/>
      <c r="L443" s="63">
        <f>SUM(D443:K443)</f>
        <v>1728.1</v>
      </c>
    </row>
    <row r="444" spans="1:12" s="4" customFormat="1" ht="22.5" customHeight="1" x14ac:dyDescent="0.25">
      <c r="A444" s="45" t="s">
        <v>601</v>
      </c>
      <c r="B444" s="38"/>
      <c r="C444" s="62" t="s">
        <v>53</v>
      </c>
      <c r="D444" s="85">
        <v>918.2</v>
      </c>
      <c r="E444" s="29">
        <v>0</v>
      </c>
      <c r="F444" s="83">
        <v>0</v>
      </c>
      <c r="G444" s="29"/>
      <c r="H444" s="29"/>
      <c r="I444" s="29"/>
      <c r="J444" s="119"/>
      <c r="K444" s="343"/>
      <c r="L444" s="63">
        <f t="shared" si="26"/>
        <v>918.2</v>
      </c>
    </row>
    <row r="445" spans="1:12" s="4" customFormat="1" ht="22.5" customHeight="1" x14ac:dyDescent="0.25">
      <c r="A445" s="50" t="s">
        <v>602</v>
      </c>
      <c r="B445" s="38"/>
      <c r="C445" s="62" t="s">
        <v>53</v>
      </c>
      <c r="D445" s="85">
        <v>9552.4599999999991</v>
      </c>
      <c r="E445" s="29">
        <v>0</v>
      </c>
      <c r="F445" s="83">
        <v>0</v>
      </c>
      <c r="G445" s="29"/>
      <c r="H445" s="29"/>
      <c r="I445" s="29"/>
      <c r="J445" s="119"/>
      <c r="K445" s="343"/>
      <c r="L445" s="63">
        <f t="shared" si="26"/>
        <v>9552.4599999999991</v>
      </c>
    </row>
    <row r="446" spans="1:12" s="4" customFormat="1" ht="22.5" customHeight="1" x14ac:dyDescent="0.25">
      <c r="A446" s="50" t="s">
        <v>603</v>
      </c>
      <c r="B446" s="38"/>
      <c r="C446" s="62" t="s">
        <v>53</v>
      </c>
      <c r="D446" s="85">
        <v>5483.42</v>
      </c>
      <c r="E446" s="29">
        <v>0</v>
      </c>
      <c r="F446" s="83">
        <v>0</v>
      </c>
      <c r="G446" s="29"/>
      <c r="H446" s="29"/>
      <c r="I446" s="29"/>
      <c r="J446" s="119"/>
      <c r="K446" s="343"/>
      <c r="L446" s="63">
        <f t="shared" si="26"/>
        <v>5483.42</v>
      </c>
    </row>
    <row r="447" spans="1:12" s="4" customFormat="1" ht="22.5" customHeight="1" x14ac:dyDescent="0.25">
      <c r="A447" s="193" t="s">
        <v>604</v>
      </c>
      <c r="B447" s="38"/>
      <c r="C447" s="62" t="s">
        <v>53</v>
      </c>
      <c r="D447" s="85">
        <v>2655.2</v>
      </c>
      <c r="E447" s="29">
        <v>0</v>
      </c>
      <c r="F447" s="83">
        <v>0</v>
      </c>
      <c r="G447" s="29"/>
      <c r="H447" s="29"/>
      <c r="I447" s="29"/>
      <c r="J447" s="119"/>
      <c r="K447" s="343"/>
      <c r="L447" s="63">
        <f t="shared" si="26"/>
        <v>2655.2</v>
      </c>
    </row>
    <row r="448" spans="1:12" s="4" customFormat="1" ht="22.5" customHeight="1" x14ac:dyDescent="0.25">
      <c r="A448" s="193" t="s">
        <v>605</v>
      </c>
      <c r="B448" s="38"/>
      <c r="C448" s="62" t="s">
        <v>53</v>
      </c>
      <c r="D448" s="85">
        <v>3592.6</v>
      </c>
      <c r="E448" s="29">
        <v>0</v>
      </c>
      <c r="F448" s="83">
        <v>0</v>
      </c>
      <c r="G448" s="29"/>
      <c r="H448" s="29"/>
      <c r="I448" s="29"/>
      <c r="J448" s="119"/>
      <c r="K448" s="343"/>
      <c r="L448" s="63">
        <f t="shared" si="26"/>
        <v>3592.6</v>
      </c>
    </row>
    <row r="449" spans="1:12" s="4" customFormat="1" ht="24" customHeight="1" x14ac:dyDescent="0.25">
      <c r="A449" s="50" t="s">
        <v>606</v>
      </c>
      <c r="B449" s="38"/>
      <c r="C449" s="62" t="s">
        <v>53</v>
      </c>
      <c r="D449" s="70">
        <v>955</v>
      </c>
      <c r="E449" s="119">
        <v>0</v>
      </c>
      <c r="F449" s="118">
        <v>0</v>
      </c>
      <c r="G449" s="119"/>
      <c r="H449" s="119"/>
      <c r="I449" s="119"/>
      <c r="J449" s="119"/>
      <c r="K449" s="343"/>
      <c r="L449" s="360">
        <f t="shared" si="26"/>
        <v>955</v>
      </c>
    </row>
    <row r="450" spans="1:12" s="4" customFormat="1" ht="23.25" customHeight="1" x14ac:dyDescent="0.25">
      <c r="A450" s="50" t="s">
        <v>607</v>
      </c>
      <c r="B450" s="38"/>
      <c r="C450" s="62" t="s">
        <v>53</v>
      </c>
      <c r="D450" s="70">
        <v>4899.7999999999993</v>
      </c>
      <c r="E450" s="119">
        <v>0</v>
      </c>
      <c r="F450" s="118">
        <v>0</v>
      </c>
      <c r="G450" s="119"/>
      <c r="H450" s="119"/>
      <c r="I450" s="119"/>
      <c r="J450" s="119"/>
      <c r="K450" s="343"/>
      <c r="L450" s="360">
        <f t="shared" si="26"/>
        <v>4899.7999999999993</v>
      </c>
    </row>
    <row r="451" spans="1:12" s="4" customFormat="1" ht="22.5" customHeight="1" x14ac:dyDescent="0.25">
      <c r="A451" s="50" t="s">
        <v>608</v>
      </c>
      <c r="B451" s="38"/>
      <c r="C451" s="62" t="s">
        <v>53</v>
      </c>
      <c r="D451" s="85">
        <v>688.4</v>
      </c>
      <c r="E451" s="29">
        <v>0</v>
      </c>
      <c r="F451" s="83">
        <v>0</v>
      </c>
      <c r="G451" s="29"/>
      <c r="H451" s="29"/>
      <c r="I451" s="29"/>
      <c r="J451" s="119"/>
      <c r="K451" s="343"/>
      <c r="L451" s="63">
        <f t="shared" si="26"/>
        <v>688.4</v>
      </c>
    </row>
    <row r="452" spans="1:12" s="4" customFormat="1" ht="22.5" customHeight="1" x14ac:dyDescent="0.25">
      <c r="A452" s="50" t="s">
        <v>609</v>
      </c>
      <c r="B452" s="38"/>
      <c r="C452" s="62" t="s">
        <v>53</v>
      </c>
      <c r="D452" s="85">
        <v>5987.9600000000009</v>
      </c>
      <c r="E452" s="29">
        <v>0</v>
      </c>
      <c r="F452" s="83">
        <v>0</v>
      </c>
      <c r="G452" s="29"/>
      <c r="H452" s="29"/>
      <c r="I452" s="29"/>
      <c r="J452" s="119"/>
      <c r="K452" s="343"/>
      <c r="L452" s="63">
        <f t="shared" si="26"/>
        <v>5987.9600000000009</v>
      </c>
    </row>
    <row r="453" spans="1:12" s="4" customFormat="1" ht="22.5" customHeight="1" x14ac:dyDescent="0.25">
      <c r="A453" s="50" t="s">
        <v>610</v>
      </c>
      <c r="B453" s="38"/>
      <c r="C453" s="62" t="s">
        <v>53</v>
      </c>
      <c r="D453" s="85">
        <v>77891.600000000006</v>
      </c>
      <c r="E453" s="119">
        <v>6292</v>
      </c>
      <c r="F453" s="83">
        <v>1707</v>
      </c>
      <c r="G453" s="29"/>
      <c r="H453" s="29"/>
      <c r="I453" s="29"/>
      <c r="J453" s="119"/>
      <c r="K453" s="343"/>
      <c r="L453" s="63">
        <f t="shared" si="26"/>
        <v>85890.6</v>
      </c>
    </row>
    <row r="454" spans="1:12" s="4" customFormat="1" ht="22.5" customHeight="1" x14ac:dyDescent="0.25">
      <c r="A454" s="64" t="s">
        <v>611</v>
      </c>
      <c r="B454" s="38"/>
      <c r="C454" s="62" t="s">
        <v>53</v>
      </c>
      <c r="D454" s="85">
        <v>790.59999999999991</v>
      </c>
      <c r="E454" s="119">
        <v>0</v>
      </c>
      <c r="F454" s="83">
        <v>0</v>
      </c>
      <c r="G454" s="29"/>
      <c r="H454" s="29"/>
      <c r="I454" s="29"/>
      <c r="J454" s="119"/>
      <c r="K454" s="343"/>
      <c r="L454" s="63">
        <f t="shared" si="26"/>
        <v>790.59999999999991</v>
      </c>
    </row>
    <row r="455" spans="1:12" s="4" customFormat="1" ht="22.5" customHeight="1" x14ac:dyDescent="0.25">
      <c r="A455" s="50" t="s">
        <v>612</v>
      </c>
      <c r="B455" s="38"/>
      <c r="C455" s="62" t="s">
        <v>53</v>
      </c>
      <c r="D455" s="85">
        <v>6895.06</v>
      </c>
      <c r="E455" s="119">
        <v>0</v>
      </c>
      <c r="F455" s="83">
        <v>0</v>
      </c>
      <c r="G455" s="29"/>
      <c r="H455" s="29"/>
      <c r="I455" s="29"/>
      <c r="J455" s="119"/>
      <c r="K455" s="343"/>
      <c r="L455" s="63">
        <f t="shared" si="26"/>
        <v>6895.06</v>
      </c>
    </row>
    <row r="456" spans="1:12" s="4" customFormat="1" ht="22.5" customHeight="1" x14ac:dyDescent="0.25">
      <c r="A456" s="191" t="s">
        <v>613</v>
      </c>
      <c r="B456" s="38"/>
      <c r="C456" s="62" t="s">
        <v>53</v>
      </c>
      <c r="D456" s="85">
        <v>1235.5999999999997</v>
      </c>
      <c r="E456" s="119">
        <v>0</v>
      </c>
      <c r="F456" s="83">
        <v>0</v>
      </c>
      <c r="G456" s="29"/>
      <c r="H456" s="29"/>
      <c r="I456" s="29"/>
      <c r="J456" s="119"/>
      <c r="K456" s="343"/>
      <c r="L456" s="63">
        <f t="shared" si="26"/>
        <v>1235.5999999999997</v>
      </c>
    </row>
    <row r="457" spans="1:12" s="4" customFormat="1" ht="22.5" customHeight="1" x14ac:dyDescent="0.25">
      <c r="A457" s="50" t="s">
        <v>614</v>
      </c>
      <c r="B457" s="38"/>
      <c r="C457" s="62" t="s">
        <v>53</v>
      </c>
      <c r="D457" s="85">
        <v>4316.3099999999995</v>
      </c>
      <c r="E457" s="119">
        <v>0</v>
      </c>
      <c r="F457" s="83">
        <v>0</v>
      </c>
      <c r="G457" s="29"/>
      <c r="H457" s="29"/>
      <c r="I457" s="29"/>
      <c r="J457" s="119"/>
      <c r="K457" s="343"/>
      <c r="L457" s="63">
        <f t="shared" si="26"/>
        <v>4316.3099999999995</v>
      </c>
    </row>
    <row r="458" spans="1:12" s="4" customFormat="1" ht="22.5" customHeight="1" x14ac:dyDescent="0.25">
      <c r="A458" s="50" t="s">
        <v>615</v>
      </c>
      <c r="B458" s="38"/>
      <c r="C458" s="62" t="s">
        <v>53</v>
      </c>
      <c r="D458" s="85">
        <v>2317.2199999999998</v>
      </c>
      <c r="E458" s="119">
        <v>0</v>
      </c>
      <c r="F458" s="83">
        <v>0</v>
      </c>
      <c r="G458" s="29"/>
      <c r="H458" s="29"/>
      <c r="I458" s="29"/>
      <c r="J458" s="119"/>
      <c r="K458" s="343"/>
      <c r="L458" s="63">
        <f t="shared" si="26"/>
        <v>2317.2199999999998</v>
      </c>
    </row>
    <row r="459" spans="1:12" s="4" customFormat="1" ht="22.5" customHeight="1" x14ac:dyDescent="0.25">
      <c r="A459" s="50" t="s">
        <v>616</v>
      </c>
      <c r="B459" s="38"/>
      <c r="C459" s="62" t="s">
        <v>53</v>
      </c>
      <c r="D459" s="85">
        <v>30.2</v>
      </c>
      <c r="E459" s="119">
        <v>0</v>
      </c>
      <c r="F459" s="83">
        <v>0</v>
      </c>
      <c r="G459" s="29"/>
      <c r="H459" s="29"/>
      <c r="I459" s="29"/>
      <c r="J459" s="119"/>
      <c r="K459" s="343"/>
      <c r="L459" s="63">
        <f t="shared" si="26"/>
        <v>30.2</v>
      </c>
    </row>
    <row r="460" spans="1:12" s="4" customFormat="1" ht="22.5" customHeight="1" x14ac:dyDescent="0.25">
      <c r="A460" s="50" t="s">
        <v>617</v>
      </c>
      <c r="B460" s="38"/>
      <c r="C460" s="62" t="s">
        <v>53</v>
      </c>
      <c r="D460" s="85">
        <v>206.1</v>
      </c>
      <c r="E460" s="119">
        <v>0</v>
      </c>
      <c r="F460" s="83">
        <v>0</v>
      </c>
      <c r="G460" s="29"/>
      <c r="H460" s="29"/>
      <c r="I460" s="29"/>
      <c r="J460" s="119"/>
      <c r="K460" s="343"/>
      <c r="L460" s="63">
        <f t="shared" si="26"/>
        <v>206.1</v>
      </c>
    </row>
    <row r="461" spans="1:12" s="4" customFormat="1" ht="22.5" customHeight="1" x14ac:dyDescent="0.25">
      <c r="A461" s="50" t="s">
        <v>618</v>
      </c>
      <c r="B461" s="38"/>
      <c r="C461" s="62" t="s">
        <v>53</v>
      </c>
      <c r="D461" s="85">
        <v>321.7</v>
      </c>
      <c r="E461" s="119">
        <v>0</v>
      </c>
      <c r="F461" s="83">
        <v>0</v>
      </c>
      <c r="G461" s="29"/>
      <c r="H461" s="29"/>
      <c r="I461" s="29"/>
      <c r="J461" s="119"/>
      <c r="K461" s="343"/>
      <c r="L461" s="63">
        <f t="shared" si="26"/>
        <v>321.7</v>
      </c>
    </row>
    <row r="462" spans="1:12" s="4" customFormat="1" ht="22.5" customHeight="1" x14ac:dyDescent="0.25">
      <c r="A462" s="50" t="s">
        <v>619</v>
      </c>
      <c r="B462" s="38"/>
      <c r="C462" s="62" t="s">
        <v>53</v>
      </c>
      <c r="D462" s="85">
        <v>1717.36</v>
      </c>
      <c r="E462" s="119">
        <v>0</v>
      </c>
      <c r="F462" s="83">
        <v>0</v>
      </c>
      <c r="G462" s="29"/>
      <c r="H462" s="29"/>
      <c r="I462" s="29"/>
      <c r="J462" s="119"/>
      <c r="K462" s="343"/>
      <c r="L462" s="63">
        <f t="shared" si="26"/>
        <v>1717.36</v>
      </c>
    </row>
    <row r="463" spans="1:12" s="4" customFormat="1" ht="22.5" customHeight="1" x14ac:dyDescent="0.25">
      <c r="A463" s="50" t="s">
        <v>620</v>
      </c>
      <c r="B463" s="38"/>
      <c r="C463" s="62" t="s">
        <v>53</v>
      </c>
      <c r="D463" s="85">
        <v>3941</v>
      </c>
      <c r="E463" s="119">
        <v>0</v>
      </c>
      <c r="F463" s="83">
        <v>0</v>
      </c>
      <c r="G463" s="29"/>
      <c r="H463" s="29"/>
      <c r="I463" s="29"/>
      <c r="J463" s="119"/>
      <c r="K463" s="343"/>
      <c r="L463" s="63">
        <f t="shared" si="26"/>
        <v>3941</v>
      </c>
    </row>
    <row r="464" spans="1:12" s="4" customFormat="1" ht="22.5" customHeight="1" x14ac:dyDescent="0.25">
      <c r="A464" s="50" t="s">
        <v>621</v>
      </c>
      <c r="B464" s="38"/>
      <c r="C464" s="62" t="s">
        <v>53</v>
      </c>
      <c r="D464" s="85">
        <v>427.7</v>
      </c>
      <c r="E464" s="119">
        <v>0</v>
      </c>
      <c r="F464" s="83">
        <v>0</v>
      </c>
      <c r="G464" s="29"/>
      <c r="H464" s="29"/>
      <c r="I464" s="29"/>
      <c r="J464" s="119"/>
      <c r="K464" s="343"/>
      <c r="L464" s="63">
        <f t="shared" si="26"/>
        <v>427.7</v>
      </c>
    </row>
    <row r="465" spans="1:12" s="4" customFormat="1" ht="22.5" customHeight="1" x14ac:dyDescent="0.25">
      <c r="A465" s="50" t="s">
        <v>622</v>
      </c>
      <c r="B465" s="38"/>
      <c r="C465" s="62" t="s">
        <v>53</v>
      </c>
      <c r="D465" s="70">
        <v>429</v>
      </c>
      <c r="E465" s="119">
        <v>0</v>
      </c>
      <c r="F465" s="83">
        <v>0</v>
      </c>
      <c r="G465" s="29"/>
      <c r="H465" s="29"/>
      <c r="I465" s="29"/>
      <c r="J465" s="119"/>
      <c r="K465" s="343"/>
      <c r="L465" s="63">
        <f t="shared" si="26"/>
        <v>429</v>
      </c>
    </row>
    <row r="466" spans="1:12" s="4" customFormat="1" ht="19.5" customHeight="1" x14ac:dyDescent="0.25">
      <c r="A466" s="50" t="s">
        <v>623</v>
      </c>
      <c r="B466" s="38"/>
      <c r="C466" s="62" t="s">
        <v>53</v>
      </c>
      <c r="D466" s="85">
        <v>4270.7</v>
      </c>
      <c r="E466" s="119">
        <v>0</v>
      </c>
      <c r="F466" s="83">
        <v>0</v>
      </c>
      <c r="G466" s="29"/>
      <c r="H466" s="29"/>
      <c r="I466" s="29"/>
      <c r="J466" s="119"/>
      <c r="K466" s="343"/>
      <c r="L466" s="63">
        <f t="shared" si="26"/>
        <v>4270.7</v>
      </c>
    </row>
    <row r="467" spans="1:12" s="4" customFormat="1" ht="23.25" customHeight="1" x14ac:dyDescent="0.25">
      <c r="A467" s="50" t="s">
        <v>624</v>
      </c>
      <c r="B467" s="38"/>
      <c r="C467" s="62" t="s">
        <v>53</v>
      </c>
      <c r="D467" s="70">
        <v>227.39999999999998</v>
      </c>
      <c r="E467" s="119">
        <v>0</v>
      </c>
      <c r="F467" s="83">
        <v>0</v>
      </c>
      <c r="G467" s="29"/>
      <c r="H467" s="29"/>
      <c r="I467" s="29"/>
      <c r="J467" s="119"/>
      <c r="K467" s="343"/>
      <c r="L467" s="63">
        <f t="shared" si="26"/>
        <v>227.39999999999998</v>
      </c>
    </row>
    <row r="468" spans="1:12" s="4" customFormat="1" ht="21" customHeight="1" x14ac:dyDescent="0.25">
      <c r="A468" s="50" t="s">
        <v>625</v>
      </c>
      <c r="B468" s="38"/>
      <c r="C468" s="62" t="s">
        <v>53</v>
      </c>
      <c r="D468" s="70">
        <v>19289.219999999998</v>
      </c>
      <c r="E468" s="119">
        <v>0</v>
      </c>
      <c r="F468" s="83">
        <v>2231</v>
      </c>
      <c r="G468" s="29"/>
      <c r="H468" s="29"/>
      <c r="I468" s="29"/>
      <c r="J468" s="119"/>
      <c r="K468" s="343"/>
      <c r="L468" s="63">
        <f t="shared" si="26"/>
        <v>21520.219999999998</v>
      </c>
    </row>
    <row r="469" spans="1:12" s="4" customFormat="1" ht="22.5" customHeight="1" x14ac:dyDescent="0.25">
      <c r="A469" s="50" t="s">
        <v>626</v>
      </c>
      <c r="B469" s="38"/>
      <c r="C469" s="62" t="s">
        <v>53</v>
      </c>
      <c r="D469" s="85">
        <v>32961.15</v>
      </c>
      <c r="E469" s="119">
        <v>3849</v>
      </c>
      <c r="F469" s="83">
        <v>4356</v>
      </c>
      <c r="G469" s="29"/>
      <c r="H469" s="29"/>
      <c r="I469" s="29"/>
      <c r="J469" s="119"/>
      <c r="K469" s="343"/>
      <c r="L469" s="63">
        <f t="shared" si="26"/>
        <v>41166.15</v>
      </c>
    </row>
    <row r="470" spans="1:12" s="4" customFormat="1" ht="22.5" customHeight="1" x14ac:dyDescent="0.25">
      <c r="A470" s="50" t="s">
        <v>627</v>
      </c>
      <c r="B470" s="38"/>
      <c r="C470" s="62" t="s">
        <v>53</v>
      </c>
      <c r="D470" s="85">
        <v>396</v>
      </c>
      <c r="E470" s="119">
        <v>0</v>
      </c>
      <c r="F470" s="83">
        <v>0</v>
      </c>
      <c r="G470" s="29"/>
      <c r="H470" s="29"/>
      <c r="I470" s="29"/>
      <c r="J470" s="119"/>
      <c r="K470" s="343"/>
      <c r="L470" s="63">
        <f t="shared" si="26"/>
        <v>396</v>
      </c>
    </row>
    <row r="471" spans="1:12" s="4" customFormat="1" ht="22.5" customHeight="1" x14ac:dyDescent="0.25">
      <c r="A471" s="50" t="s">
        <v>628</v>
      </c>
      <c r="B471" s="38"/>
      <c r="C471" s="62" t="s">
        <v>53</v>
      </c>
      <c r="D471" s="85">
        <v>287.7</v>
      </c>
      <c r="E471" s="119">
        <v>0</v>
      </c>
      <c r="F471" s="83">
        <v>0</v>
      </c>
      <c r="G471" s="29"/>
      <c r="H471" s="29"/>
      <c r="I471" s="29"/>
      <c r="J471" s="119"/>
      <c r="K471" s="343"/>
      <c r="L471" s="63">
        <f t="shared" si="26"/>
        <v>287.7</v>
      </c>
    </row>
    <row r="472" spans="1:12" s="4" customFormat="1" ht="22.5" customHeight="1" x14ac:dyDescent="0.25">
      <c r="A472" s="50" t="s">
        <v>629</v>
      </c>
      <c r="B472" s="38"/>
      <c r="C472" s="62" t="s">
        <v>53</v>
      </c>
      <c r="D472" s="85">
        <v>2532.6499999999996</v>
      </c>
      <c r="E472" s="119">
        <v>0</v>
      </c>
      <c r="F472" s="83">
        <v>0</v>
      </c>
      <c r="G472" s="29"/>
      <c r="H472" s="29"/>
      <c r="I472" s="29"/>
      <c r="J472" s="119"/>
      <c r="K472" s="343"/>
      <c r="L472" s="63">
        <f t="shared" si="26"/>
        <v>2532.6499999999996</v>
      </c>
    </row>
    <row r="473" spans="1:12" s="4" customFormat="1" ht="22.5" customHeight="1" x14ac:dyDescent="0.25">
      <c r="A473" s="50" t="s">
        <v>630</v>
      </c>
      <c r="B473" s="38"/>
      <c r="C473" s="62" t="s">
        <v>53</v>
      </c>
      <c r="D473" s="70">
        <v>114329.96999999997</v>
      </c>
      <c r="E473" s="119">
        <v>0</v>
      </c>
      <c r="F473" s="83">
        <v>3379</v>
      </c>
      <c r="G473" s="29"/>
      <c r="H473" s="119"/>
      <c r="I473" s="29"/>
      <c r="J473" s="119"/>
      <c r="K473" s="343"/>
      <c r="L473" s="63">
        <f t="shared" si="26"/>
        <v>117708.96999999997</v>
      </c>
    </row>
    <row r="474" spans="1:12" s="4" customFormat="1" ht="22.5" customHeight="1" x14ac:dyDescent="0.25">
      <c r="A474" s="116" t="s">
        <v>631</v>
      </c>
      <c r="B474" s="117"/>
      <c r="C474" s="61" t="s">
        <v>53</v>
      </c>
      <c r="D474" s="85">
        <v>159.4</v>
      </c>
      <c r="E474" s="119">
        <v>0</v>
      </c>
      <c r="F474" s="83">
        <v>0</v>
      </c>
      <c r="G474" s="29"/>
      <c r="H474" s="29"/>
      <c r="I474" s="29"/>
      <c r="J474" s="119"/>
      <c r="K474" s="343"/>
      <c r="L474" s="63">
        <f t="shared" si="26"/>
        <v>159.4</v>
      </c>
    </row>
    <row r="475" spans="1:12" s="4" customFormat="1" ht="22.5" customHeight="1" x14ac:dyDescent="0.25">
      <c r="A475" s="50" t="s">
        <v>632</v>
      </c>
      <c r="B475" s="38"/>
      <c r="C475" s="62" t="s">
        <v>53</v>
      </c>
      <c r="D475" s="85">
        <v>91444.729999999981</v>
      </c>
      <c r="E475" s="119">
        <v>21</v>
      </c>
      <c r="F475" s="83">
        <v>3166</v>
      </c>
      <c r="G475" s="29"/>
      <c r="H475" s="29"/>
      <c r="I475" s="29"/>
      <c r="J475" s="119"/>
      <c r="K475" s="343"/>
      <c r="L475" s="63">
        <f t="shared" si="26"/>
        <v>94631.729999999981</v>
      </c>
    </row>
    <row r="476" spans="1:12" s="4" customFormat="1" ht="22.5" customHeight="1" x14ac:dyDescent="0.25">
      <c r="A476" s="64" t="s">
        <v>633</v>
      </c>
      <c r="B476" s="38"/>
      <c r="C476" s="62" t="s">
        <v>53</v>
      </c>
      <c r="D476" s="85">
        <v>983.63</v>
      </c>
      <c r="E476" s="119">
        <v>0</v>
      </c>
      <c r="F476" s="299">
        <v>0</v>
      </c>
      <c r="G476" s="29"/>
      <c r="H476" s="29"/>
      <c r="I476" s="29"/>
      <c r="J476" s="119"/>
      <c r="K476" s="343"/>
      <c r="L476" s="63">
        <f t="shared" si="26"/>
        <v>983.63</v>
      </c>
    </row>
    <row r="477" spans="1:12" s="4" customFormat="1" ht="22.5" customHeight="1" x14ac:dyDescent="0.25">
      <c r="A477" s="50" t="s">
        <v>634</v>
      </c>
      <c r="B477" s="38"/>
      <c r="C477" s="62" t="s">
        <v>53</v>
      </c>
      <c r="D477" s="85">
        <v>2589.6999999999998</v>
      </c>
      <c r="E477" s="119">
        <v>0</v>
      </c>
      <c r="F477" s="299">
        <v>0</v>
      </c>
      <c r="G477" s="29"/>
      <c r="H477" s="29"/>
      <c r="I477" s="29"/>
      <c r="J477" s="119"/>
      <c r="K477" s="343"/>
      <c r="L477" s="63">
        <f t="shared" si="26"/>
        <v>2589.6999999999998</v>
      </c>
    </row>
    <row r="478" spans="1:12" s="4" customFormat="1" ht="22.5" customHeight="1" x14ac:dyDescent="0.25">
      <c r="A478" s="50" t="s">
        <v>635</v>
      </c>
      <c r="B478" s="38"/>
      <c r="C478" s="62" t="s">
        <v>53</v>
      </c>
      <c r="D478" s="85">
        <v>84.1</v>
      </c>
      <c r="E478" s="119">
        <v>0</v>
      </c>
      <c r="F478" s="299">
        <v>0</v>
      </c>
      <c r="G478" s="29"/>
      <c r="H478" s="29"/>
      <c r="I478" s="29"/>
      <c r="J478" s="119"/>
      <c r="K478" s="343"/>
      <c r="L478" s="63">
        <f t="shared" si="26"/>
        <v>84.1</v>
      </c>
    </row>
    <row r="479" spans="1:12" s="4" customFormat="1" ht="22.5" customHeight="1" x14ac:dyDescent="0.25">
      <c r="A479" s="50" t="s">
        <v>636</v>
      </c>
      <c r="B479" s="38"/>
      <c r="C479" s="62" t="s">
        <v>53</v>
      </c>
      <c r="D479" s="70">
        <v>2480.4300000000003</v>
      </c>
      <c r="E479" s="119">
        <v>0</v>
      </c>
      <c r="F479" s="299">
        <v>0</v>
      </c>
      <c r="G479" s="29"/>
      <c r="H479" s="29"/>
      <c r="I479" s="29"/>
      <c r="J479" s="119"/>
      <c r="K479" s="343"/>
      <c r="L479" s="63">
        <f t="shared" si="26"/>
        <v>2480.4300000000003</v>
      </c>
    </row>
    <row r="480" spans="1:12" s="4" customFormat="1" ht="22.5" customHeight="1" x14ac:dyDescent="0.25">
      <c r="A480" s="50" t="s">
        <v>637</v>
      </c>
      <c r="B480" s="38"/>
      <c r="C480" s="62" t="s">
        <v>53</v>
      </c>
      <c r="D480" s="85">
        <v>104.7</v>
      </c>
      <c r="E480" s="119">
        <v>0</v>
      </c>
      <c r="F480" s="299">
        <v>0</v>
      </c>
      <c r="G480" s="29"/>
      <c r="H480" s="29"/>
      <c r="I480" s="29"/>
      <c r="J480" s="119"/>
      <c r="K480" s="343"/>
      <c r="L480" s="63">
        <f t="shared" si="26"/>
        <v>104.7</v>
      </c>
    </row>
    <row r="481" spans="1:12" s="4" customFormat="1" ht="22.5" customHeight="1" x14ac:dyDescent="0.25">
      <c r="A481" s="64" t="s">
        <v>638</v>
      </c>
      <c r="B481" s="38"/>
      <c r="C481" s="62" t="s">
        <v>53</v>
      </c>
      <c r="D481" s="85">
        <v>592.1</v>
      </c>
      <c r="E481" s="119">
        <v>0</v>
      </c>
      <c r="F481" s="299">
        <v>0</v>
      </c>
      <c r="G481" s="29"/>
      <c r="H481" s="29"/>
      <c r="I481" s="29"/>
      <c r="J481" s="119"/>
      <c r="K481" s="343"/>
      <c r="L481" s="63">
        <f t="shared" si="26"/>
        <v>592.1</v>
      </c>
    </row>
    <row r="482" spans="1:12" s="4" customFormat="1" ht="22.5" customHeight="1" x14ac:dyDescent="0.25">
      <c r="A482" s="50" t="s">
        <v>639</v>
      </c>
      <c r="B482" s="38"/>
      <c r="C482" s="62" t="s">
        <v>53</v>
      </c>
      <c r="D482" s="85">
        <v>260.2</v>
      </c>
      <c r="E482" s="119">
        <v>0</v>
      </c>
      <c r="F482" s="299">
        <v>0</v>
      </c>
      <c r="G482" s="29"/>
      <c r="H482" s="29"/>
      <c r="I482" s="29"/>
      <c r="J482" s="119"/>
      <c r="K482" s="343"/>
      <c r="L482" s="63">
        <f t="shared" si="26"/>
        <v>260.2</v>
      </c>
    </row>
    <row r="483" spans="1:12" s="4" customFormat="1" ht="22.5" customHeight="1" x14ac:dyDescent="0.25">
      <c r="A483" s="50" t="s">
        <v>640</v>
      </c>
      <c r="B483" s="38"/>
      <c r="C483" s="62" t="s">
        <v>53</v>
      </c>
      <c r="D483" s="85">
        <v>81.3</v>
      </c>
      <c r="E483" s="119">
        <v>0</v>
      </c>
      <c r="F483" s="299">
        <v>0</v>
      </c>
      <c r="G483" s="29"/>
      <c r="H483" s="29"/>
      <c r="I483" s="29"/>
      <c r="J483" s="119"/>
      <c r="K483" s="343"/>
      <c r="L483" s="63">
        <f t="shared" si="26"/>
        <v>81.3</v>
      </c>
    </row>
    <row r="484" spans="1:12" s="4" customFormat="1" ht="22.5" customHeight="1" x14ac:dyDescent="0.25">
      <c r="A484" s="50" t="s">
        <v>641</v>
      </c>
      <c r="B484" s="38"/>
      <c r="C484" s="62" t="s">
        <v>53</v>
      </c>
      <c r="D484" s="85">
        <v>1133.5</v>
      </c>
      <c r="E484" s="119">
        <v>0</v>
      </c>
      <c r="F484" s="299">
        <v>0</v>
      </c>
      <c r="G484" s="29"/>
      <c r="H484" s="29"/>
      <c r="I484" s="29"/>
      <c r="J484" s="119"/>
      <c r="K484" s="343"/>
      <c r="L484" s="63">
        <f t="shared" si="26"/>
        <v>1133.5</v>
      </c>
    </row>
    <row r="485" spans="1:12" s="4" customFormat="1" ht="22.5" customHeight="1" x14ac:dyDescent="0.25">
      <c r="A485" s="50" t="s">
        <v>642</v>
      </c>
      <c r="B485" s="38"/>
      <c r="C485" s="62" t="s">
        <v>53</v>
      </c>
      <c r="D485" s="70">
        <v>750.6</v>
      </c>
      <c r="E485" s="119">
        <v>0</v>
      </c>
      <c r="F485" s="299">
        <v>0</v>
      </c>
      <c r="G485" s="29"/>
      <c r="H485" s="29"/>
      <c r="I485" s="29"/>
      <c r="J485" s="119"/>
      <c r="K485" s="343"/>
      <c r="L485" s="63">
        <f t="shared" si="26"/>
        <v>750.6</v>
      </c>
    </row>
    <row r="486" spans="1:12" s="4" customFormat="1" ht="22.5" customHeight="1" x14ac:dyDescent="0.25">
      <c r="A486" s="50" t="s">
        <v>643</v>
      </c>
      <c r="B486" s="38"/>
      <c r="C486" s="62" t="s">
        <v>53</v>
      </c>
      <c r="D486" s="70">
        <v>2173.6</v>
      </c>
      <c r="E486" s="119">
        <v>0</v>
      </c>
      <c r="F486" s="299">
        <v>0</v>
      </c>
      <c r="G486" s="29"/>
      <c r="H486" s="29"/>
      <c r="I486" s="29"/>
      <c r="J486" s="119"/>
      <c r="K486" s="343"/>
      <c r="L486" s="63">
        <f t="shared" si="26"/>
        <v>2173.6</v>
      </c>
    </row>
    <row r="487" spans="1:12" s="4" customFormat="1" ht="22.5" customHeight="1" x14ac:dyDescent="0.25">
      <c r="A487" s="50" t="s">
        <v>644</v>
      </c>
      <c r="B487" s="38"/>
      <c r="C487" s="62" t="s">
        <v>53</v>
      </c>
      <c r="D487" s="85">
        <v>348.64</v>
      </c>
      <c r="E487" s="119">
        <v>0</v>
      </c>
      <c r="F487" s="299">
        <v>0</v>
      </c>
      <c r="G487" s="29"/>
      <c r="H487" s="29"/>
      <c r="I487" s="29"/>
      <c r="J487" s="119"/>
      <c r="K487" s="343"/>
      <c r="L487" s="63">
        <f t="shared" si="26"/>
        <v>348.64</v>
      </c>
    </row>
    <row r="488" spans="1:12" s="4" customFormat="1" ht="22.5" customHeight="1" x14ac:dyDescent="0.25">
      <c r="A488" s="50" t="s">
        <v>645</v>
      </c>
      <c r="B488" s="38"/>
      <c r="C488" s="62" t="s">
        <v>53</v>
      </c>
      <c r="D488" s="85">
        <v>2245.8000000000002</v>
      </c>
      <c r="E488" s="119">
        <v>0</v>
      </c>
      <c r="F488" s="299">
        <v>0</v>
      </c>
      <c r="G488" s="29"/>
      <c r="H488" s="29"/>
      <c r="I488" s="29"/>
      <c r="J488" s="119"/>
      <c r="K488" s="343"/>
      <c r="L488" s="63">
        <f t="shared" si="26"/>
        <v>2245.8000000000002</v>
      </c>
    </row>
    <row r="489" spans="1:12" s="4" customFormat="1" ht="22.5" customHeight="1" x14ac:dyDescent="0.25">
      <c r="A489" s="50" t="s">
        <v>646</v>
      </c>
      <c r="B489" s="38"/>
      <c r="C489" s="62" t="s">
        <v>53</v>
      </c>
      <c r="D489" s="85">
        <v>394.2</v>
      </c>
      <c r="E489" s="119">
        <v>0</v>
      </c>
      <c r="F489" s="299">
        <v>0</v>
      </c>
      <c r="G489" s="29"/>
      <c r="H489" s="29"/>
      <c r="I489" s="29"/>
      <c r="J489" s="119"/>
      <c r="K489" s="343"/>
      <c r="L489" s="63">
        <f t="shared" ref="L489:L552" si="27">SUM(D489:K489)</f>
        <v>394.2</v>
      </c>
    </row>
    <row r="490" spans="1:12" s="4" customFormat="1" ht="22.5" customHeight="1" x14ac:dyDescent="0.25">
      <c r="A490" s="50" t="s">
        <v>647</v>
      </c>
      <c r="B490" s="38"/>
      <c r="C490" s="62" t="s">
        <v>53</v>
      </c>
      <c r="D490" s="85">
        <v>5694.9100000000008</v>
      </c>
      <c r="E490" s="119">
        <v>0</v>
      </c>
      <c r="F490" s="299">
        <v>0</v>
      </c>
      <c r="G490" s="29"/>
      <c r="H490" s="29"/>
      <c r="I490" s="29"/>
      <c r="J490" s="119"/>
      <c r="K490" s="343"/>
      <c r="L490" s="63">
        <f t="shared" si="27"/>
        <v>5694.9100000000008</v>
      </c>
    </row>
    <row r="491" spans="1:12" s="4" customFormat="1" ht="22.5" customHeight="1" x14ac:dyDescent="0.25">
      <c r="A491" s="50" t="s">
        <v>648</v>
      </c>
      <c r="B491" s="38"/>
      <c r="C491" s="62" t="s">
        <v>53</v>
      </c>
      <c r="D491" s="85">
        <v>182.2</v>
      </c>
      <c r="E491" s="119">
        <v>0</v>
      </c>
      <c r="F491" s="299">
        <v>0</v>
      </c>
      <c r="G491" s="29"/>
      <c r="H491" s="29"/>
      <c r="I491" s="29"/>
      <c r="J491" s="119"/>
      <c r="K491" s="343"/>
      <c r="L491" s="63">
        <f t="shared" si="27"/>
        <v>182.2</v>
      </c>
    </row>
    <row r="492" spans="1:12" s="4" customFormat="1" ht="22.5" customHeight="1" x14ac:dyDescent="0.25">
      <c r="A492" s="50" t="s">
        <v>649</v>
      </c>
      <c r="B492" s="38"/>
      <c r="C492" s="62" t="s">
        <v>53</v>
      </c>
      <c r="D492" s="85">
        <v>1106.3</v>
      </c>
      <c r="E492" s="119">
        <v>0</v>
      </c>
      <c r="F492" s="299">
        <v>0</v>
      </c>
      <c r="G492" s="29"/>
      <c r="H492" s="29"/>
      <c r="I492" s="29"/>
      <c r="J492" s="119"/>
      <c r="K492" s="343"/>
      <c r="L492" s="63">
        <f t="shared" si="27"/>
        <v>1106.3</v>
      </c>
    </row>
    <row r="493" spans="1:12" s="4" customFormat="1" ht="22.5" customHeight="1" x14ac:dyDescent="0.25">
      <c r="A493" s="50" t="s">
        <v>650</v>
      </c>
      <c r="B493" s="38"/>
      <c r="C493" s="62" t="s">
        <v>53</v>
      </c>
      <c r="D493" s="85">
        <v>1018.5</v>
      </c>
      <c r="E493" s="119">
        <v>0</v>
      </c>
      <c r="F493" s="299">
        <v>0</v>
      </c>
      <c r="G493" s="29"/>
      <c r="H493" s="29"/>
      <c r="I493" s="29"/>
      <c r="J493" s="119"/>
      <c r="K493" s="343"/>
      <c r="L493" s="63">
        <f t="shared" si="27"/>
        <v>1018.5</v>
      </c>
    </row>
    <row r="494" spans="1:12" s="4" customFormat="1" ht="22.5" customHeight="1" x14ac:dyDescent="0.25">
      <c r="A494" s="50" t="s">
        <v>651</v>
      </c>
      <c r="B494" s="38"/>
      <c r="C494" s="62" t="s">
        <v>53</v>
      </c>
      <c r="D494" s="85">
        <v>958.6</v>
      </c>
      <c r="E494" s="119">
        <v>0</v>
      </c>
      <c r="F494" s="299">
        <v>0</v>
      </c>
      <c r="G494" s="29"/>
      <c r="H494" s="29"/>
      <c r="I494" s="29"/>
      <c r="J494" s="119"/>
      <c r="K494" s="343"/>
      <c r="L494" s="63">
        <f t="shared" si="27"/>
        <v>958.6</v>
      </c>
    </row>
    <row r="495" spans="1:12" s="4" customFormat="1" ht="22.5" customHeight="1" x14ac:dyDescent="0.25">
      <c r="A495" s="50" t="s">
        <v>652</v>
      </c>
      <c r="B495" s="38"/>
      <c r="C495" s="62" t="s">
        <v>53</v>
      </c>
      <c r="D495" s="85">
        <v>497.56000000000006</v>
      </c>
      <c r="E495" s="119">
        <v>0</v>
      </c>
      <c r="F495" s="299">
        <v>0</v>
      </c>
      <c r="G495" s="29"/>
      <c r="H495" s="29"/>
      <c r="I495" s="29"/>
      <c r="J495" s="119"/>
      <c r="K495" s="343"/>
      <c r="L495" s="63">
        <f t="shared" si="27"/>
        <v>497.56000000000006</v>
      </c>
    </row>
    <row r="496" spans="1:12" s="4" customFormat="1" ht="22.5" customHeight="1" x14ac:dyDescent="0.25">
      <c r="A496" s="50" t="s">
        <v>653</v>
      </c>
      <c r="B496" s="38"/>
      <c r="C496" s="62" t="s">
        <v>53</v>
      </c>
      <c r="D496" s="85">
        <v>107.6</v>
      </c>
      <c r="E496" s="119">
        <v>0</v>
      </c>
      <c r="F496" s="299">
        <v>0</v>
      </c>
      <c r="G496" s="29"/>
      <c r="H496" s="29"/>
      <c r="I496" s="29"/>
      <c r="J496" s="119"/>
      <c r="K496" s="343"/>
      <c r="L496" s="63">
        <f t="shared" si="27"/>
        <v>107.6</v>
      </c>
    </row>
    <row r="497" spans="1:12" s="4" customFormat="1" ht="22.5" customHeight="1" x14ac:dyDescent="0.25">
      <c r="A497" s="50" t="s">
        <v>654</v>
      </c>
      <c r="B497" s="38"/>
      <c r="C497" s="62" t="s">
        <v>53</v>
      </c>
      <c r="D497" s="85">
        <v>46.9</v>
      </c>
      <c r="E497" s="119">
        <v>0</v>
      </c>
      <c r="F497" s="299">
        <v>0</v>
      </c>
      <c r="G497" s="29"/>
      <c r="H497" s="29"/>
      <c r="I497" s="29"/>
      <c r="J497" s="119"/>
      <c r="K497" s="343"/>
      <c r="L497" s="63">
        <f t="shared" si="27"/>
        <v>46.9</v>
      </c>
    </row>
    <row r="498" spans="1:12" s="4" customFormat="1" ht="22.5" customHeight="1" x14ac:dyDescent="0.25">
      <c r="A498" s="50" t="s">
        <v>655</v>
      </c>
      <c r="B498" s="38"/>
      <c r="C498" s="62" t="s">
        <v>53</v>
      </c>
      <c r="D498" s="85">
        <v>987.2</v>
      </c>
      <c r="E498" s="119">
        <v>0</v>
      </c>
      <c r="F498" s="299">
        <v>0</v>
      </c>
      <c r="G498" s="29"/>
      <c r="H498" s="29"/>
      <c r="I498" s="29"/>
      <c r="J498" s="119"/>
      <c r="K498" s="343"/>
      <c r="L498" s="63">
        <f t="shared" si="27"/>
        <v>987.2</v>
      </c>
    </row>
    <row r="499" spans="1:12" s="4" customFormat="1" ht="22.5" customHeight="1" x14ac:dyDescent="0.25">
      <c r="A499" s="50" t="s">
        <v>656</v>
      </c>
      <c r="B499" s="38"/>
      <c r="C499" s="62" t="s">
        <v>53</v>
      </c>
      <c r="D499" s="85">
        <v>55.4</v>
      </c>
      <c r="E499" s="119">
        <v>0</v>
      </c>
      <c r="F499" s="299">
        <v>0</v>
      </c>
      <c r="G499" s="29"/>
      <c r="H499" s="29"/>
      <c r="I499" s="29"/>
      <c r="J499" s="119"/>
      <c r="K499" s="343"/>
      <c r="L499" s="63">
        <f t="shared" si="27"/>
        <v>55.4</v>
      </c>
    </row>
    <row r="500" spans="1:12" s="4" customFormat="1" ht="22.5" customHeight="1" x14ac:dyDescent="0.25">
      <c r="A500" s="50" t="s">
        <v>657</v>
      </c>
      <c r="B500" s="38"/>
      <c r="C500" s="62" t="s">
        <v>53</v>
      </c>
      <c r="D500" s="85">
        <v>455.7</v>
      </c>
      <c r="E500" s="119">
        <v>0</v>
      </c>
      <c r="F500" s="299">
        <v>0</v>
      </c>
      <c r="G500" s="29"/>
      <c r="H500" s="29"/>
      <c r="I500" s="29"/>
      <c r="J500" s="119"/>
      <c r="K500" s="343"/>
      <c r="L500" s="63">
        <f t="shared" si="27"/>
        <v>455.7</v>
      </c>
    </row>
    <row r="501" spans="1:12" s="4" customFormat="1" ht="22.5" customHeight="1" x14ac:dyDescent="0.25">
      <c r="A501" s="50" t="s">
        <v>658</v>
      </c>
      <c r="B501" s="38"/>
      <c r="C501" s="62" t="s">
        <v>53</v>
      </c>
      <c r="D501" s="85">
        <v>146.9</v>
      </c>
      <c r="E501" s="119">
        <v>0</v>
      </c>
      <c r="F501" s="299">
        <v>0</v>
      </c>
      <c r="G501" s="29"/>
      <c r="H501" s="29"/>
      <c r="I501" s="29"/>
      <c r="J501" s="119"/>
      <c r="K501" s="343"/>
      <c r="L501" s="63">
        <f t="shared" si="27"/>
        <v>146.9</v>
      </c>
    </row>
    <row r="502" spans="1:12" s="4" customFormat="1" ht="22.5" customHeight="1" x14ac:dyDescent="0.25">
      <c r="A502" s="50" t="s">
        <v>659</v>
      </c>
      <c r="B502" s="38"/>
      <c r="C502" s="62" t="s">
        <v>53</v>
      </c>
      <c r="D502" s="85">
        <v>1799.72</v>
      </c>
      <c r="E502" s="119">
        <v>0</v>
      </c>
      <c r="F502" s="299">
        <v>0</v>
      </c>
      <c r="G502" s="29"/>
      <c r="H502" s="29"/>
      <c r="I502" s="29"/>
      <c r="J502" s="119"/>
      <c r="K502" s="343"/>
      <c r="L502" s="63">
        <f t="shared" si="27"/>
        <v>1799.72</v>
      </c>
    </row>
    <row r="503" spans="1:12" s="4" customFormat="1" ht="22.5" customHeight="1" x14ac:dyDescent="0.25">
      <c r="A503" s="50" t="s">
        <v>660</v>
      </c>
      <c r="B503" s="38"/>
      <c r="C503" s="62" t="s">
        <v>53</v>
      </c>
      <c r="D503" s="85">
        <v>2483.84</v>
      </c>
      <c r="E503" s="119">
        <v>0</v>
      </c>
      <c r="F503" s="299">
        <v>0</v>
      </c>
      <c r="G503" s="29"/>
      <c r="H503" s="29"/>
      <c r="I503" s="29"/>
      <c r="J503" s="119"/>
      <c r="K503" s="343"/>
      <c r="L503" s="63">
        <f t="shared" si="27"/>
        <v>2483.84</v>
      </c>
    </row>
    <row r="504" spans="1:12" s="4" customFormat="1" ht="22.5" customHeight="1" x14ac:dyDescent="0.25">
      <c r="A504" s="50" t="s">
        <v>661</v>
      </c>
      <c r="B504" s="38"/>
      <c r="C504" s="62" t="s">
        <v>53</v>
      </c>
      <c r="D504" s="85">
        <v>23.8</v>
      </c>
      <c r="E504" s="119">
        <v>0</v>
      </c>
      <c r="F504" s="299">
        <v>0</v>
      </c>
      <c r="G504" s="29"/>
      <c r="H504" s="29"/>
      <c r="I504" s="29"/>
      <c r="J504" s="119"/>
      <c r="K504" s="343"/>
      <c r="L504" s="63">
        <f t="shared" si="27"/>
        <v>23.8</v>
      </c>
    </row>
    <row r="505" spans="1:12" s="4" customFormat="1" ht="22.5" customHeight="1" x14ac:dyDescent="0.25">
      <c r="A505" s="50" t="s">
        <v>662</v>
      </c>
      <c r="B505" s="38"/>
      <c r="C505" s="62" t="s">
        <v>53</v>
      </c>
      <c r="D505" s="85">
        <v>7577.42</v>
      </c>
      <c r="E505" s="119">
        <v>0</v>
      </c>
      <c r="F505" s="299">
        <v>0</v>
      </c>
      <c r="G505" s="29"/>
      <c r="H505" s="29"/>
      <c r="I505" s="29"/>
      <c r="J505" s="119"/>
      <c r="K505" s="343"/>
      <c r="L505" s="63">
        <f t="shared" si="27"/>
        <v>7577.42</v>
      </c>
    </row>
    <row r="506" spans="1:12" s="4" customFormat="1" ht="22.5" customHeight="1" x14ac:dyDescent="0.25">
      <c r="A506" s="50" t="s">
        <v>663</v>
      </c>
      <c r="B506" s="38"/>
      <c r="C506" s="62" t="s">
        <v>53</v>
      </c>
      <c r="D506" s="85">
        <v>804.6</v>
      </c>
      <c r="E506" s="119">
        <v>0</v>
      </c>
      <c r="F506" s="299">
        <v>0</v>
      </c>
      <c r="G506" s="29"/>
      <c r="H506" s="29"/>
      <c r="I506" s="29"/>
      <c r="J506" s="119"/>
      <c r="K506" s="343"/>
      <c r="L506" s="63">
        <f t="shared" si="27"/>
        <v>804.6</v>
      </c>
    </row>
    <row r="507" spans="1:12" s="4" customFormat="1" ht="22.5" customHeight="1" x14ac:dyDescent="0.25">
      <c r="A507" s="50" t="s">
        <v>664</v>
      </c>
      <c r="B507" s="38"/>
      <c r="C507" s="62" t="s">
        <v>53</v>
      </c>
      <c r="D507" s="85">
        <v>380.2</v>
      </c>
      <c r="E507" s="119">
        <v>0</v>
      </c>
      <c r="F507" s="299">
        <v>0</v>
      </c>
      <c r="G507" s="29"/>
      <c r="H507" s="29"/>
      <c r="I507" s="29"/>
      <c r="J507" s="119"/>
      <c r="K507" s="343"/>
      <c r="L507" s="63">
        <f t="shared" si="27"/>
        <v>380.2</v>
      </c>
    </row>
    <row r="508" spans="1:12" s="4" customFormat="1" ht="22.5" customHeight="1" x14ac:dyDescent="0.25">
      <c r="A508" s="50" t="s">
        <v>665</v>
      </c>
      <c r="B508" s="38"/>
      <c r="C508" s="62" t="s">
        <v>53</v>
      </c>
      <c r="D508" s="85">
        <v>603.70000000000005</v>
      </c>
      <c r="E508" s="119">
        <v>0</v>
      </c>
      <c r="F508" s="299">
        <v>0</v>
      </c>
      <c r="G508" s="29"/>
      <c r="H508" s="29"/>
      <c r="I508" s="29"/>
      <c r="J508" s="119"/>
      <c r="K508" s="343"/>
      <c r="L508" s="63">
        <f t="shared" si="27"/>
        <v>603.70000000000005</v>
      </c>
    </row>
    <row r="509" spans="1:12" s="4" customFormat="1" ht="22.5" customHeight="1" x14ac:dyDescent="0.25">
      <c r="A509" s="50" t="s">
        <v>666</v>
      </c>
      <c r="B509" s="38"/>
      <c r="C509" s="62" t="s">
        <v>53</v>
      </c>
      <c r="D509" s="85">
        <v>1006.48</v>
      </c>
      <c r="E509" s="119">
        <v>0</v>
      </c>
      <c r="F509" s="299">
        <v>0</v>
      </c>
      <c r="G509" s="29"/>
      <c r="H509" s="29"/>
      <c r="I509" s="29"/>
      <c r="J509" s="119"/>
      <c r="K509" s="343"/>
      <c r="L509" s="63">
        <f t="shared" si="27"/>
        <v>1006.48</v>
      </c>
    </row>
    <row r="510" spans="1:12" s="4" customFormat="1" ht="22.5" customHeight="1" x14ac:dyDescent="0.25">
      <c r="A510" s="50" t="s">
        <v>667</v>
      </c>
      <c r="B510" s="38"/>
      <c r="C510" s="62" t="s">
        <v>53</v>
      </c>
      <c r="D510" s="85">
        <v>18.7</v>
      </c>
      <c r="E510" s="119">
        <v>0</v>
      </c>
      <c r="F510" s="299">
        <v>0</v>
      </c>
      <c r="G510" s="29"/>
      <c r="H510" s="29"/>
      <c r="I510" s="29"/>
      <c r="J510" s="119"/>
      <c r="K510" s="343"/>
      <c r="L510" s="63">
        <f t="shared" si="27"/>
        <v>18.7</v>
      </c>
    </row>
    <row r="511" spans="1:12" s="4" customFormat="1" ht="22.5" customHeight="1" x14ac:dyDescent="0.25">
      <c r="A511" s="50" t="s">
        <v>668</v>
      </c>
      <c r="B511" s="38"/>
      <c r="C511" s="62" t="s">
        <v>53</v>
      </c>
      <c r="D511" s="85">
        <v>2976.2000000000003</v>
      </c>
      <c r="E511" s="119">
        <v>0</v>
      </c>
      <c r="F511" s="299">
        <v>0</v>
      </c>
      <c r="G511" s="29"/>
      <c r="H511" s="29"/>
      <c r="I511" s="29"/>
      <c r="J511" s="119"/>
      <c r="K511" s="343"/>
      <c r="L511" s="63">
        <f t="shared" si="27"/>
        <v>2976.2000000000003</v>
      </c>
    </row>
    <row r="512" spans="1:12" s="4" customFormat="1" ht="22.5" customHeight="1" x14ac:dyDescent="0.25">
      <c r="A512" s="50" t="s">
        <v>669</v>
      </c>
      <c r="B512" s="38"/>
      <c r="C512" s="62" t="s">
        <v>53</v>
      </c>
      <c r="D512" s="85">
        <v>709.4</v>
      </c>
      <c r="E512" s="119">
        <v>0</v>
      </c>
      <c r="F512" s="299">
        <v>0</v>
      </c>
      <c r="G512" s="29"/>
      <c r="H512" s="29"/>
      <c r="I512" s="29"/>
      <c r="J512" s="119"/>
      <c r="K512" s="343"/>
      <c r="L512" s="63">
        <f t="shared" si="27"/>
        <v>709.4</v>
      </c>
    </row>
    <row r="513" spans="1:12" s="4" customFormat="1" ht="22.5" customHeight="1" x14ac:dyDescent="0.25">
      <c r="A513" s="50" t="s">
        <v>670</v>
      </c>
      <c r="B513" s="38"/>
      <c r="C513" s="62" t="s">
        <v>53</v>
      </c>
      <c r="D513" s="85">
        <v>506.3</v>
      </c>
      <c r="E513" s="119">
        <v>0</v>
      </c>
      <c r="F513" s="299">
        <v>0</v>
      </c>
      <c r="G513" s="29"/>
      <c r="H513" s="29"/>
      <c r="I513" s="29"/>
      <c r="J513" s="119"/>
      <c r="K513" s="343"/>
      <c r="L513" s="63">
        <f t="shared" si="27"/>
        <v>506.3</v>
      </c>
    </row>
    <row r="514" spans="1:12" s="4" customFormat="1" ht="22.5" customHeight="1" x14ac:dyDescent="0.25">
      <c r="A514" s="193" t="s">
        <v>671</v>
      </c>
      <c r="B514" s="38"/>
      <c r="C514" s="62" t="s">
        <v>53</v>
      </c>
      <c r="D514" s="85">
        <v>2442.0699999999997</v>
      </c>
      <c r="E514" s="119">
        <v>0</v>
      </c>
      <c r="F514" s="299">
        <v>0</v>
      </c>
      <c r="G514" s="29"/>
      <c r="H514" s="29"/>
      <c r="I514" s="29"/>
      <c r="J514" s="119"/>
      <c r="K514" s="343"/>
      <c r="L514" s="63">
        <f t="shared" si="27"/>
        <v>2442.0699999999997</v>
      </c>
    </row>
    <row r="515" spans="1:12" s="4" customFormat="1" ht="22.5" customHeight="1" x14ac:dyDescent="0.25">
      <c r="A515" s="50" t="s">
        <v>672</v>
      </c>
      <c r="B515" s="38"/>
      <c r="C515" s="62" t="s">
        <v>53</v>
      </c>
      <c r="D515" s="85">
        <v>2709</v>
      </c>
      <c r="E515" s="119">
        <v>0</v>
      </c>
      <c r="F515" s="299">
        <v>0</v>
      </c>
      <c r="G515" s="29"/>
      <c r="H515" s="29"/>
      <c r="I515" s="29"/>
      <c r="J515" s="119"/>
      <c r="K515" s="343"/>
      <c r="L515" s="63">
        <f t="shared" si="27"/>
        <v>2709</v>
      </c>
    </row>
    <row r="516" spans="1:12" s="4" customFormat="1" ht="22.5" customHeight="1" x14ac:dyDescent="0.25">
      <c r="A516" s="50" t="s">
        <v>673</v>
      </c>
      <c r="B516" s="38"/>
      <c r="C516" s="62" t="s">
        <v>53</v>
      </c>
      <c r="D516" s="85">
        <v>538.76</v>
      </c>
      <c r="E516" s="119">
        <v>0</v>
      </c>
      <c r="F516" s="299">
        <v>0</v>
      </c>
      <c r="G516" s="29"/>
      <c r="H516" s="29"/>
      <c r="I516" s="29"/>
      <c r="J516" s="119"/>
      <c r="K516" s="343"/>
      <c r="L516" s="63">
        <f t="shared" si="27"/>
        <v>538.76</v>
      </c>
    </row>
    <row r="517" spans="1:12" s="4" customFormat="1" ht="24.75" customHeight="1" x14ac:dyDescent="0.25">
      <c r="A517" s="50" t="s">
        <v>674</v>
      </c>
      <c r="B517" s="38"/>
      <c r="C517" s="62" t="s">
        <v>53</v>
      </c>
      <c r="D517" s="70">
        <v>1132.3</v>
      </c>
      <c r="E517" s="119">
        <v>0</v>
      </c>
      <c r="F517" s="299">
        <v>0</v>
      </c>
      <c r="G517" s="119"/>
      <c r="H517" s="119"/>
      <c r="I517" s="119"/>
      <c r="J517" s="119"/>
      <c r="K517" s="343"/>
      <c r="L517" s="360">
        <f t="shared" si="27"/>
        <v>1132.3</v>
      </c>
    </row>
    <row r="518" spans="1:12" ht="24" customHeight="1" x14ac:dyDescent="0.2">
      <c r="A518" s="50" t="s">
        <v>675</v>
      </c>
      <c r="B518" s="38"/>
      <c r="C518" s="62" t="s">
        <v>53</v>
      </c>
      <c r="D518" s="70">
        <v>12.1</v>
      </c>
      <c r="E518" s="119">
        <v>0</v>
      </c>
      <c r="F518" s="299">
        <v>0</v>
      </c>
      <c r="G518" s="119"/>
      <c r="H518" s="119"/>
      <c r="I518" s="119"/>
      <c r="J518" s="119"/>
      <c r="K518" s="343"/>
      <c r="L518" s="360">
        <f t="shared" si="27"/>
        <v>12.1</v>
      </c>
    </row>
    <row r="519" spans="1:12" ht="22.5" customHeight="1" x14ac:dyDescent="0.2">
      <c r="A519" s="50" t="s">
        <v>676</v>
      </c>
      <c r="B519" s="38"/>
      <c r="C519" s="62" t="s">
        <v>53</v>
      </c>
      <c r="D519" s="85">
        <v>2347.6999999999998</v>
      </c>
      <c r="E519" s="119">
        <v>0</v>
      </c>
      <c r="F519" s="299">
        <v>0</v>
      </c>
      <c r="G519" s="29"/>
      <c r="H519" s="29"/>
      <c r="I519" s="29"/>
      <c r="J519" s="119"/>
      <c r="K519" s="343"/>
      <c r="L519" s="63">
        <f t="shared" si="27"/>
        <v>2347.6999999999998</v>
      </c>
    </row>
    <row r="520" spans="1:12" ht="22.5" customHeight="1" x14ac:dyDescent="0.2">
      <c r="A520" s="50" t="s">
        <v>677</v>
      </c>
      <c r="B520" s="38"/>
      <c r="C520" s="62" t="s">
        <v>53</v>
      </c>
      <c r="D520" s="85">
        <v>706.1</v>
      </c>
      <c r="E520" s="119">
        <v>0</v>
      </c>
      <c r="F520" s="299">
        <v>0</v>
      </c>
      <c r="G520" s="29"/>
      <c r="H520" s="29"/>
      <c r="I520" s="29"/>
      <c r="J520" s="119"/>
      <c r="K520" s="343"/>
      <c r="L520" s="63">
        <f t="shared" si="27"/>
        <v>706.1</v>
      </c>
    </row>
    <row r="521" spans="1:12" ht="22.5" customHeight="1" x14ac:dyDescent="0.2">
      <c r="A521" s="50" t="s">
        <v>678</v>
      </c>
      <c r="B521" s="38"/>
      <c r="C521" s="62" t="s">
        <v>53</v>
      </c>
      <c r="D521" s="85">
        <v>289.39999999999998</v>
      </c>
      <c r="E521" s="119">
        <v>0</v>
      </c>
      <c r="F521" s="299">
        <v>0</v>
      </c>
      <c r="G521" s="29"/>
      <c r="H521" s="29"/>
      <c r="I521" s="29"/>
      <c r="J521" s="119"/>
      <c r="K521" s="343"/>
      <c r="L521" s="63">
        <f t="shared" si="27"/>
        <v>289.39999999999998</v>
      </c>
    </row>
    <row r="522" spans="1:12" ht="22.5" customHeight="1" x14ac:dyDescent="0.2">
      <c r="A522" s="50" t="s">
        <v>679</v>
      </c>
      <c r="B522" s="38"/>
      <c r="C522" s="62" t="s">
        <v>53</v>
      </c>
      <c r="D522" s="85">
        <v>1123.3</v>
      </c>
      <c r="E522" s="119">
        <v>0</v>
      </c>
      <c r="F522" s="299">
        <v>0</v>
      </c>
      <c r="G522" s="29"/>
      <c r="H522" s="29"/>
      <c r="I522" s="29"/>
      <c r="J522" s="119"/>
      <c r="K522" s="343"/>
      <c r="L522" s="63">
        <f t="shared" si="27"/>
        <v>1123.3</v>
      </c>
    </row>
    <row r="523" spans="1:12" ht="22.5" customHeight="1" x14ac:dyDescent="0.2">
      <c r="A523" s="50" t="s">
        <v>680</v>
      </c>
      <c r="B523" s="38"/>
      <c r="C523" s="62" t="s">
        <v>53</v>
      </c>
      <c r="D523" s="85">
        <v>1585.6</v>
      </c>
      <c r="E523" s="119">
        <v>0</v>
      </c>
      <c r="F523" s="299">
        <v>0</v>
      </c>
      <c r="G523" s="29"/>
      <c r="H523" s="29"/>
      <c r="I523" s="29"/>
      <c r="J523" s="119"/>
      <c r="K523" s="343"/>
      <c r="L523" s="63">
        <f t="shared" si="27"/>
        <v>1585.6</v>
      </c>
    </row>
    <row r="524" spans="1:12" ht="22.5" customHeight="1" x14ac:dyDescent="0.2">
      <c r="A524" s="50" t="s">
        <v>681</v>
      </c>
      <c r="B524" s="38"/>
      <c r="C524" s="62" t="s">
        <v>53</v>
      </c>
      <c r="D524" s="85">
        <v>190</v>
      </c>
      <c r="E524" s="119">
        <v>0</v>
      </c>
      <c r="F524" s="299">
        <v>0</v>
      </c>
      <c r="G524" s="29"/>
      <c r="H524" s="29"/>
      <c r="I524" s="29"/>
      <c r="J524" s="119"/>
      <c r="K524" s="343"/>
      <c r="L524" s="63">
        <f t="shared" si="27"/>
        <v>190</v>
      </c>
    </row>
    <row r="525" spans="1:12" ht="22.5" customHeight="1" x14ac:dyDescent="0.2">
      <c r="A525" s="50" t="s">
        <v>682</v>
      </c>
      <c r="B525" s="38"/>
      <c r="C525" s="62" t="s">
        <v>53</v>
      </c>
      <c r="D525" s="70">
        <v>1099.2</v>
      </c>
      <c r="E525" s="119">
        <v>0</v>
      </c>
      <c r="F525" s="299">
        <v>0</v>
      </c>
      <c r="G525" s="29"/>
      <c r="H525" s="29"/>
      <c r="I525" s="29"/>
      <c r="J525" s="119"/>
      <c r="K525" s="343"/>
      <c r="L525" s="63">
        <f t="shared" si="27"/>
        <v>1099.2</v>
      </c>
    </row>
    <row r="526" spans="1:12" ht="22.5" customHeight="1" x14ac:dyDescent="0.2">
      <c r="A526" s="50" t="s">
        <v>683</v>
      </c>
      <c r="B526" s="38"/>
      <c r="C526" s="62" t="s">
        <v>53</v>
      </c>
      <c r="D526" s="85">
        <v>196.9</v>
      </c>
      <c r="E526" s="119">
        <v>0</v>
      </c>
      <c r="F526" s="299">
        <v>0</v>
      </c>
      <c r="G526" s="29"/>
      <c r="H526" s="29"/>
      <c r="I526" s="29"/>
      <c r="J526" s="119"/>
      <c r="K526" s="343"/>
      <c r="L526" s="63">
        <f t="shared" si="27"/>
        <v>196.9</v>
      </c>
    </row>
    <row r="527" spans="1:12" ht="23.25" customHeight="1" x14ac:dyDescent="0.2">
      <c r="A527" s="50" t="s">
        <v>684</v>
      </c>
      <c r="B527" s="38"/>
      <c r="C527" s="62" t="s">
        <v>53</v>
      </c>
      <c r="D527" s="70">
        <v>6.5</v>
      </c>
      <c r="E527" s="119">
        <v>0</v>
      </c>
      <c r="F527" s="299">
        <v>0</v>
      </c>
      <c r="G527" s="29"/>
      <c r="H527" s="29"/>
      <c r="I527" s="29"/>
      <c r="J527" s="119"/>
      <c r="K527" s="343"/>
      <c r="L527" s="63">
        <f t="shared" si="27"/>
        <v>6.5</v>
      </c>
    </row>
    <row r="528" spans="1:12" ht="22.5" customHeight="1" x14ac:dyDescent="0.2">
      <c r="A528" s="50" t="s">
        <v>685</v>
      </c>
      <c r="B528" s="38"/>
      <c r="C528" s="62" t="s">
        <v>53</v>
      </c>
      <c r="D528" s="70">
        <v>281</v>
      </c>
      <c r="E528" s="119">
        <v>0</v>
      </c>
      <c r="F528" s="299">
        <v>0</v>
      </c>
      <c r="G528" s="29"/>
      <c r="H528" s="29"/>
      <c r="I528" s="29"/>
      <c r="J528" s="119"/>
      <c r="K528" s="343"/>
      <c r="L528" s="63">
        <f t="shared" si="27"/>
        <v>281</v>
      </c>
    </row>
    <row r="529" spans="1:12" ht="22.5" customHeight="1" x14ac:dyDescent="0.2">
      <c r="A529" s="50" t="s">
        <v>686</v>
      </c>
      <c r="B529" s="38"/>
      <c r="C529" s="62" t="s">
        <v>53</v>
      </c>
      <c r="D529" s="85">
        <v>21</v>
      </c>
      <c r="E529" s="119">
        <v>0</v>
      </c>
      <c r="F529" s="299">
        <v>0</v>
      </c>
      <c r="G529" s="29"/>
      <c r="H529" s="29"/>
      <c r="I529" s="29"/>
      <c r="J529" s="119"/>
      <c r="K529" s="343"/>
      <c r="L529" s="63">
        <f t="shared" si="27"/>
        <v>21</v>
      </c>
    </row>
    <row r="530" spans="1:12" ht="22.5" customHeight="1" x14ac:dyDescent="0.2">
      <c r="A530" s="50" t="s">
        <v>687</v>
      </c>
      <c r="B530" s="38"/>
      <c r="C530" s="62" t="s">
        <v>53</v>
      </c>
      <c r="D530" s="85">
        <v>1240.75</v>
      </c>
      <c r="E530" s="119">
        <v>0</v>
      </c>
      <c r="F530" s="299">
        <v>0</v>
      </c>
      <c r="G530" s="29"/>
      <c r="H530" s="29"/>
      <c r="I530" s="29"/>
      <c r="J530" s="119"/>
      <c r="K530" s="343"/>
      <c r="L530" s="63">
        <f t="shared" si="27"/>
        <v>1240.75</v>
      </c>
    </row>
    <row r="531" spans="1:12" ht="22.5" customHeight="1" x14ac:dyDescent="0.2">
      <c r="A531" s="50" t="s">
        <v>688</v>
      </c>
      <c r="B531" s="38"/>
      <c r="C531" s="62" t="s">
        <v>53</v>
      </c>
      <c r="D531" s="85">
        <v>9225.84</v>
      </c>
      <c r="E531" s="119">
        <v>0</v>
      </c>
      <c r="F531" s="299">
        <v>0</v>
      </c>
      <c r="G531" s="29"/>
      <c r="H531" s="29"/>
      <c r="I531" s="29"/>
      <c r="J531" s="119"/>
      <c r="K531" s="343"/>
      <c r="L531" s="63">
        <f t="shared" si="27"/>
        <v>9225.84</v>
      </c>
    </row>
    <row r="532" spans="1:12" ht="22.5" customHeight="1" x14ac:dyDescent="0.2">
      <c r="A532" s="50" t="s">
        <v>689</v>
      </c>
      <c r="B532" s="38"/>
      <c r="C532" s="62" t="s">
        <v>53</v>
      </c>
      <c r="D532" s="85">
        <v>4781.8000000000011</v>
      </c>
      <c r="E532" s="119">
        <v>0</v>
      </c>
      <c r="F532" s="299">
        <v>0</v>
      </c>
      <c r="G532" s="29"/>
      <c r="H532" s="29"/>
      <c r="I532" s="29"/>
      <c r="J532" s="119"/>
      <c r="K532" s="343"/>
      <c r="L532" s="63">
        <f t="shared" si="27"/>
        <v>4781.8000000000011</v>
      </c>
    </row>
    <row r="533" spans="1:12" ht="22.5" customHeight="1" x14ac:dyDescent="0.2">
      <c r="A533" s="50" t="s">
        <v>690</v>
      </c>
      <c r="B533" s="38"/>
      <c r="C533" s="62" t="s">
        <v>53</v>
      </c>
      <c r="D533" s="70">
        <v>161159.03</v>
      </c>
      <c r="E533" s="119">
        <v>0</v>
      </c>
      <c r="F533" s="118">
        <v>1306</v>
      </c>
      <c r="G533" s="119"/>
      <c r="H533" s="29"/>
      <c r="I533" s="29"/>
      <c r="J533" s="119"/>
      <c r="K533" s="343"/>
      <c r="L533" s="63">
        <f t="shared" si="27"/>
        <v>162465.03</v>
      </c>
    </row>
    <row r="534" spans="1:12" ht="22.5" customHeight="1" x14ac:dyDescent="0.2">
      <c r="A534" s="116" t="s">
        <v>691</v>
      </c>
      <c r="B534" s="117"/>
      <c r="C534" s="61" t="s">
        <v>53</v>
      </c>
      <c r="D534" s="85">
        <v>248.38</v>
      </c>
      <c r="E534" s="119">
        <v>0</v>
      </c>
      <c r="F534" s="83">
        <v>0</v>
      </c>
      <c r="G534" s="29"/>
      <c r="H534" s="29"/>
      <c r="I534" s="29"/>
      <c r="J534" s="119"/>
      <c r="K534" s="343"/>
      <c r="L534" s="63">
        <f t="shared" si="27"/>
        <v>248.38</v>
      </c>
    </row>
    <row r="535" spans="1:12" ht="22.5" customHeight="1" x14ac:dyDescent="0.2">
      <c r="A535" s="50" t="s">
        <v>692</v>
      </c>
      <c r="B535" s="38"/>
      <c r="C535" s="62" t="s">
        <v>53</v>
      </c>
      <c r="D535" s="85">
        <v>17.899999999999999</v>
      </c>
      <c r="E535" s="119">
        <v>0</v>
      </c>
      <c r="F535" s="83">
        <v>0</v>
      </c>
      <c r="G535" s="29"/>
      <c r="H535" s="29"/>
      <c r="I535" s="29"/>
      <c r="J535" s="119"/>
      <c r="K535" s="343"/>
      <c r="L535" s="63">
        <f t="shared" si="27"/>
        <v>17.899999999999999</v>
      </c>
    </row>
    <row r="536" spans="1:12" ht="22.5" customHeight="1" x14ac:dyDescent="0.2">
      <c r="A536" s="50" t="s">
        <v>693</v>
      </c>
      <c r="B536" s="38"/>
      <c r="C536" s="62" t="s">
        <v>53</v>
      </c>
      <c r="D536" s="85">
        <v>98.1</v>
      </c>
      <c r="E536" s="119">
        <v>0</v>
      </c>
      <c r="F536" s="83">
        <v>0</v>
      </c>
      <c r="G536" s="29"/>
      <c r="H536" s="29"/>
      <c r="I536" s="29"/>
      <c r="J536" s="119"/>
      <c r="K536" s="343"/>
      <c r="L536" s="63">
        <f t="shared" si="27"/>
        <v>98.1</v>
      </c>
    </row>
    <row r="537" spans="1:12" ht="22.5" customHeight="1" x14ac:dyDescent="0.2">
      <c r="A537" s="50" t="s">
        <v>694</v>
      </c>
      <c r="B537" s="38"/>
      <c r="C537" s="62" t="s">
        <v>53</v>
      </c>
      <c r="D537" s="85">
        <v>191.5</v>
      </c>
      <c r="E537" s="119">
        <v>0</v>
      </c>
      <c r="F537" s="83">
        <v>0</v>
      </c>
      <c r="G537" s="29"/>
      <c r="H537" s="29"/>
      <c r="I537" s="29"/>
      <c r="J537" s="119"/>
      <c r="K537" s="343"/>
      <c r="L537" s="63">
        <f t="shared" si="27"/>
        <v>191.5</v>
      </c>
    </row>
    <row r="538" spans="1:12" ht="22.5" customHeight="1" x14ac:dyDescent="0.2">
      <c r="A538" s="50" t="s">
        <v>695</v>
      </c>
      <c r="B538" s="38"/>
      <c r="C538" s="62" t="s">
        <v>53</v>
      </c>
      <c r="D538" s="85">
        <v>3898.3</v>
      </c>
      <c r="E538" s="119">
        <v>0</v>
      </c>
      <c r="F538" s="83">
        <v>0</v>
      </c>
      <c r="G538" s="29"/>
      <c r="H538" s="29"/>
      <c r="I538" s="29"/>
      <c r="J538" s="119"/>
      <c r="K538" s="343"/>
      <c r="L538" s="63">
        <f t="shared" si="27"/>
        <v>3898.3</v>
      </c>
    </row>
    <row r="539" spans="1:12" ht="22.5" customHeight="1" x14ac:dyDescent="0.2">
      <c r="A539" s="50" t="s">
        <v>696</v>
      </c>
      <c r="B539" s="38"/>
      <c r="C539" s="62" t="s">
        <v>53</v>
      </c>
      <c r="D539" s="85">
        <v>841</v>
      </c>
      <c r="E539" s="119">
        <v>0</v>
      </c>
      <c r="F539" s="83">
        <v>0</v>
      </c>
      <c r="G539" s="29"/>
      <c r="H539" s="29"/>
      <c r="I539" s="29"/>
      <c r="J539" s="119"/>
      <c r="K539" s="343"/>
      <c r="L539" s="63">
        <f t="shared" si="27"/>
        <v>841</v>
      </c>
    </row>
    <row r="540" spans="1:12" ht="22.5" customHeight="1" x14ac:dyDescent="0.2">
      <c r="A540" s="50" t="s">
        <v>697</v>
      </c>
      <c r="B540" s="38"/>
      <c r="C540" s="62" t="s">
        <v>53</v>
      </c>
      <c r="D540" s="70">
        <v>1513.1</v>
      </c>
      <c r="E540" s="119">
        <v>0</v>
      </c>
      <c r="F540" s="83">
        <v>0</v>
      </c>
      <c r="G540" s="29"/>
      <c r="H540" s="29"/>
      <c r="I540" s="29"/>
      <c r="J540" s="119"/>
      <c r="K540" s="343"/>
      <c r="L540" s="63">
        <f t="shared" si="27"/>
        <v>1513.1</v>
      </c>
    </row>
    <row r="541" spans="1:12" ht="22.5" customHeight="1" x14ac:dyDescent="0.2">
      <c r="A541" s="50" t="s">
        <v>698</v>
      </c>
      <c r="B541" s="38"/>
      <c r="C541" s="62" t="s">
        <v>53</v>
      </c>
      <c r="D541" s="85">
        <v>588.6</v>
      </c>
      <c r="E541" s="119">
        <v>0</v>
      </c>
      <c r="F541" s="83">
        <v>0</v>
      </c>
      <c r="G541" s="29"/>
      <c r="H541" s="29"/>
      <c r="I541" s="29"/>
      <c r="J541" s="119"/>
      <c r="K541" s="343"/>
      <c r="L541" s="63">
        <f t="shared" si="27"/>
        <v>588.6</v>
      </c>
    </row>
    <row r="542" spans="1:12" ht="22.5" customHeight="1" x14ac:dyDescent="0.2">
      <c r="A542" s="50" t="s">
        <v>699</v>
      </c>
      <c r="B542" s="38"/>
      <c r="C542" s="62" t="s">
        <v>53</v>
      </c>
      <c r="D542" s="85">
        <v>539.6</v>
      </c>
      <c r="E542" s="119">
        <v>0</v>
      </c>
      <c r="F542" s="83">
        <v>0</v>
      </c>
      <c r="G542" s="29"/>
      <c r="H542" s="29"/>
      <c r="I542" s="29"/>
      <c r="J542" s="119"/>
      <c r="K542" s="343"/>
      <c r="L542" s="63">
        <f t="shared" si="27"/>
        <v>539.6</v>
      </c>
    </row>
    <row r="543" spans="1:12" ht="22.5" customHeight="1" x14ac:dyDescent="0.2">
      <c r="A543" s="50" t="s">
        <v>700</v>
      </c>
      <c r="B543" s="38"/>
      <c r="C543" s="62" t="s">
        <v>53</v>
      </c>
      <c r="D543" s="85">
        <v>141.19999999999999</v>
      </c>
      <c r="E543" s="119">
        <v>0</v>
      </c>
      <c r="F543" s="83">
        <v>0</v>
      </c>
      <c r="G543" s="29"/>
      <c r="H543" s="29"/>
      <c r="I543" s="29"/>
      <c r="J543" s="119"/>
      <c r="K543" s="343"/>
      <c r="L543" s="63">
        <f t="shared" si="27"/>
        <v>141.19999999999999</v>
      </c>
    </row>
    <row r="544" spans="1:12" ht="22.5" customHeight="1" x14ac:dyDescent="0.2">
      <c r="A544" s="50" t="s">
        <v>701</v>
      </c>
      <c r="B544" s="38"/>
      <c r="C544" s="62" t="s">
        <v>53</v>
      </c>
      <c r="D544" s="85">
        <v>46.9</v>
      </c>
      <c r="E544" s="119">
        <v>0</v>
      </c>
      <c r="F544" s="83">
        <v>0</v>
      </c>
      <c r="G544" s="29"/>
      <c r="H544" s="29"/>
      <c r="I544" s="29"/>
      <c r="J544" s="119"/>
      <c r="K544" s="343"/>
      <c r="L544" s="63">
        <f t="shared" si="27"/>
        <v>46.9</v>
      </c>
    </row>
    <row r="545" spans="1:12" ht="22.5" customHeight="1" x14ac:dyDescent="0.2">
      <c r="A545" s="50" t="s">
        <v>490</v>
      </c>
      <c r="B545" s="38"/>
      <c r="C545" s="62" t="s">
        <v>53</v>
      </c>
      <c r="D545" s="85">
        <v>138.1</v>
      </c>
      <c r="E545" s="119">
        <v>0</v>
      </c>
      <c r="F545" s="83">
        <v>0</v>
      </c>
      <c r="G545" s="29"/>
      <c r="H545" s="29"/>
      <c r="I545" s="29"/>
      <c r="J545" s="119"/>
      <c r="K545" s="343"/>
      <c r="L545" s="63">
        <f t="shared" si="27"/>
        <v>138.1</v>
      </c>
    </row>
    <row r="546" spans="1:12" ht="22.5" customHeight="1" x14ac:dyDescent="0.2">
      <c r="A546" s="50" t="s">
        <v>584</v>
      </c>
      <c r="B546" s="38"/>
      <c r="C546" s="62" t="s">
        <v>53</v>
      </c>
      <c r="D546" s="85">
        <v>517.90000000000009</v>
      </c>
      <c r="E546" s="119">
        <v>0</v>
      </c>
      <c r="F546" s="83">
        <v>0</v>
      </c>
      <c r="G546" s="29"/>
      <c r="H546" s="29"/>
      <c r="I546" s="29"/>
      <c r="J546" s="119"/>
      <c r="K546" s="343"/>
      <c r="L546" s="63">
        <f t="shared" si="27"/>
        <v>517.90000000000009</v>
      </c>
    </row>
    <row r="547" spans="1:12" ht="22.5" customHeight="1" x14ac:dyDescent="0.2">
      <c r="A547" s="50" t="s">
        <v>702</v>
      </c>
      <c r="B547" s="38"/>
      <c r="C547" s="62" t="s">
        <v>53</v>
      </c>
      <c r="D547" s="85">
        <v>246.27</v>
      </c>
      <c r="E547" s="119">
        <v>0</v>
      </c>
      <c r="F547" s="83">
        <v>0</v>
      </c>
      <c r="G547" s="29"/>
      <c r="H547" s="29"/>
      <c r="I547" s="29"/>
      <c r="J547" s="119"/>
      <c r="K547" s="343"/>
      <c r="L547" s="63">
        <f t="shared" si="27"/>
        <v>246.27</v>
      </c>
    </row>
    <row r="548" spans="1:12" ht="22.5" customHeight="1" x14ac:dyDescent="0.2">
      <c r="A548" s="50" t="s">
        <v>703</v>
      </c>
      <c r="B548" s="38"/>
      <c r="C548" s="62" t="s">
        <v>53</v>
      </c>
      <c r="D548" s="70">
        <v>1702.4</v>
      </c>
      <c r="E548" s="119">
        <v>0</v>
      </c>
      <c r="F548" s="83">
        <v>0</v>
      </c>
      <c r="G548" s="29"/>
      <c r="H548" s="29"/>
      <c r="I548" s="29"/>
      <c r="J548" s="119"/>
      <c r="K548" s="343"/>
      <c r="L548" s="63">
        <f t="shared" si="27"/>
        <v>1702.4</v>
      </c>
    </row>
    <row r="549" spans="1:12" ht="22.5" customHeight="1" x14ac:dyDescent="0.2">
      <c r="A549" s="64" t="s">
        <v>704</v>
      </c>
      <c r="B549" s="38"/>
      <c r="C549" s="62" t="s">
        <v>53</v>
      </c>
      <c r="D549" s="85">
        <v>8075.7</v>
      </c>
      <c r="E549" s="119">
        <v>0</v>
      </c>
      <c r="F549" s="83">
        <v>0</v>
      </c>
      <c r="G549" s="29"/>
      <c r="H549" s="29"/>
      <c r="I549" s="29"/>
      <c r="J549" s="119"/>
      <c r="K549" s="343"/>
      <c r="L549" s="63">
        <f>SUM(D549:K549)</f>
        <v>8075.7</v>
      </c>
    </row>
    <row r="550" spans="1:12" ht="22.5" customHeight="1" x14ac:dyDescent="0.2">
      <c r="A550" s="191" t="s">
        <v>705</v>
      </c>
      <c r="B550" s="38"/>
      <c r="C550" s="62" t="s">
        <v>53</v>
      </c>
      <c r="D550" s="85">
        <v>193279.37000000002</v>
      </c>
      <c r="E550" s="119">
        <v>7403</v>
      </c>
      <c r="F550" s="83">
        <v>1396</v>
      </c>
      <c r="G550" s="29"/>
      <c r="H550" s="29"/>
      <c r="I550" s="29"/>
      <c r="J550" s="119"/>
      <c r="K550" s="343"/>
      <c r="L550" s="63">
        <f t="shared" si="27"/>
        <v>202078.37000000002</v>
      </c>
    </row>
    <row r="551" spans="1:12" ht="22.5" customHeight="1" x14ac:dyDescent="0.2">
      <c r="A551" s="50" t="s">
        <v>706</v>
      </c>
      <c r="B551" s="38"/>
      <c r="C551" s="62" t="s">
        <v>53</v>
      </c>
      <c r="D551" s="85">
        <v>11.5</v>
      </c>
      <c r="E551" s="119">
        <v>0</v>
      </c>
      <c r="F551" s="83">
        <v>0</v>
      </c>
      <c r="G551" s="29"/>
      <c r="H551" s="29"/>
      <c r="I551" s="29"/>
      <c r="J551" s="119"/>
      <c r="K551" s="343"/>
      <c r="L551" s="63">
        <f t="shared" si="27"/>
        <v>11.5</v>
      </c>
    </row>
    <row r="552" spans="1:12" ht="22.5" customHeight="1" x14ac:dyDescent="0.2">
      <c r="A552" s="138" t="s">
        <v>707</v>
      </c>
      <c r="B552" s="43"/>
      <c r="C552" s="62" t="s">
        <v>53</v>
      </c>
      <c r="D552" s="85">
        <v>3793.4999999999995</v>
      </c>
      <c r="E552" s="119">
        <v>0</v>
      </c>
      <c r="F552" s="83">
        <v>0</v>
      </c>
      <c r="G552" s="29"/>
      <c r="H552" s="29"/>
      <c r="I552" s="29"/>
      <c r="J552" s="119"/>
      <c r="K552" s="343"/>
      <c r="L552" s="63">
        <f t="shared" si="27"/>
        <v>3793.4999999999995</v>
      </c>
    </row>
    <row r="553" spans="1:12" ht="22.5" customHeight="1" thickBot="1" x14ac:dyDescent="0.25">
      <c r="A553" s="192" t="s">
        <v>708</v>
      </c>
      <c r="B553" s="39"/>
      <c r="C553" s="62" t="s">
        <v>53</v>
      </c>
      <c r="D553" s="86">
        <v>660</v>
      </c>
      <c r="E553" s="358">
        <v>0</v>
      </c>
      <c r="F553" s="83">
        <v>0</v>
      </c>
      <c r="G553" s="29"/>
      <c r="H553" s="29"/>
      <c r="I553" s="29"/>
      <c r="J553" s="358"/>
      <c r="K553" s="359"/>
      <c r="L553" s="63">
        <f t="shared" ref="L553" si="28">SUM(D553:K553)</f>
        <v>660</v>
      </c>
    </row>
    <row r="554" spans="1:12" ht="39" customHeight="1" thickTop="1" thickBot="1" x14ac:dyDescent="0.25">
      <c r="A554" s="497" t="s">
        <v>709</v>
      </c>
      <c r="B554" s="498"/>
      <c r="C554" s="371" t="s">
        <v>53</v>
      </c>
      <c r="D554" s="372">
        <f t="shared" ref="D554:I554" si="29">SUM(D424:D553)</f>
        <v>911296.28</v>
      </c>
      <c r="E554" s="372">
        <f t="shared" si="29"/>
        <v>17565</v>
      </c>
      <c r="F554" s="372">
        <f t="shared" si="29"/>
        <v>17541</v>
      </c>
      <c r="G554" s="372">
        <f t="shared" si="29"/>
        <v>0</v>
      </c>
      <c r="H554" s="372">
        <f t="shared" si="29"/>
        <v>0</v>
      </c>
      <c r="I554" s="372">
        <f t="shared" si="29"/>
        <v>0</v>
      </c>
      <c r="J554" s="372">
        <f t="shared" ref="J554:K554" si="30">SUM(J424:J553)</f>
        <v>0</v>
      </c>
      <c r="K554" s="372">
        <f t="shared" si="30"/>
        <v>0</v>
      </c>
      <c r="L554" s="44">
        <f>SUM(L424:L553)</f>
        <v>946402.27999999991</v>
      </c>
    </row>
    <row r="555" spans="1:12" ht="32.25" customHeight="1" thickTop="1" thickBot="1" x14ac:dyDescent="0.25">
      <c r="A555" s="502" t="s">
        <v>710</v>
      </c>
      <c r="B555" s="503"/>
      <c r="C555" s="28" t="s">
        <v>53</v>
      </c>
      <c r="D555" s="368">
        <f t="shared" ref="D555:K555" si="31">SUM(D554,D419)</f>
        <v>4991045.76</v>
      </c>
      <c r="E555" s="368">
        <f t="shared" si="31"/>
        <v>164855.30000000002</v>
      </c>
      <c r="F555" s="368">
        <f t="shared" si="31"/>
        <v>111021.2</v>
      </c>
      <c r="G555" s="369">
        <f t="shared" si="31"/>
        <v>0</v>
      </c>
      <c r="H555" s="369">
        <f t="shared" si="31"/>
        <v>0</v>
      </c>
      <c r="I555" s="369">
        <f t="shared" si="31"/>
        <v>0</v>
      </c>
      <c r="J555" s="369">
        <f t="shared" si="31"/>
        <v>0</v>
      </c>
      <c r="K555" s="369">
        <f t="shared" si="31"/>
        <v>0</v>
      </c>
      <c r="L555" s="370">
        <f>SUM(L554,L419)</f>
        <v>5266922.2600000007</v>
      </c>
    </row>
    <row r="556" spans="1:12" ht="21.75" customHeight="1" thickTop="1" thickBot="1" x14ac:dyDescent="0.25">
      <c r="A556" s="515" t="s">
        <v>711</v>
      </c>
      <c r="B556" s="516"/>
      <c r="C556" s="516"/>
      <c r="D556" s="516"/>
      <c r="E556" s="516"/>
      <c r="F556" s="516"/>
      <c r="G556" s="516"/>
      <c r="H556" s="516"/>
      <c r="I556" s="516"/>
      <c r="J556" s="516"/>
      <c r="K556" s="516"/>
      <c r="L556" s="517"/>
    </row>
    <row r="557" spans="1:12" ht="24.75" customHeight="1" thickTop="1" thickBot="1" x14ac:dyDescent="0.25">
      <c r="A557" s="494" t="s">
        <v>712</v>
      </c>
      <c r="B557" s="495"/>
      <c r="C557" s="495"/>
      <c r="D557" s="495"/>
      <c r="E557" s="495"/>
      <c r="F557" s="495"/>
      <c r="G557" s="495"/>
      <c r="H557" s="495"/>
      <c r="I557" s="495"/>
      <c r="J557" s="495"/>
      <c r="K557" s="495"/>
      <c r="L557" s="496"/>
    </row>
    <row r="558" spans="1:12" ht="30" customHeight="1" thickTop="1" thickBot="1" x14ac:dyDescent="0.25">
      <c r="A558" s="512" t="s">
        <v>713</v>
      </c>
      <c r="B558" s="513"/>
      <c r="C558" s="513"/>
      <c r="D558" s="513"/>
      <c r="E558" s="513"/>
      <c r="F558" s="513"/>
      <c r="G558" s="513"/>
      <c r="H558" s="513"/>
      <c r="I558" s="513"/>
      <c r="J558" s="513"/>
      <c r="K558" s="513"/>
      <c r="L558" s="514"/>
    </row>
    <row r="559" spans="1:12" ht="46.5" customHeight="1" thickTop="1" x14ac:dyDescent="0.2">
      <c r="A559" s="482" t="s">
        <v>714</v>
      </c>
      <c r="B559" s="483"/>
      <c r="C559" s="483"/>
      <c r="D559" s="483"/>
      <c r="E559" s="483"/>
      <c r="F559" s="483"/>
      <c r="G559" s="483"/>
      <c r="H559" s="483"/>
      <c r="I559" s="483"/>
      <c r="J559" s="483"/>
      <c r="K559" s="483"/>
      <c r="L559" s="484"/>
    </row>
    <row r="560" spans="1:12" ht="46.5" customHeight="1" x14ac:dyDescent="0.2">
      <c r="A560" s="482" t="s">
        <v>839</v>
      </c>
      <c r="B560" s="483"/>
      <c r="C560" s="483"/>
      <c r="D560" s="483"/>
      <c r="E560" s="483"/>
      <c r="F560" s="483"/>
      <c r="G560" s="483"/>
      <c r="H560" s="483"/>
      <c r="I560" s="483"/>
      <c r="J560" s="483"/>
      <c r="K560" s="483"/>
      <c r="L560" s="484"/>
    </row>
    <row r="561" spans="1:13" ht="233.25" customHeight="1" x14ac:dyDescent="0.2">
      <c r="A561" s="482" t="s">
        <v>838</v>
      </c>
      <c r="B561" s="483"/>
      <c r="C561" s="483"/>
      <c r="D561" s="483"/>
      <c r="E561" s="483"/>
      <c r="F561" s="483"/>
      <c r="G561" s="483"/>
      <c r="H561" s="483"/>
      <c r="I561" s="483"/>
      <c r="J561" s="483"/>
      <c r="K561" s="483"/>
      <c r="L561" s="484"/>
    </row>
    <row r="562" spans="1:13" ht="60" customHeight="1" x14ac:dyDescent="0.2">
      <c r="A562" s="482" t="s">
        <v>848</v>
      </c>
      <c r="B562" s="539"/>
      <c r="C562" s="539"/>
      <c r="D562" s="539"/>
      <c r="E562" s="539"/>
      <c r="F562" s="539"/>
      <c r="G562" s="539"/>
      <c r="H562" s="539"/>
      <c r="I562" s="539"/>
      <c r="J562" s="539"/>
      <c r="K562" s="539"/>
      <c r="L562" s="540"/>
    </row>
    <row r="563" spans="1:13" ht="46.5" customHeight="1" x14ac:dyDescent="0.2">
      <c r="A563" s="541" t="s">
        <v>715</v>
      </c>
      <c r="B563" s="539"/>
      <c r="C563" s="539"/>
      <c r="D563" s="539"/>
      <c r="E563" s="539"/>
      <c r="F563" s="539"/>
      <c r="G563" s="539"/>
      <c r="H563" s="539"/>
      <c r="I563" s="539"/>
      <c r="J563" s="539"/>
      <c r="K563" s="539"/>
      <c r="L563" s="540"/>
    </row>
    <row r="564" spans="1:13" ht="45.75" customHeight="1" thickBot="1" x14ac:dyDescent="0.25">
      <c r="A564" s="542" t="s">
        <v>840</v>
      </c>
      <c r="B564" s="543"/>
      <c r="C564" s="543"/>
      <c r="D564" s="543"/>
      <c r="E564" s="543"/>
      <c r="F564" s="543"/>
      <c r="G564" s="543"/>
      <c r="H564" s="543"/>
      <c r="I564" s="543"/>
      <c r="J564" s="543"/>
      <c r="K564" s="543"/>
      <c r="L564" s="544"/>
    </row>
    <row r="565" spans="1:13" ht="30.75" customHeight="1" thickTop="1" thickBot="1" x14ac:dyDescent="0.25">
      <c r="A565" s="512" t="s">
        <v>716</v>
      </c>
      <c r="B565" s="513"/>
      <c r="C565" s="513"/>
      <c r="D565" s="513"/>
      <c r="E565" s="513"/>
      <c r="F565" s="513"/>
      <c r="G565" s="513"/>
      <c r="H565" s="513"/>
      <c r="I565" s="513"/>
      <c r="J565" s="513"/>
      <c r="K565" s="513"/>
      <c r="L565" s="514"/>
    </row>
    <row r="566" spans="1:13" ht="123" customHeight="1" thickTop="1" x14ac:dyDescent="0.2">
      <c r="A566" s="541" t="s">
        <v>834</v>
      </c>
      <c r="B566" s="539"/>
      <c r="C566" s="539"/>
      <c r="D566" s="539"/>
      <c r="E566" s="539"/>
      <c r="F566" s="539"/>
      <c r="G566" s="539"/>
      <c r="H566" s="539"/>
      <c r="I566" s="539"/>
      <c r="J566" s="539"/>
      <c r="K566" s="539"/>
      <c r="L566" s="540"/>
    </row>
    <row r="567" spans="1:13" ht="61.5" customHeight="1" x14ac:dyDescent="0.2">
      <c r="A567" s="482" t="s">
        <v>717</v>
      </c>
      <c r="B567" s="483"/>
      <c r="C567" s="483"/>
      <c r="D567" s="483"/>
      <c r="E567" s="483"/>
      <c r="F567" s="483"/>
      <c r="G567" s="483"/>
      <c r="H567" s="483"/>
      <c r="I567" s="483"/>
      <c r="J567" s="483"/>
      <c r="K567" s="483"/>
      <c r="L567" s="484"/>
    </row>
    <row r="568" spans="1:13" ht="62.25" customHeight="1" x14ac:dyDescent="0.2">
      <c r="A568" s="482" t="s">
        <v>718</v>
      </c>
      <c r="B568" s="483"/>
      <c r="C568" s="483"/>
      <c r="D568" s="483"/>
      <c r="E568" s="483"/>
      <c r="F568" s="483"/>
      <c r="G568" s="483"/>
      <c r="H568" s="483"/>
      <c r="I568" s="483"/>
      <c r="J568" s="483"/>
      <c r="K568" s="483"/>
      <c r="L568" s="484"/>
    </row>
    <row r="569" spans="1:13" ht="263.25" customHeight="1" x14ac:dyDescent="0.2">
      <c r="A569" s="541" t="s">
        <v>849</v>
      </c>
      <c r="B569" s="539"/>
      <c r="C569" s="539"/>
      <c r="D569" s="539"/>
      <c r="E569" s="539"/>
      <c r="F569" s="539"/>
      <c r="G569" s="539"/>
      <c r="H569" s="539"/>
      <c r="I569" s="539"/>
      <c r="J569" s="539"/>
      <c r="K569" s="539"/>
      <c r="L569" s="540"/>
      <c r="M569" s="3" t="s">
        <v>719</v>
      </c>
    </row>
    <row r="570" spans="1:13" ht="83.25" customHeight="1" thickBot="1" x14ac:dyDescent="0.25">
      <c r="A570" s="541" t="s">
        <v>850</v>
      </c>
      <c r="B570" s="539"/>
      <c r="C570" s="539"/>
      <c r="D570" s="539"/>
      <c r="E570" s="539"/>
      <c r="F570" s="539"/>
      <c r="G570" s="539"/>
      <c r="H570" s="539"/>
      <c r="I570" s="539"/>
      <c r="J570" s="539"/>
      <c r="K570" s="539"/>
      <c r="L570" s="540"/>
    </row>
    <row r="571" spans="1:13" ht="24.75" customHeight="1" thickTop="1" thickBot="1" x14ac:dyDescent="0.25">
      <c r="A571" s="536" t="s">
        <v>720</v>
      </c>
      <c r="B571" s="537"/>
      <c r="C571" s="537"/>
      <c r="D571" s="537"/>
      <c r="E571" s="537"/>
      <c r="F571" s="537"/>
      <c r="G571" s="537"/>
      <c r="H571" s="537"/>
      <c r="I571" s="537"/>
      <c r="J571" s="537"/>
      <c r="K571" s="537"/>
      <c r="L571" s="538"/>
    </row>
    <row r="572" spans="1:13" ht="23.25" customHeight="1" thickTop="1" thickBot="1" x14ac:dyDescent="0.25">
      <c r="A572" s="533" t="s">
        <v>843</v>
      </c>
      <c r="B572" s="534"/>
      <c r="C572" s="534"/>
      <c r="D572" s="534"/>
      <c r="E572" s="534"/>
      <c r="F572" s="534"/>
      <c r="G572" s="534"/>
      <c r="H572" s="534"/>
      <c r="I572" s="534"/>
      <c r="J572" s="534"/>
      <c r="K572" s="534"/>
      <c r="L572" s="535"/>
    </row>
    <row r="573" spans="1:13" ht="74.25" customHeight="1" thickTop="1" x14ac:dyDescent="0.25">
      <c r="A573" s="530" t="s">
        <v>29</v>
      </c>
      <c r="B573" s="531"/>
      <c r="C573" s="531"/>
      <c r="D573" s="531"/>
      <c r="E573" s="531"/>
      <c r="F573" s="531"/>
      <c r="G573" s="531"/>
      <c r="H573" s="531"/>
      <c r="I573" s="531"/>
      <c r="J573" s="531"/>
      <c r="K573" s="531"/>
      <c r="L573" s="532"/>
    </row>
    <row r="574" spans="1:13" ht="24" customHeight="1" thickBot="1" x14ac:dyDescent="0.25">
      <c r="A574" s="527" t="s">
        <v>847</v>
      </c>
      <c r="B574" s="528"/>
      <c r="C574" s="528"/>
      <c r="D574" s="528"/>
      <c r="E574" s="528"/>
      <c r="F574" s="528"/>
      <c r="G574" s="528"/>
      <c r="H574" s="528"/>
      <c r="I574" s="528"/>
      <c r="J574" s="528"/>
      <c r="K574" s="528"/>
      <c r="L574" s="529"/>
    </row>
  </sheetData>
  <sortState xmlns:xlrd2="http://schemas.microsoft.com/office/spreadsheetml/2017/richdata2" ref="A30:L567">
    <sortCondition ref="B31:B124"/>
  </sortState>
  <mergeCells count="111">
    <mergeCell ref="A64:A69"/>
    <mergeCell ref="A70:A72"/>
    <mergeCell ref="A108:A112"/>
    <mergeCell ref="A117:A118"/>
    <mergeCell ref="A76:A77"/>
    <mergeCell ref="A174:A175"/>
    <mergeCell ref="A178:A179"/>
    <mergeCell ref="A168:A169"/>
    <mergeCell ref="A145:A146"/>
    <mergeCell ref="A92:A97"/>
    <mergeCell ref="A11:B11"/>
    <mergeCell ref="A12:B12"/>
    <mergeCell ref="A21:B21"/>
    <mergeCell ref="A13:L13"/>
    <mergeCell ref="A14:C14"/>
    <mergeCell ref="A15:B15"/>
    <mergeCell ref="A17:B17"/>
    <mergeCell ref="A43:A45"/>
    <mergeCell ref="A37:A38"/>
    <mergeCell ref="A40:A41"/>
    <mergeCell ref="A29:L29"/>
    <mergeCell ref="A22:B22"/>
    <mergeCell ref="A24:L24"/>
    <mergeCell ref="A25:C25"/>
    <mergeCell ref="A28:L28"/>
    <mergeCell ref="A26:B26"/>
    <mergeCell ref="A23:B23"/>
    <mergeCell ref="A27:B27"/>
    <mergeCell ref="A34:A36"/>
    <mergeCell ref="A1:L1"/>
    <mergeCell ref="A3:L3"/>
    <mergeCell ref="A4:L4"/>
    <mergeCell ref="A7:L7"/>
    <mergeCell ref="A8:L8"/>
    <mergeCell ref="A5:L5"/>
    <mergeCell ref="A6:L6"/>
    <mergeCell ref="A2:L2"/>
    <mergeCell ref="A10:C10"/>
    <mergeCell ref="A9:L9"/>
    <mergeCell ref="A419:B419"/>
    <mergeCell ref="A20:B20"/>
    <mergeCell ref="A16:B16"/>
    <mergeCell ref="A18:L18"/>
    <mergeCell ref="A19:C19"/>
    <mergeCell ref="A123:A124"/>
    <mergeCell ref="A129:A134"/>
    <mergeCell ref="B30:C30"/>
    <mergeCell ref="A199:A207"/>
    <mergeCell ref="A147:A149"/>
    <mergeCell ref="A53:A54"/>
    <mergeCell ref="A214:A226"/>
    <mergeCell ref="B198:C198"/>
    <mergeCell ref="A312:B313"/>
    <mergeCell ref="A150:A151"/>
    <mergeCell ref="A209:A212"/>
    <mergeCell ref="A264:A269"/>
    <mergeCell ref="A273:A274"/>
    <mergeCell ref="A283:A290"/>
    <mergeCell ref="A84:A85"/>
    <mergeCell ref="A90:A91"/>
    <mergeCell ref="A257:A260"/>
    <mergeCell ref="A56:A57"/>
    <mergeCell ref="A60:A62"/>
    <mergeCell ref="A574:L574"/>
    <mergeCell ref="A573:L573"/>
    <mergeCell ref="A572:L572"/>
    <mergeCell ref="A571:L571"/>
    <mergeCell ref="A568:L568"/>
    <mergeCell ref="A567:L567"/>
    <mergeCell ref="A562:L562"/>
    <mergeCell ref="A569:L569"/>
    <mergeCell ref="A563:L563"/>
    <mergeCell ref="A566:L566"/>
    <mergeCell ref="A565:L565"/>
    <mergeCell ref="A570:L570"/>
    <mergeCell ref="A564:L564"/>
    <mergeCell ref="A270:A271"/>
    <mergeCell ref="A181:A182"/>
    <mergeCell ref="A197:L197"/>
    <mergeCell ref="A195:B195"/>
    <mergeCell ref="A196:B196"/>
    <mergeCell ref="A275:A276"/>
    <mergeCell ref="A279:A280"/>
    <mergeCell ref="A99:A101"/>
    <mergeCell ref="A126:A127"/>
    <mergeCell ref="A227:A253"/>
    <mergeCell ref="A161:A162"/>
    <mergeCell ref="A49:A52"/>
    <mergeCell ref="A560:L560"/>
    <mergeCell ref="A561:L561"/>
    <mergeCell ref="A317:L317"/>
    <mergeCell ref="A319:L319"/>
    <mergeCell ref="A420:L420"/>
    <mergeCell ref="A261:A263"/>
    <mergeCell ref="A421:L421"/>
    <mergeCell ref="A554:B554"/>
    <mergeCell ref="A422:L422"/>
    <mergeCell ref="A423:C423"/>
    <mergeCell ref="A555:B555"/>
    <mergeCell ref="A291:A309"/>
    <mergeCell ref="A316:B316"/>
    <mergeCell ref="A310:B310"/>
    <mergeCell ref="A311:B311"/>
    <mergeCell ref="A314:B314"/>
    <mergeCell ref="A559:L559"/>
    <mergeCell ref="A315:B315"/>
    <mergeCell ref="A318:L318"/>
    <mergeCell ref="A320:C320"/>
    <mergeCell ref="A558:L558"/>
    <mergeCell ref="A557:L557"/>
    <mergeCell ref="A556:L556"/>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1" manualBreakCount="11">
    <brk id="48" max="11" man="1"/>
    <brk id="91" max="11" man="1"/>
    <brk id="134" max="11" man="1"/>
    <brk id="179" max="11" man="1"/>
    <brk id="226" max="11" man="1"/>
    <brk id="269" max="9" man="1"/>
    <brk id="316" max="10" man="1"/>
    <brk id="382" max="10" man="1"/>
    <brk id="449" max="10" man="1"/>
    <brk id="517" max="10" man="1"/>
    <brk id="564"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5"/>
  <sheetViews>
    <sheetView view="pageBreakPreview" topLeftCell="A60" zoomScaleNormal="100" zoomScaleSheetLayoutView="100" workbookViewId="0">
      <selection activeCell="V4" sqref="V4"/>
    </sheetView>
  </sheetViews>
  <sheetFormatPr defaultRowHeight="15" x14ac:dyDescent="0.25"/>
  <cols>
    <col min="1" max="1" width="14.42578125" customWidth="1"/>
    <col min="2" max="2" width="23.140625" style="101" customWidth="1"/>
    <col min="3" max="3" width="20.5703125" customWidth="1"/>
    <col min="4" max="4" width="7" style="102" customWidth="1"/>
    <col min="5" max="5" width="61" style="102" customWidth="1"/>
    <col min="6" max="6" width="9.140625" customWidth="1"/>
  </cols>
  <sheetData>
    <row r="1" spans="1:6" ht="24" customHeight="1" x14ac:dyDescent="0.25">
      <c r="A1" s="607" t="s">
        <v>0</v>
      </c>
      <c r="B1" s="608"/>
      <c r="C1" s="608"/>
      <c r="D1" s="608"/>
      <c r="E1" s="609"/>
    </row>
    <row r="2" spans="1:6" ht="24" customHeight="1" x14ac:dyDescent="0.25">
      <c r="A2" s="610" t="s">
        <v>3</v>
      </c>
      <c r="B2" s="611"/>
      <c r="C2" s="611"/>
      <c r="D2" s="611"/>
      <c r="E2" s="612"/>
    </row>
    <row r="3" spans="1:6" ht="42" customHeight="1" thickBot="1" x14ac:dyDescent="0.3">
      <c r="A3" s="610" t="s">
        <v>721</v>
      </c>
      <c r="B3" s="611"/>
      <c r="C3" s="611"/>
      <c r="D3" s="611"/>
      <c r="E3" s="612"/>
    </row>
    <row r="4" spans="1:6" ht="16.5" customHeight="1" thickTop="1" thickBot="1" x14ac:dyDescent="0.3">
      <c r="A4" s="613" t="s">
        <v>54</v>
      </c>
      <c r="B4" s="614"/>
      <c r="C4" s="614"/>
      <c r="D4" s="614"/>
      <c r="E4" s="615"/>
    </row>
    <row r="5" spans="1:6" ht="33.75" customHeight="1" thickTop="1" thickBot="1" x14ac:dyDescent="0.3">
      <c r="A5" s="99" t="s">
        <v>722</v>
      </c>
      <c r="B5" s="123" t="s">
        <v>723</v>
      </c>
      <c r="C5" s="123" t="s">
        <v>724</v>
      </c>
      <c r="D5" s="124" t="s">
        <v>725</v>
      </c>
      <c r="E5" s="122" t="s">
        <v>726</v>
      </c>
    </row>
    <row r="6" spans="1:6" ht="17.25" customHeight="1" thickTop="1" x14ac:dyDescent="0.25">
      <c r="A6" s="221">
        <v>44044</v>
      </c>
      <c r="B6" s="208" t="s">
        <v>727</v>
      </c>
      <c r="C6" s="205" t="s">
        <v>727</v>
      </c>
      <c r="D6" s="206" t="s">
        <v>727</v>
      </c>
      <c r="E6" s="207" t="s">
        <v>727</v>
      </c>
      <c r="F6" s="97"/>
    </row>
    <row r="7" spans="1:6" ht="17.25" customHeight="1" x14ac:dyDescent="0.25">
      <c r="A7" s="222">
        <v>44075</v>
      </c>
      <c r="B7" s="125" t="s">
        <v>727</v>
      </c>
      <c r="C7" s="98" t="s">
        <v>727</v>
      </c>
      <c r="D7" s="120" t="s">
        <v>727</v>
      </c>
      <c r="E7" s="121" t="s">
        <v>727</v>
      </c>
    </row>
    <row r="8" spans="1:6" ht="15" customHeight="1" x14ac:dyDescent="0.25">
      <c r="A8" s="616">
        <v>44105</v>
      </c>
      <c r="B8" s="125" t="s">
        <v>728</v>
      </c>
      <c r="C8" s="98"/>
      <c r="D8" s="120">
        <v>1</v>
      </c>
      <c r="E8" s="126" t="s">
        <v>729</v>
      </c>
    </row>
    <row r="9" spans="1:6" ht="15" customHeight="1" x14ac:dyDescent="0.25">
      <c r="A9" s="617"/>
      <c r="B9" s="125" t="s">
        <v>408</v>
      </c>
      <c r="C9" s="98"/>
      <c r="D9" s="120">
        <v>2</v>
      </c>
      <c r="E9" s="126" t="s">
        <v>730</v>
      </c>
    </row>
    <row r="10" spans="1:6" ht="15" customHeight="1" x14ac:dyDescent="0.25">
      <c r="A10" s="617"/>
      <c r="B10" s="619" t="s">
        <v>731</v>
      </c>
      <c r="C10" s="98"/>
      <c r="D10" s="120">
        <v>3</v>
      </c>
      <c r="E10" s="126" t="s">
        <v>732</v>
      </c>
    </row>
    <row r="11" spans="1:6" x14ac:dyDescent="0.25">
      <c r="A11" s="617"/>
      <c r="B11" s="620"/>
      <c r="C11" s="98"/>
      <c r="D11" s="120">
        <v>4</v>
      </c>
      <c r="E11" s="127" t="s">
        <v>733</v>
      </c>
    </row>
    <row r="12" spans="1:6" x14ac:dyDescent="0.25">
      <c r="A12" s="617"/>
      <c r="B12" s="125" t="s">
        <v>734</v>
      </c>
      <c r="C12" s="98"/>
      <c r="D12" s="120">
        <v>5</v>
      </c>
      <c r="E12" s="127" t="s">
        <v>735</v>
      </c>
    </row>
    <row r="13" spans="1:6" x14ac:dyDescent="0.25">
      <c r="A13" s="617"/>
      <c r="B13" s="125" t="s">
        <v>736</v>
      </c>
      <c r="C13" s="98"/>
      <c r="D13" s="120">
        <v>6</v>
      </c>
      <c r="E13" s="126" t="s">
        <v>737</v>
      </c>
    </row>
    <row r="14" spans="1:6" x14ac:dyDescent="0.25">
      <c r="A14" s="617"/>
      <c r="B14" s="125" t="s">
        <v>738</v>
      </c>
      <c r="C14" s="98"/>
      <c r="D14" s="120">
        <v>7</v>
      </c>
      <c r="E14" s="126" t="s">
        <v>739</v>
      </c>
    </row>
    <row r="15" spans="1:6" x14ac:dyDescent="0.25">
      <c r="A15" s="617"/>
      <c r="B15" s="125" t="s">
        <v>740</v>
      </c>
      <c r="C15" s="98"/>
      <c r="D15" s="120">
        <v>8</v>
      </c>
      <c r="E15" s="126" t="s">
        <v>741</v>
      </c>
    </row>
    <row r="16" spans="1:6" x14ac:dyDescent="0.25">
      <c r="A16" s="617"/>
      <c r="B16" s="125" t="s">
        <v>742</v>
      </c>
      <c r="C16" s="98"/>
      <c r="D16" s="120">
        <v>9</v>
      </c>
      <c r="E16" s="126" t="s">
        <v>743</v>
      </c>
    </row>
    <row r="17" spans="1:5" x14ac:dyDescent="0.25">
      <c r="A17" s="617"/>
      <c r="B17" s="125" t="s">
        <v>744</v>
      </c>
      <c r="C17" s="98"/>
      <c r="D17" s="120">
        <v>10</v>
      </c>
      <c r="E17" s="126" t="s">
        <v>745</v>
      </c>
    </row>
    <row r="18" spans="1:5" x14ac:dyDescent="0.25">
      <c r="A18" s="617"/>
      <c r="B18" s="125" t="s">
        <v>746</v>
      </c>
      <c r="C18" s="98"/>
      <c r="D18" s="120">
        <v>11</v>
      </c>
      <c r="E18" s="126" t="s">
        <v>747</v>
      </c>
    </row>
    <row r="19" spans="1:5" x14ac:dyDescent="0.25">
      <c r="A19" s="617"/>
      <c r="B19" s="125" t="s">
        <v>748</v>
      </c>
      <c r="C19" s="98"/>
      <c r="D19" s="120">
        <v>12</v>
      </c>
      <c r="E19" s="126" t="s">
        <v>749</v>
      </c>
    </row>
    <row r="20" spans="1:5" ht="15" customHeight="1" x14ac:dyDescent="0.25">
      <c r="A20" s="617"/>
      <c r="B20" s="128" t="s">
        <v>443</v>
      </c>
      <c r="C20" s="98"/>
      <c r="D20" s="120">
        <v>13</v>
      </c>
      <c r="E20" s="129" t="s">
        <v>750</v>
      </c>
    </row>
    <row r="21" spans="1:5" x14ac:dyDescent="0.25">
      <c r="A21" s="617"/>
      <c r="B21" s="130" t="s">
        <v>751</v>
      </c>
      <c r="C21" s="100"/>
      <c r="D21" s="131">
        <v>14</v>
      </c>
      <c r="E21" s="126" t="s">
        <v>752</v>
      </c>
    </row>
    <row r="22" spans="1:5" x14ac:dyDescent="0.25">
      <c r="A22" s="617"/>
      <c r="B22" s="130" t="s">
        <v>751</v>
      </c>
      <c r="C22" s="100"/>
      <c r="D22" s="131">
        <v>15</v>
      </c>
      <c r="E22" s="126" t="s">
        <v>753</v>
      </c>
    </row>
    <row r="23" spans="1:5" x14ac:dyDescent="0.25">
      <c r="A23" s="617"/>
      <c r="B23" s="130" t="s">
        <v>754</v>
      </c>
      <c r="C23" s="100"/>
      <c r="D23" s="131">
        <v>16</v>
      </c>
      <c r="E23" s="126" t="s">
        <v>755</v>
      </c>
    </row>
    <row r="24" spans="1:5" ht="26.25" x14ac:dyDescent="0.25">
      <c r="A24" s="617"/>
      <c r="B24" s="132" t="s">
        <v>756</v>
      </c>
      <c r="C24" s="100"/>
      <c r="D24" s="131">
        <v>17</v>
      </c>
      <c r="E24" s="133" t="s">
        <v>757</v>
      </c>
    </row>
    <row r="25" spans="1:5" x14ac:dyDescent="0.25">
      <c r="A25" s="617"/>
      <c r="B25" s="130" t="s">
        <v>447</v>
      </c>
      <c r="C25" s="100"/>
      <c r="D25" s="131">
        <v>18</v>
      </c>
      <c r="E25" s="126" t="s">
        <v>758</v>
      </c>
    </row>
    <row r="26" spans="1:5" x14ac:dyDescent="0.25">
      <c r="A26" s="617"/>
      <c r="B26" s="130" t="s">
        <v>456</v>
      </c>
      <c r="C26" s="100"/>
      <c r="D26" s="131">
        <v>19</v>
      </c>
      <c r="E26" s="126" t="s">
        <v>759</v>
      </c>
    </row>
    <row r="27" spans="1:5" x14ac:dyDescent="0.25">
      <c r="A27" s="617"/>
      <c r="B27" s="130" t="s">
        <v>760</v>
      </c>
      <c r="C27" s="100"/>
      <c r="D27" s="131">
        <v>20</v>
      </c>
      <c r="E27" s="126" t="s">
        <v>761</v>
      </c>
    </row>
    <row r="28" spans="1:5" x14ac:dyDescent="0.25">
      <c r="A28" s="617"/>
      <c r="B28" s="130" t="s">
        <v>762</v>
      </c>
      <c r="C28" s="100"/>
      <c r="D28" s="131">
        <v>21</v>
      </c>
      <c r="E28" s="126" t="s">
        <v>763</v>
      </c>
    </row>
    <row r="29" spans="1:5" x14ac:dyDescent="0.25">
      <c r="A29" s="618"/>
      <c r="B29" s="125" t="s">
        <v>764</v>
      </c>
      <c r="C29" s="98"/>
      <c r="D29" s="120">
        <v>22</v>
      </c>
      <c r="E29" s="126" t="s">
        <v>765</v>
      </c>
    </row>
    <row r="30" spans="1:5" x14ac:dyDescent="0.25">
      <c r="A30" s="605">
        <v>44136</v>
      </c>
      <c r="B30" s="142" t="s">
        <v>410</v>
      </c>
      <c r="C30" s="143"/>
      <c r="D30" s="120">
        <v>1</v>
      </c>
      <c r="E30" s="126" t="s">
        <v>766</v>
      </c>
    </row>
    <row r="31" spans="1:5" x14ac:dyDescent="0.25">
      <c r="A31" s="606"/>
      <c r="B31" s="142" t="s">
        <v>736</v>
      </c>
      <c r="C31" s="143"/>
      <c r="D31" s="120">
        <v>2</v>
      </c>
      <c r="E31" s="126" t="s">
        <v>767</v>
      </c>
    </row>
    <row r="32" spans="1:5" ht="15" customHeight="1" x14ac:dyDescent="0.25">
      <c r="A32" s="606"/>
      <c r="B32" s="142" t="s">
        <v>740</v>
      </c>
      <c r="C32" s="152"/>
      <c r="D32" s="120">
        <v>3</v>
      </c>
      <c r="E32" s="126" t="s">
        <v>741</v>
      </c>
    </row>
    <row r="33" spans="1:5" x14ac:dyDescent="0.25">
      <c r="A33" s="606"/>
      <c r="B33" s="142" t="s">
        <v>768</v>
      </c>
      <c r="C33" s="152"/>
      <c r="D33" s="144">
        <v>4</v>
      </c>
      <c r="E33" s="161" t="s">
        <v>769</v>
      </c>
    </row>
    <row r="34" spans="1:5" x14ac:dyDescent="0.25">
      <c r="A34" s="602">
        <v>44166</v>
      </c>
      <c r="B34" s="158" t="s">
        <v>770</v>
      </c>
      <c r="C34" s="157"/>
      <c r="D34" s="159">
        <v>1</v>
      </c>
      <c r="E34" s="161" t="s">
        <v>771</v>
      </c>
    </row>
    <row r="35" spans="1:5" x14ac:dyDescent="0.25">
      <c r="A35" s="603"/>
      <c r="B35" s="158" t="s">
        <v>736</v>
      </c>
      <c r="C35" s="157"/>
      <c r="D35" s="159">
        <v>2</v>
      </c>
      <c r="E35" s="126" t="s">
        <v>772</v>
      </c>
    </row>
    <row r="36" spans="1:5" x14ac:dyDescent="0.25">
      <c r="A36" s="603"/>
      <c r="B36" s="158" t="s">
        <v>773</v>
      </c>
      <c r="C36" s="157"/>
      <c r="D36" s="159">
        <v>3</v>
      </c>
      <c r="E36" s="126" t="s">
        <v>774</v>
      </c>
    </row>
    <row r="37" spans="1:5" x14ac:dyDescent="0.25">
      <c r="A37" s="603"/>
      <c r="B37" s="158" t="s">
        <v>775</v>
      </c>
      <c r="C37" s="157"/>
      <c r="D37" s="159">
        <v>4</v>
      </c>
      <c r="E37" s="126" t="s">
        <v>776</v>
      </c>
    </row>
    <row r="38" spans="1:5" x14ac:dyDescent="0.25">
      <c r="A38" s="603"/>
      <c r="B38" s="158" t="s">
        <v>415</v>
      </c>
      <c r="C38" s="157"/>
      <c r="D38" s="159">
        <v>5</v>
      </c>
      <c r="E38" s="126" t="s">
        <v>777</v>
      </c>
    </row>
    <row r="39" spans="1:5" x14ac:dyDescent="0.25">
      <c r="A39" s="603"/>
      <c r="B39" s="158" t="s">
        <v>764</v>
      </c>
      <c r="C39" s="157"/>
      <c r="D39" s="159">
        <v>6</v>
      </c>
      <c r="E39" s="126" t="s">
        <v>778</v>
      </c>
    </row>
    <row r="40" spans="1:5" x14ac:dyDescent="0.25">
      <c r="A40" s="603"/>
      <c r="B40" s="158" t="s">
        <v>779</v>
      </c>
      <c r="C40" s="157"/>
      <c r="D40" s="159">
        <v>7</v>
      </c>
      <c r="E40" s="126" t="s">
        <v>780</v>
      </c>
    </row>
    <row r="41" spans="1:5" x14ac:dyDescent="0.25">
      <c r="A41" s="603"/>
      <c r="B41" s="158" t="s">
        <v>781</v>
      </c>
      <c r="C41" s="157"/>
      <c r="D41" s="159">
        <v>8</v>
      </c>
      <c r="E41" s="126" t="s">
        <v>782</v>
      </c>
    </row>
    <row r="42" spans="1:5" x14ac:dyDescent="0.25">
      <c r="A42" s="603"/>
      <c r="B42" s="158" t="s">
        <v>783</v>
      </c>
      <c r="C42" s="157"/>
      <c r="D42" s="159">
        <v>9</v>
      </c>
      <c r="E42" s="126" t="s">
        <v>784</v>
      </c>
    </row>
    <row r="43" spans="1:5" ht="15.75" customHeight="1" x14ac:dyDescent="0.25">
      <c r="A43" s="604"/>
      <c r="B43" s="158" t="s">
        <v>785</v>
      </c>
      <c r="C43" s="157"/>
      <c r="D43" s="159">
        <v>10</v>
      </c>
      <c r="E43" s="162" t="s">
        <v>786</v>
      </c>
    </row>
    <row r="44" spans="1:5" x14ac:dyDescent="0.25">
      <c r="A44" s="602">
        <v>44197</v>
      </c>
      <c r="B44" s="158" t="s">
        <v>787</v>
      </c>
      <c r="C44" s="157"/>
      <c r="D44" s="159">
        <v>1</v>
      </c>
      <c r="E44" s="196" t="s">
        <v>788</v>
      </c>
    </row>
    <row r="45" spans="1:5" x14ac:dyDescent="0.25">
      <c r="A45" s="603"/>
      <c r="B45" s="158" t="s">
        <v>789</v>
      </c>
      <c r="C45" s="157"/>
      <c r="D45" s="159">
        <v>2</v>
      </c>
      <c r="E45" s="196" t="s">
        <v>790</v>
      </c>
    </row>
    <row r="46" spans="1:5" x14ac:dyDescent="0.25">
      <c r="A46" s="603"/>
      <c r="B46" s="158" t="s">
        <v>791</v>
      </c>
      <c r="C46" s="157"/>
      <c r="D46" s="159">
        <v>4</v>
      </c>
      <c r="E46" s="196" t="s">
        <v>792</v>
      </c>
    </row>
    <row r="47" spans="1:5" ht="30" x14ac:dyDescent="0.25">
      <c r="A47" s="603"/>
      <c r="B47" s="169" t="s">
        <v>445</v>
      </c>
      <c r="C47" s="157"/>
      <c r="D47" s="144">
        <v>4</v>
      </c>
      <c r="E47" s="197" t="s">
        <v>793</v>
      </c>
    </row>
    <row r="48" spans="1:5" x14ac:dyDescent="0.25">
      <c r="A48" s="604"/>
      <c r="B48" s="158" t="s">
        <v>794</v>
      </c>
      <c r="C48" s="157"/>
      <c r="D48" s="159">
        <v>5</v>
      </c>
      <c r="E48" s="196" t="s">
        <v>795</v>
      </c>
    </row>
    <row r="49" spans="1:5" ht="17.25" customHeight="1" x14ac:dyDescent="0.25">
      <c r="A49" s="223">
        <v>44228</v>
      </c>
      <c r="B49" s="194" t="s">
        <v>727</v>
      </c>
      <c r="C49" s="195" t="s">
        <v>727</v>
      </c>
      <c r="D49" s="144" t="s">
        <v>727</v>
      </c>
      <c r="E49" s="198" t="s">
        <v>727</v>
      </c>
    </row>
    <row r="50" spans="1:5" ht="17.25" customHeight="1" x14ac:dyDescent="0.25">
      <c r="A50" s="223">
        <v>44256</v>
      </c>
      <c r="B50" s="194" t="s">
        <v>727</v>
      </c>
      <c r="C50" s="195" t="s">
        <v>727</v>
      </c>
      <c r="D50" s="144" t="s">
        <v>727</v>
      </c>
      <c r="E50" s="198" t="s">
        <v>727</v>
      </c>
    </row>
    <row r="51" spans="1:5" ht="17.25" customHeight="1" x14ac:dyDescent="0.25">
      <c r="A51" s="223">
        <v>44287</v>
      </c>
      <c r="B51" s="194" t="s">
        <v>727</v>
      </c>
      <c r="C51" s="195" t="s">
        <v>727</v>
      </c>
      <c r="D51" s="144" t="s">
        <v>727</v>
      </c>
      <c r="E51" s="198" t="s">
        <v>727</v>
      </c>
    </row>
    <row r="52" spans="1:5" ht="17.25" customHeight="1" x14ac:dyDescent="0.25">
      <c r="A52" s="223">
        <v>44317</v>
      </c>
      <c r="B52" s="194" t="s">
        <v>727</v>
      </c>
      <c r="C52" s="195" t="s">
        <v>727</v>
      </c>
      <c r="D52" s="144" t="s">
        <v>727</v>
      </c>
      <c r="E52" s="198" t="s">
        <v>727</v>
      </c>
    </row>
    <row r="53" spans="1:5" ht="17.25" customHeight="1" x14ac:dyDescent="0.25">
      <c r="A53" s="223">
        <v>44348</v>
      </c>
      <c r="B53" s="194" t="s">
        <v>727</v>
      </c>
      <c r="C53" s="195" t="s">
        <v>727</v>
      </c>
      <c r="D53" s="144" t="s">
        <v>727</v>
      </c>
      <c r="E53" s="198" t="s">
        <v>727</v>
      </c>
    </row>
    <row r="54" spans="1:5" ht="17.25" customHeight="1" x14ac:dyDescent="0.25">
      <c r="A54" s="223">
        <v>44378</v>
      </c>
      <c r="B54" s="194" t="s">
        <v>727</v>
      </c>
      <c r="C54" s="195" t="s">
        <v>727</v>
      </c>
      <c r="D54" s="144" t="s">
        <v>727</v>
      </c>
      <c r="E54" s="198" t="s">
        <v>727</v>
      </c>
    </row>
    <row r="55" spans="1:5" ht="17.25" customHeight="1" x14ac:dyDescent="0.25">
      <c r="A55" s="223">
        <v>44409</v>
      </c>
      <c r="B55" s="194" t="s">
        <v>727</v>
      </c>
      <c r="C55" s="195" t="s">
        <v>727</v>
      </c>
      <c r="D55" s="144" t="s">
        <v>727</v>
      </c>
      <c r="E55" s="198" t="s">
        <v>727</v>
      </c>
    </row>
    <row r="56" spans="1:5" ht="17.25" customHeight="1" x14ac:dyDescent="0.25">
      <c r="A56" s="243">
        <v>44440</v>
      </c>
      <c r="B56" s="244" t="s">
        <v>727</v>
      </c>
      <c r="C56" s="245" t="s">
        <v>727</v>
      </c>
      <c r="D56" s="246" t="s">
        <v>727</v>
      </c>
      <c r="E56" s="247" t="s">
        <v>727</v>
      </c>
    </row>
    <row r="57" spans="1:5" ht="17.25" customHeight="1" x14ac:dyDescent="0.25">
      <c r="A57" s="243">
        <v>44470</v>
      </c>
      <c r="B57" s="244" t="s">
        <v>727</v>
      </c>
      <c r="C57" s="245" t="s">
        <v>727</v>
      </c>
      <c r="D57" s="246" t="s">
        <v>727</v>
      </c>
      <c r="E57" s="247" t="s">
        <v>727</v>
      </c>
    </row>
    <row r="58" spans="1:5" ht="17.25" customHeight="1" x14ac:dyDescent="0.25">
      <c r="A58" s="255">
        <v>44501</v>
      </c>
      <c r="B58" s="256" t="s">
        <v>727</v>
      </c>
      <c r="C58" s="257" t="s">
        <v>727</v>
      </c>
      <c r="D58" s="258" t="s">
        <v>727</v>
      </c>
      <c r="E58" s="259" t="s">
        <v>727</v>
      </c>
    </row>
    <row r="59" spans="1:5" ht="17.25" customHeight="1" thickBot="1" x14ac:dyDescent="0.3">
      <c r="A59" s="265">
        <v>44531</v>
      </c>
      <c r="B59" s="266" t="s">
        <v>727</v>
      </c>
      <c r="C59" s="267" t="s">
        <v>727</v>
      </c>
      <c r="D59" s="268" t="s">
        <v>727</v>
      </c>
      <c r="E59" s="269" t="s">
        <v>727</v>
      </c>
    </row>
    <row r="60" spans="1:5" ht="37.5" customHeight="1" thickTop="1" thickBot="1" x14ac:dyDescent="0.3">
      <c r="A60" s="99" t="s">
        <v>722</v>
      </c>
      <c r="B60" s="123" t="s">
        <v>723</v>
      </c>
      <c r="C60" s="123" t="s">
        <v>724</v>
      </c>
      <c r="D60" s="124" t="s">
        <v>725</v>
      </c>
      <c r="E60" s="122" t="s">
        <v>726</v>
      </c>
    </row>
    <row r="61" spans="1:5" ht="17.25" customHeight="1" thickTop="1" x14ac:dyDescent="0.25">
      <c r="A61" s="260">
        <v>44562</v>
      </c>
      <c r="B61" s="261" t="s">
        <v>727</v>
      </c>
      <c r="C61" s="262" t="s">
        <v>727</v>
      </c>
      <c r="D61" s="263" t="s">
        <v>727</v>
      </c>
      <c r="E61" s="264" t="s">
        <v>727</v>
      </c>
    </row>
    <row r="62" spans="1:5" ht="17.25" customHeight="1" x14ac:dyDescent="0.25">
      <c r="A62" s="223">
        <v>44593</v>
      </c>
      <c r="B62" s="158" t="s">
        <v>727</v>
      </c>
      <c r="C62" s="276" t="s">
        <v>727</v>
      </c>
      <c r="D62" s="159" t="s">
        <v>727</v>
      </c>
      <c r="E62" s="277" t="s">
        <v>727</v>
      </c>
    </row>
    <row r="63" spans="1:5" ht="17.25" customHeight="1" x14ac:dyDescent="0.25">
      <c r="A63" s="255">
        <v>44621</v>
      </c>
      <c r="B63" s="256" t="s">
        <v>727</v>
      </c>
      <c r="C63" s="257" t="s">
        <v>727</v>
      </c>
      <c r="D63" s="258" t="s">
        <v>727</v>
      </c>
      <c r="E63" s="259" t="s">
        <v>727</v>
      </c>
    </row>
    <row r="64" spans="1:5" ht="17.25" customHeight="1" x14ac:dyDescent="0.25">
      <c r="A64" s="243">
        <v>44652</v>
      </c>
      <c r="B64" s="256" t="s">
        <v>727</v>
      </c>
      <c r="C64" s="245" t="s">
        <v>727</v>
      </c>
      <c r="D64" s="246" t="s">
        <v>727</v>
      </c>
      <c r="E64" s="247" t="s">
        <v>727</v>
      </c>
    </row>
    <row r="65" spans="1:5" ht="17.25" customHeight="1" x14ac:dyDescent="0.25">
      <c r="A65" s="243">
        <v>44682</v>
      </c>
      <c r="B65" s="256" t="s">
        <v>727</v>
      </c>
      <c r="C65" s="257" t="s">
        <v>727</v>
      </c>
      <c r="D65" s="258" t="s">
        <v>727</v>
      </c>
      <c r="E65" s="259" t="s">
        <v>727</v>
      </c>
    </row>
    <row r="66" spans="1:5" ht="17.25" customHeight="1" x14ac:dyDescent="0.25">
      <c r="A66" s="255">
        <v>44713</v>
      </c>
      <c r="B66" s="244" t="s">
        <v>727</v>
      </c>
      <c r="C66" s="245" t="s">
        <v>727</v>
      </c>
      <c r="D66" s="246" t="s">
        <v>727</v>
      </c>
      <c r="E66" s="247" t="s">
        <v>727</v>
      </c>
    </row>
    <row r="67" spans="1:5" ht="17.25" customHeight="1" x14ac:dyDescent="0.25">
      <c r="A67" s="255">
        <v>44743</v>
      </c>
      <c r="B67" s="256" t="s">
        <v>727</v>
      </c>
      <c r="C67" s="257" t="s">
        <v>727</v>
      </c>
      <c r="D67" s="258" t="s">
        <v>727</v>
      </c>
      <c r="E67" s="259" t="s">
        <v>727</v>
      </c>
    </row>
    <row r="68" spans="1:5" ht="17.25" customHeight="1" x14ac:dyDescent="0.25">
      <c r="A68" s="255">
        <v>44774</v>
      </c>
      <c r="B68" s="256" t="s">
        <v>727</v>
      </c>
      <c r="C68" s="257" t="s">
        <v>727</v>
      </c>
      <c r="D68" s="258" t="s">
        <v>727</v>
      </c>
      <c r="E68" s="259" t="s">
        <v>727</v>
      </c>
    </row>
    <row r="69" spans="1:5" ht="17.25" customHeight="1" x14ac:dyDescent="0.25">
      <c r="A69" s="255">
        <v>44805</v>
      </c>
      <c r="B69" s="256" t="s">
        <v>727</v>
      </c>
      <c r="C69" s="257" t="s">
        <v>727</v>
      </c>
      <c r="D69" s="258" t="s">
        <v>727</v>
      </c>
      <c r="E69" s="259" t="s">
        <v>727</v>
      </c>
    </row>
    <row r="70" spans="1:5" ht="17.25" customHeight="1" x14ac:dyDescent="0.25">
      <c r="A70" s="255">
        <v>44835</v>
      </c>
      <c r="B70" s="256" t="s">
        <v>727</v>
      </c>
      <c r="C70" s="257" t="s">
        <v>727</v>
      </c>
      <c r="D70" s="258" t="s">
        <v>727</v>
      </c>
      <c r="E70" s="259" t="s">
        <v>727</v>
      </c>
    </row>
    <row r="71" spans="1:5" ht="17.25" customHeight="1" x14ac:dyDescent="0.25">
      <c r="A71" s="255">
        <v>44866</v>
      </c>
      <c r="B71" s="256" t="s">
        <v>727</v>
      </c>
      <c r="C71" s="257" t="s">
        <v>727</v>
      </c>
      <c r="D71" s="258" t="s">
        <v>727</v>
      </c>
      <c r="E71" s="259" t="s">
        <v>727</v>
      </c>
    </row>
    <row r="72" spans="1:5" ht="17.25" customHeight="1" x14ac:dyDescent="0.25">
      <c r="A72" s="243">
        <v>44896</v>
      </c>
      <c r="B72" s="244" t="s">
        <v>727</v>
      </c>
      <c r="C72" s="245" t="s">
        <v>727</v>
      </c>
      <c r="D72" s="246" t="s">
        <v>727</v>
      </c>
      <c r="E72" s="247" t="s">
        <v>727</v>
      </c>
    </row>
    <row r="73" spans="1:5" ht="17.25" customHeight="1" x14ac:dyDescent="0.25">
      <c r="A73" s="367">
        <v>44927</v>
      </c>
      <c r="B73" s="158" t="s">
        <v>727</v>
      </c>
      <c r="C73" s="276" t="s">
        <v>727</v>
      </c>
      <c r="D73" s="159" t="s">
        <v>727</v>
      </c>
      <c r="E73" s="277" t="s">
        <v>727</v>
      </c>
    </row>
    <row r="74" spans="1:5" ht="17.25" customHeight="1" thickBot="1" x14ac:dyDescent="0.3">
      <c r="A74" s="362">
        <v>44958</v>
      </c>
      <c r="B74" s="363" t="s">
        <v>727</v>
      </c>
      <c r="C74" s="364" t="s">
        <v>727</v>
      </c>
      <c r="D74" s="365" t="s">
        <v>727</v>
      </c>
      <c r="E74" s="366" t="s">
        <v>727</v>
      </c>
    </row>
    <row r="514" spans="1:10" ht="354.75" customHeight="1" x14ac:dyDescent="0.25">
      <c r="A514" s="153"/>
      <c r="B514" s="154"/>
      <c r="C514" s="153"/>
      <c r="D514" s="155"/>
      <c r="E514" s="155"/>
      <c r="F514" s="153"/>
      <c r="G514" s="153"/>
      <c r="H514" s="153"/>
      <c r="I514" s="153"/>
      <c r="J514" s="153"/>
    </row>
    <row r="515" spans="1:10" ht="42.75" customHeight="1" x14ac:dyDescent="0.25"/>
    <row r="518" spans="1:10" ht="30" customHeight="1" x14ac:dyDescent="0.25"/>
    <row r="519" spans="1:10" ht="29.25" customHeight="1" x14ac:dyDescent="0.25"/>
    <row r="521" spans="1:10" ht="62.25" customHeight="1" x14ac:dyDescent="0.25"/>
    <row r="523" spans="1:10" ht="61.5" customHeight="1" x14ac:dyDescent="0.25"/>
    <row r="524" spans="1:10" ht="77.25" customHeight="1" x14ac:dyDescent="0.25"/>
    <row r="525" spans="1:10"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rowBreaks count="1" manualBreakCount="1">
    <brk id="59" max="4" man="1"/>
  </rowBreaks>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22"/>
  <sheetViews>
    <sheetView view="pageBreakPreview" topLeftCell="A23" zoomScaleNormal="98" zoomScaleSheetLayoutView="100" zoomScalePageLayoutView="51" workbookViewId="0">
      <selection activeCell="T10" sqref="T10"/>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8.42578125" customWidth="1"/>
    <col min="18" max="18" width="1.5703125" customWidth="1"/>
  </cols>
  <sheetData>
    <row r="1" spans="1:18" s="53" customFormat="1" ht="42.75" customHeight="1" thickTop="1" thickBot="1" x14ac:dyDescent="0.4">
      <c r="A1" s="627" t="s">
        <v>842</v>
      </c>
      <c r="B1" s="628"/>
      <c r="C1" s="628"/>
      <c r="D1" s="628"/>
      <c r="E1" s="628"/>
      <c r="F1" s="628"/>
      <c r="G1" s="628"/>
      <c r="H1" s="628"/>
      <c r="I1" s="628"/>
      <c r="J1" s="628"/>
      <c r="K1" s="628"/>
      <c r="L1" s="628"/>
      <c r="M1" s="628"/>
      <c r="N1" s="628"/>
      <c r="O1" s="628"/>
      <c r="P1" s="628"/>
      <c r="Q1" s="628"/>
      <c r="R1" s="629"/>
    </row>
    <row r="2" spans="1:18" s="53" customFormat="1" ht="46.5" customHeight="1" thickTop="1" x14ac:dyDescent="0.35">
      <c r="A2" s="275"/>
      <c r="B2" s="275"/>
      <c r="C2" s="275"/>
      <c r="D2" s="275"/>
      <c r="E2" s="275"/>
      <c r="F2" s="275"/>
      <c r="G2" s="275"/>
      <c r="H2" s="275"/>
      <c r="I2" s="275"/>
      <c r="J2" s="275"/>
      <c r="K2" s="275"/>
      <c r="L2" s="275"/>
      <c r="M2" s="275"/>
      <c r="N2" s="275"/>
      <c r="O2" s="275"/>
      <c r="P2" s="275"/>
      <c r="Q2" s="275"/>
    </row>
    <row r="3" spans="1:18" s="53" customFormat="1" ht="40.5" customHeight="1" x14ac:dyDescent="0.35">
      <c r="A3" s="170"/>
      <c r="B3" s="170"/>
      <c r="C3" s="170"/>
      <c r="D3" s="170"/>
      <c r="E3" s="170"/>
      <c r="F3" s="170"/>
      <c r="G3" s="170"/>
      <c r="H3" s="170"/>
      <c r="I3" s="170"/>
      <c r="J3" s="170"/>
      <c r="K3" s="170"/>
      <c r="L3" s="170"/>
      <c r="M3" s="170"/>
      <c r="N3" s="170"/>
      <c r="O3" s="170"/>
      <c r="P3" s="170"/>
      <c r="Q3" s="170"/>
    </row>
    <row r="4" spans="1:18" s="53" customFormat="1" ht="47.25" customHeight="1" x14ac:dyDescent="0.35">
      <c r="A4" s="170"/>
      <c r="B4" s="170"/>
      <c r="C4" s="170"/>
      <c r="D4" s="170"/>
      <c r="E4" s="170"/>
      <c r="F4"/>
      <c r="G4" s="170"/>
      <c r="H4" s="170"/>
      <c r="I4" s="170"/>
      <c r="J4" s="170"/>
      <c r="K4" s="170"/>
      <c r="L4" s="170"/>
      <c r="M4" s="170"/>
      <c r="N4" s="170"/>
      <c r="O4" s="170"/>
      <c r="P4" s="170"/>
      <c r="Q4" s="170"/>
    </row>
    <row r="12" spans="1:18" ht="12" customHeight="1" x14ac:dyDescent="0.25"/>
    <row r="13" spans="1:18" ht="20.25" customHeight="1" thickBot="1" x14ac:dyDescent="0.3"/>
    <row r="14" spans="1:18" ht="39" customHeight="1" thickTop="1" thickBot="1" x14ac:dyDescent="0.3">
      <c r="E14" s="624" t="s">
        <v>851</v>
      </c>
      <c r="F14" s="625"/>
      <c r="G14" s="625"/>
      <c r="H14" s="625"/>
      <c r="I14" s="625"/>
      <c r="J14" s="625"/>
      <c r="K14" s="625"/>
      <c r="L14" s="625"/>
      <c r="M14" s="625"/>
      <c r="N14" s="626"/>
    </row>
    <row r="15" spans="1:18" ht="17.25" customHeight="1" thickTop="1" x14ac:dyDescent="0.25"/>
    <row r="16" spans="1:18" s="51" customFormat="1" ht="12.75" customHeight="1" x14ac:dyDescent="0.3">
      <c r="B16" s="52"/>
      <c r="D16" s="52"/>
      <c r="E16" s="52"/>
      <c r="F16" s="52"/>
      <c r="G16" s="52"/>
      <c r="H16" s="52"/>
      <c r="I16" s="52"/>
      <c r="J16" s="52"/>
      <c r="K16" s="52"/>
      <c r="L16" s="52"/>
      <c r="M16" s="52"/>
    </row>
    <row r="17" spans="1:17" ht="37.5" customHeight="1" x14ac:dyDescent="0.25">
      <c r="A17" s="163"/>
      <c r="B17" s="167"/>
      <c r="C17" s="167"/>
      <c r="D17" s="167"/>
      <c r="O17" s="167"/>
      <c r="P17" s="167"/>
      <c r="Q17" s="167"/>
    </row>
    <row r="18" spans="1:17" ht="33.75" customHeight="1" x14ac:dyDescent="0.25">
      <c r="A18" s="163"/>
      <c r="B18" s="167"/>
      <c r="C18" s="167"/>
      <c r="D18" s="167"/>
      <c r="E18" s="171"/>
      <c r="F18" s="171"/>
      <c r="G18" s="171"/>
      <c r="H18" s="171"/>
      <c r="I18" s="171"/>
      <c r="J18" s="171"/>
      <c r="K18" s="171"/>
      <c r="L18" s="171"/>
      <c r="M18" s="171"/>
      <c r="N18" s="171"/>
      <c r="O18" s="167"/>
      <c r="P18" s="167"/>
      <c r="Q18" s="167"/>
    </row>
    <row r="19" spans="1:17" ht="34.5" customHeight="1" x14ac:dyDescent="0.25"/>
    <row r="20" spans="1:17" ht="38.25" customHeight="1" x14ac:dyDescent="0.25"/>
    <row r="21" spans="1:17" ht="29.25" customHeight="1" x14ac:dyDescent="0.25"/>
    <row r="28" spans="1:17" ht="17.25" customHeight="1" thickBot="1" x14ac:dyDescent="0.3"/>
    <row r="29" spans="1:17" ht="39" customHeight="1" thickTop="1" thickBot="1" x14ac:dyDescent="0.3">
      <c r="A29" s="167"/>
      <c r="B29" s="167"/>
      <c r="C29" s="167"/>
      <c r="D29" s="167"/>
      <c r="E29" s="624" t="s">
        <v>852</v>
      </c>
      <c r="F29" s="625"/>
      <c r="G29" s="625"/>
      <c r="H29" s="625"/>
      <c r="I29" s="625"/>
      <c r="J29" s="625"/>
      <c r="K29" s="625"/>
      <c r="L29" s="625"/>
      <c r="M29" s="625"/>
      <c r="N29" s="626"/>
      <c r="O29" s="167"/>
      <c r="P29" s="167"/>
      <c r="Q29" s="167"/>
    </row>
    <row r="30" spans="1:17" ht="9.75" customHeight="1" thickTop="1" x14ac:dyDescent="0.25"/>
    <row r="31" spans="1:17" ht="26.25" customHeight="1" x14ac:dyDescent="0.25"/>
    <row r="32" spans="1:17" ht="43.5" customHeight="1" x14ac:dyDescent="0.25"/>
    <row r="41" spans="4:15" ht="27" customHeight="1" x14ac:dyDescent="0.25"/>
    <row r="42" spans="4:15" ht="27.75" customHeight="1" x14ac:dyDescent="0.25"/>
    <row r="43" spans="4:15" ht="24" customHeight="1" x14ac:dyDescent="0.25"/>
    <row r="44" spans="4:15" ht="16.5" customHeight="1" thickBot="1" x14ac:dyDescent="0.3"/>
    <row r="45" spans="4:15" ht="39" customHeight="1" thickTop="1" thickBot="1" x14ac:dyDescent="0.3">
      <c r="D45" s="621" t="s">
        <v>853</v>
      </c>
      <c r="E45" s="622"/>
      <c r="F45" s="622"/>
      <c r="G45" s="622"/>
      <c r="H45" s="622"/>
      <c r="I45" s="622"/>
      <c r="J45" s="622"/>
      <c r="K45" s="622"/>
      <c r="L45" s="622"/>
      <c r="M45" s="622"/>
      <c r="N45" s="622"/>
      <c r="O45" s="623"/>
    </row>
    <row r="46" spans="4:15" ht="25.5" customHeight="1" thickTop="1" x14ac:dyDescent="0.25"/>
    <row r="47" spans="4:15" ht="41.25" customHeight="1" x14ac:dyDescent="0.25"/>
    <row r="49" spans="4:15" ht="24.75" customHeight="1" x14ac:dyDescent="0.25"/>
    <row r="50" spans="4:15" ht="27" customHeight="1" x14ac:dyDescent="0.25"/>
    <row r="51" spans="4:15" ht="36" customHeight="1" x14ac:dyDescent="0.25"/>
    <row r="54" spans="4:15" ht="19.5" customHeight="1" x14ac:dyDescent="0.25"/>
    <row r="59" spans="4:15" ht="18" customHeight="1" thickBot="1" x14ac:dyDescent="0.3"/>
    <row r="60" spans="4:15" ht="37.5" customHeight="1" thickTop="1" thickBot="1" x14ac:dyDescent="0.3">
      <c r="D60" s="621" t="s">
        <v>854</v>
      </c>
      <c r="E60" s="622"/>
      <c r="F60" s="622"/>
      <c r="G60" s="622"/>
      <c r="H60" s="622"/>
      <c r="I60" s="622"/>
      <c r="J60" s="622"/>
      <c r="K60" s="622"/>
      <c r="L60" s="622"/>
      <c r="M60" s="622"/>
      <c r="N60" s="622"/>
      <c r="O60" s="623"/>
    </row>
    <row r="61" spans="4:15" ht="15.75" thickTop="1" x14ac:dyDescent="0.25"/>
    <row r="62" spans="4:15" ht="53.25" customHeight="1" x14ac:dyDescent="0.25"/>
    <row r="210" spans="1:9" x14ac:dyDescent="0.25">
      <c r="E210" s="153"/>
      <c r="F210" s="153"/>
      <c r="G210" s="153"/>
      <c r="H210" s="153"/>
      <c r="I210" s="153"/>
    </row>
    <row r="211" spans="1:9" ht="354.75" customHeight="1" x14ac:dyDescent="0.25">
      <c r="A211" s="153"/>
      <c r="B211" s="153"/>
      <c r="C211" s="153"/>
      <c r="D211" s="153"/>
    </row>
    <row r="212" spans="1:9" ht="42.75" customHeight="1" x14ac:dyDescent="0.25"/>
    <row r="215" spans="1:9" ht="30" customHeight="1" x14ac:dyDescent="0.25"/>
    <row r="216" spans="1:9" ht="29.25" customHeight="1" x14ac:dyDescent="0.25"/>
    <row r="218" spans="1:9" ht="62.25" customHeight="1" x14ac:dyDescent="0.25"/>
    <row r="220" spans="1:9" ht="61.5" customHeight="1" x14ac:dyDescent="0.25"/>
    <row r="221" spans="1:9" ht="77.25" customHeight="1" x14ac:dyDescent="0.25"/>
    <row r="222" spans="1:9" ht="237.75" customHeight="1" x14ac:dyDescent="0.25"/>
  </sheetData>
  <mergeCells count="5">
    <mergeCell ref="D60:O60"/>
    <mergeCell ref="E14:N14"/>
    <mergeCell ref="E29:N29"/>
    <mergeCell ref="D45:O45"/>
    <mergeCell ref="A1:R1"/>
  </mergeCells>
  <pageMargins left="0.63" right="0.42" top="0.70866141732283472" bottom="0.46" header="0.31496062992125984" footer="0.31496062992125984"/>
  <pageSetup paperSize="9" scale="55" orientation="portrait" r:id="rId1"/>
  <headerFooter>
    <oddFooter>&amp;R&amp;12&amp;P /&amp;N</oddFooter>
  </headerFooter>
  <colBreaks count="1" manualBreakCount="1">
    <brk id="18" max="6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92" t="s">
        <v>79</v>
      </c>
    </row>
    <row r="3" spans="1:1" ht="30" x14ac:dyDescent="0.25">
      <c r="A3" s="292" t="s">
        <v>88</v>
      </c>
    </row>
    <row r="4" spans="1:1" ht="30" x14ac:dyDescent="0.25">
      <c r="A4" s="292" t="s">
        <v>93</v>
      </c>
    </row>
    <row r="5" spans="1:1" x14ac:dyDescent="0.25">
      <c r="A5" s="292" t="s">
        <v>99</v>
      </c>
    </row>
    <row r="6" spans="1:1" x14ac:dyDescent="0.25">
      <c r="A6" s="292" t="s">
        <v>103</v>
      </c>
    </row>
    <row r="7" spans="1:1" ht="15.75" customHeight="1" x14ac:dyDescent="0.25">
      <c r="A7" s="292" t="s">
        <v>111</v>
      </c>
    </row>
    <row r="8" spans="1:1" x14ac:dyDescent="0.25">
      <c r="A8" s="292" t="s">
        <v>118</v>
      </c>
    </row>
    <row r="9" spans="1:1" ht="15.75" customHeight="1" x14ac:dyDescent="0.25">
      <c r="A9" s="292" t="s">
        <v>131</v>
      </c>
    </row>
    <row r="10" spans="1:1" ht="30" x14ac:dyDescent="0.25">
      <c r="A10" s="292" t="s">
        <v>137</v>
      </c>
    </row>
    <row r="11" spans="1:1" x14ac:dyDescent="0.25">
      <c r="A11" s="292" t="s">
        <v>139</v>
      </c>
    </row>
    <row r="12" spans="1:1" x14ac:dyDescent="0.25">
      <c r="A12" s="292" t="s">
        <v>144</v>
      </c>
    </row>
    <row r="13" spans="1:1" ht="30" x14ac:dyDescent="0.25">
      <c r="A13" s="292" t="s">
        <v>148</v>
      </c>
    </row>
    <row r="14" spans="1:1" ht="30" x14ac:dyDescent="0.25">
      <c r="A14" s="292" t="s">
        <v>154</v>
      </c>
    </row>
    <row r="15" spans="1:1" x14ac:dyDescent="0.25">
      <c r="A15" s="292" t="s">
        <v>159</v>
      </c>
    </row>
    <row r="16" spans="1:1" ht="30" x14ac:dyDescent="0.25">
      <c r="A16" s="292" t="s">
        <v>161</v>
      </c>
    </row>
    <row r="17" spans="1:1" ht="30" x14ac:dyDescent="0.25">
      <c r="A17" s="292" t="s">
        <v>165</v>
      </c>
    </row>
    <row r="18" spans="1:1" ht="15" customHeight="1" x14ac:dyDescent="0.25">
      <c r="A18" s="292" t="s">
        <v>167</v>
      </c>
    </row>
    <row r="19" spans="1:1" ht="15.75" customHeight="1" x14ac:dyDescent="0.25">
      <c r="A19" s="292" t="s">
        <v>170</v>
      </c>
    </row>
    <row r="20" spans="1:1" ht="15.75" customHeight="1" x14ac:dyDescent="0.25">
      <c r="A20" s="292" t="s">
        <v>179</v>
      </c>
    </row>
    <row r="21" spans="1:1" x14ac:dyDescent="0.25">
      <c r="A21" s="293" t="s">
        <v>796</v>
      </c>
    </row>
    <row r="22" spans="1:1" x14ac:dyDescent="0.25">
      <c r="A22" s="292" t="s">
        <v>189</v>
      </c>
    </row>
    <row r="23" spans="1:1" ht="30" x14ac:dyDescent="0.25">
      <c r="A23" s="292" t="s">
        <v>193</v>
      </c>
    </row>
    <row r="24" spans="1:1" x14ac:dyDescent="0.25">
      <c r="A24" s="292" t="s">
        <v>201</v>
      </c>
    </row>
    <row r="25" spans="1:1" ht="30" x14ac:dyDescent="0.25">
      <c r="A25" s="292" t="s">
        <v>207</v>
      </c>
    </row>
    <row r="26" spans="1:1" ht="30" x14ac:dyDescent="0.25">
      <c r="A26" s="292" t="s">
        <v>212</v>
      </c>
    </row>
    <row r="27" spans="1:1" x14ac:dyDescent="0.25">
      <c r="A27" s="292" t="s">
        <v>214</v>
      </c>
    </row>
    <row r="28" spans="1:1" x14ac:dyDescent="0.25">
      <c r="A28" s="292" t="s">
        <v>216</v>
      </c>
    </row>
    <row r="29" spans="1:1" x14ac:dyDescent="0.25">
      <c r="A29" s="292" t="s">
        <v>218</v>
      </c>
    </row>
    <row r="30" spans="1:1" ht="30" x14ac:dyDescent="0.25">
      <c r="A30" s="293" t="s">
        <v>223</v>
      </c>
    </row>
    <row r="31" spans="1:1" x14ac:dyDescent="0.25">
      <c r="A31" s="293" t="s">
        <v>225</v>
      </c>
    </row>
    <row r="32" spans="1:1" x14ac:dyDescent="0.25">
      <c r="A32" s="293" t="s">
        <v>228</v>
      </c>
    </row>
    <row r="33" spans="1:3" ht="15" customHeight="1" x14ac:dyDescent="0.25">
      <c r="A33" s="293" t="s">
        <v>230</v>
      </c>
    </row>
    <row r="34" spans="1:3" x14ac:dyDescent="0.25">
      <c r="A34" s="293" t="s">
        <v>236</v>
      </c>
    </row>
    <row r="35" spans="1:3" x14ac:dyDescent="0.25">
      <c r="A35" s="293" t="s">
        <v>238</v>
      </c>
    </row>
    <row r="36" spans="1:3" ht="30" x14ac:dyDescent="0.25">
      <c r="A36" s="293" t="s">
        <v>247</v>
      </c>
    </row>
    <row r="37" spans="1:3" ht="30" x14ac:dyDescent="0.25">
      <c r="A37" s="293" t="s">
        <v>249</v>
      </c>
    </row>
    <row r="38" spans="1:3" ht="30" x14ac:dyDescent="0.25">
      <c r="A38" s="293" t="s">
        <v>255</v>
      </c>
    </row>
    <row r="39" spans="1:3" ht="15.75" customHeight="1" x14ac:dyDescent="0.25">
      <c r="A39" s="293" t="s">
        <v>258</v>
      </c>
    </row>
    <row r="40" spans="1:3" x14ac:dyDescent="0.25">
      <c r="A40" s="293" t="s">
        <v>292</v>
      </c>
    </row>
    <row r="41" spans="1:3" ht="30" customHeight="1" x14ac:dyDescent="0.25">
      <c r="A41" s="293" t="s">
        <v>296</v>
      </c>
    </row>
    <row r="42" spans="1:3" ht="30" x14ac:dyDescent="0.25">
      <c r="A42" s="293" t="s">
        <v>298</v>
      </c>
    </row>
    <row r="43" spans="1:3" ht="15.75" customHeight="1" x14ac:dyDescent="0.25">
      <c r="A43" s="293" t="s">
        <v>305</v>
      </c>
    </row>
    <row r="44" spans="1:3" x14ac:dyDescent="0.25">
      <c r="A44" s="293" t="s">
        <v>310</v>
      </c>
    </row>
    <row r="45" spans="1:3" ht="15.75" customHeight="1" x14ac:dyDescent="0.25">
      <c r="A45" s="293" t="s">
        <v>312</v>
      </c>
    </row>
    <row r="46" spans="1:3" x14ac:dyDescent="0.25">
      <c r="A46" s="293" t="s">
        <v>317</v>
      </c>
    </row>
    <row r="47" spans="1:3" ht="30" x14ac:dyDescent="0.25">
      <c r="A47" s="293" t="s">
        <v>322</v>
      </c>
    </row>
    <row r="48" spans="1:3" x14ac:dyDescent="0.25">
      <c r="A48" s="293" t="s">
        <v>328</v>
      </c>
      <c r="C48" s="108" t="s">
        <v>797</v>
      </c>
    </row>
    <row r="51" spans="1:3" ht="15" customHeight="1" x14ac:dyDescent="0.25">
      <c r="A51" s="233" t="s">
        <v>356</v>
      </c>
    </row>
    <row r="52" spans="1:3" ht="24" customHeight="1" x14ac:dyDescent="0.25">
      <c r="A52" s="233" t="s">
        <v>363</v>
      </c>
    </row>
    <row r="53" spans="1:3" x14ac:dyDescent="0.25">
      <c r="A53" s="239" t="s">
        <v>406</v>
      </c>
    </row>
    <row r="54" spans="1:3" x14ac:dyDescent="0.25">
      <c r="A54" s="281" t="s">
        <v>410</v>
      </c>
    </row>
    <row r="55" spans="1:3" x14ac:dyDescent="0.25">
      <c r="A55" s="281" t="s">
        <v>415</v>
      </c>
    </row>
    <row r="56" spans="1:3" x14ac:dyDescent="0.25">
      <c r="A56" s="236" t="s">
        <v>419</v>
      </c>
    </row>
    <row r="57" spans="1:3" x14ac:dyDescent="0.25">
      <c r="A57" s="236" t="s">
        <v>425</v>
      </c>
    </row>
    <row r="58" spans="1:3" x14ac:dyDescent="0.25">
      <c r="A58" s="239" t="s">
        <v>428</v>
      </c>
    </row>
    <row r="59" spans="1:3" x14ac:dyDescent="0.25">
      <c r="A59" s="233" t="s">
        <v>430</v>
      </c>
    </row>
    <row r="60" spans="1:3" ht="15" customHeight="1" x14ac:dyDescent="0.25">
      <c r="A60" s="236" t="s">
        <v>433</v>
      </c>
    </row>
    <row r="61" spans="1:3" ht="15" customHeight="1" x14ac:dyDescent="0.25">
      <c r="A61" s="233" t="s">
        <v>447</v>
      </c>
    </row>
    <row r="62" spans="1:3" x14ac:dyDescent="0.25">
      <c r="A62" s="235" t="s">
        <v>456</v>
      </c>
      <c r="C62" s="108" t="s">
        <v>798</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54" t="s">
        <v>71</v>
      </c>
    </row>
    <row r="3" spans="1:1" ht="15.75" thickTop="1" x14ac:dyDescent="0.25">
      <c r="A3" s="216" t="s">
        <v>144</v>
      </c>
    </row>
    <row r="4" spans="1:1" x14ac:dyDescent="0.25">
      <c r="A4" s="113" t="s">
        <v>167</v>
      </c>
    </row>
    <row r="5" spans="1:1" ht="15" customHeight="1" x14ac:dyDescent="0.25">
      <c r="A5" s="216" t="s">
        <v>99</v>
      </c>
    </row>
    <row r="6" spans="1:1" x14ac:dyDescent="0.25">
      <c r="A6" s="215" t="s">
        <v>230</v>
      </c>
    </row>
    <row r="7" spans="1:1" x14ac:dyDescent="0.25">
      <c r="A7" s="113" t="s">
        <v>111</v>
      </c>
    </row>
    <row r="8" spans="1:1" x14ac:dyDescent="0.25">
      <c r="A8" s="215" t="s">
        <v>247</v>
      </c>
    </row>
    <row r="9" spans="1:1" x14ac:dyDescent="0.25">
      <c r="A9" s="215" t="s">
        <v>299</v>
      </c>
    </row>
    <row r="10" spans="1:1" x14ac:dyDescent="0.25">
      <c r="A10" s="216" t="s">
        <v>214</v>
      </c>
    </row>
    <row r="11" spans="1:1" x14ac:dyDescent="0.25">
      <c r="A11" s="216" t="s">
        <v>201</v>
      </c>
    </row>
    <row r="12" spans="1:1" x14ac:dyDescent="0.25">
      <c r="A12" s="113" t="s">
        <v>159</v>
      </c>
    </row>
    <row r="13" spans="1:1" x14ac:dyDescent="0.25">
      <c r="A13" s="113" t="s">
        <v>118</v>
      </c>
    </row>
    <row r="14" spans="1:1" x14ac:dyDescent="0.25">
      <c r="A14" s="113" t="s">
        <v>79</v>
      </c>
    </row>
    <row r="15" spans="1:1" x14ac:dyDescent="0.25">
      <c r="A15" s="212" t="s">
        <v>86</v>
      </c>
    </row>
    <row r="16" spans="1:1" x14ac:dyDescent="0.25">
      <c r="A16" s="113" t="s">
        <v>88</v>
      </c>
    </row>
    <row r="17" spans="1:1" x14ac:dyDescent="0.25">
      <c r="A17" s="113" t="s">
        <v>139</v>
      </c>
    </row>
    <row r="18" spans="1:1" x14ac:dyDescent="0.25">
      <c r="A18" s="212" t="s">
        <v>223</v>
      </c>
    </row>
    <row r="19" spans="1:1" ht="15" customHeight="1" x14ac:dyDescent="0.25">
      <c r="A19" s="216" t="s">
        <v>103</v>
      </c>
    </row>
    <row r="20" spans="1:1" ht="15" customHeight="1" x14ac:dyDescent="0.25">
      <c r="A20" s="215" t="s">
        <v>258</v>
      </c>
    </row>
    <row r="21" spans="1:1" x14ac:dyDescent="0.25">
      <c r="A21" s="113" t="s">
        <v>154</v>
      </c>
    </row>
    <row r="22" spans="1:1" x14ac:dyDescent="0.25">
      <c r="A22" s="113" t="s">
        <v>212</v>
      </c>
    </row>
    <row r="23" spans="1:1" ht="30" x14ac:dyDescent="0.25">
      <c r="A23" s="212" t="s">
        <v>298</v>
      </c>
    </row>
    <row r="24" spans="1:1" x14ac:dyDescent="0.25">
      <c r="A24" s="212" t="s">
        <v>228</v>
      </c>
    </row>
    <row r="25" spans="1:1" x14ac:dyDescent="0.25">
      <c r="A25" s="113" t="s">
        <v>148</v>
      </c>
    </row>
    <row r="26" spans="1:1" x14ac:dyDescent="0.25">
      <c r="A26" s="113" t="s">
        <v>93</v>
      </c>
    </row>
    <row r="27" spans="1:1" x14ac:dyDescent="0.25">
      <c r="A27" s="212" t="s">
        <v>328</v>
      </c>
    </row>
    <row r="28" spans="1:1" x14ac:dyDescent="0.25">
      <c r="A28" s="212" t="s">
        <v>238</v>
      </c>
    </row>
    <row r="29" spans="1:1" x14ac:dyDescent="0.25">
      <c r="A29" s="212" t="s">
        <v>225</v>
      </c>
    </row>
    <row r="30" spans="1:1" x14ac:dyDescent="0.25">
      <c r="A30" s="113" t="s">
        <v>131</v>
      </c>
    </row>
    <row r="31" spans="1:1" ht="15.75" customHeight="1" x14ac:dyDescent="0.25">
      <c r="A31" s="216" t="s">
        <v>165</v>
      </c>
    </row>
    <row r="32" spans="1:1" x14ac:dyDescent="0.25">
      <c r="A32" s="113" t="s">
        <v>193</v>
      </c>
    </row>
    <row r="33" spans="1:3" x14ac:dyDescent="0.25">
      <c r="A33" s="212" t="s">
        <v>296</v>
      </c>
    </row>
    <row r="34" spans="1:3" x14ac:dyDescent="0.25">
      <c r="A34" s="212" t="s">
        <v>236</v>
      </c>
    </row>
    <row r="35" spans="1:3" x14ac:dyDescent="0.25">
      <c r="A35" s="113" t="s">
        <v>207</v>
      </c>
    </row>
    <row r="36" spans="1:3" x14ac:dyDescent="0.25">
      <c r="A36" s="216" t="s">
        <v>218</v>
      </c>
    </row>
    <row r="37" spans="1:3" ht="15" customHeight="1" x14ac:dyDescent="0.25">
      <c r="A37" s="215" t="s">
        <v>249</v>
      </c>
    </row>
    <row r="38" spans="1:3" x14ac:dyDescent="0.25">
      <c r="A38" s="113" t="s">
        <v>216</v>
      </c>
    </row>
    <row r="39" spans="1:3" x14ac:dyDescent="0.25">
      <c r="A39" s="215" t="s">
        <v>255</v>
      </c>
    </row>
    <row r="40" spans="1:3" x14ac:dyDescent="0.25">
      <c r="A40" s="113" t="s">
        <v>137</v>
      </c>
    </row>
    <row r="41" spans="1:3" x14ac:dyDescent="0.25">
      <c r="A41" s="212" t="s">
        <v>305</v>
      </c>
    </row>
    <row r="42" spans="1:3" x14ac:dyDescent="0.25">
      <c r="A42" s="216" t="s">
        <v>170</v>
      </c>
    </row>
    <row r="43" spans="1:3" x14ac:dyDescent="0.25">
      <c r="A43" s="212" t="s">
        <v>310</v>
      </c>
    </row>
    <row r="44" spans="1:3" ht="15" customHeight="1" x14ac:dyDescent="0.25">
      <c r="A44" s="215" t="s">
        <v>292</v>
      </c>
    </row>
    <row r="45" spans="1:3" x14ac:dyDescent="0.25">
      <c r="A45" s="212" t="s">
        <v>312</v>
      </c>
      <c r="C45" s="108">
        <v>43</v>
      </c>
    </row>
    <row r="48" spans="1:3" ht="16.5" thickBot="1" x14ac:dyDescent="0.3">
      <c r="A48" s="254" t="s">
        <v>343</v>
      </c>
    </row>
    <row r="49" spans="1:3" ht="15.75" thickTop="1" x14ac:dyDescent="0.25">
      <c r="A49" s="216" t="s">
        <v>356</v>
      </c>
    </row>
    <row r="50" spans="1:3" ht="15.75" customHeight="1" x14ac:dyDescent="0.25">
      <c r="A50" s="219" t="s">
        <v>363</v>
      </c>
    </row>
    <row r="51" spans="1:3" ht="15.75" customHeight="1" x14ac:dyDescent="0.25">
      <c r="A51" s="113" t="s">
        <v>406</v>
      </c>
    </row>
    <row r="52" spans="1:3" x14ac:dyDescent="0.25">
      <c r="A52" s="216" t="s">
        <v>410</v>
      </c>
    </row>
    <row r="53" spans="1:3" ht="15" customHeight="1" x14ac:dyDescent="0.25">
      <c r="A53" s="215" t="s">
        <v>419</v>
      </c>
    </row>
    <row r="54" spans="1:3" ht="15.75" customHeight="1" x14ac:dyDescent="0.25">
      <c r="A54" s="113" t="s">
        <v>428</v>
      </c>
    </row>
    <row r="55" spans="1:3" x14ac:dyDescent="0.25">
      <c r="A55" s="216" t="s">
        <v>430</v>
      </c>
    </row>
    <row r="56" spans="1:3" ht="15.75" customHeight="1" x14ac:dyDescent="0.25">
      <c r="A56" s="216" t="s">
        <v>447</v>
      </c>
    </row>
    <row r="57" spans="1:3" ht="15" customHeight="1" x14ac:dyDescent="0.25">
      <c r="A57" s="216" t="s">
        <v>456</v>
      </c>
      <c r="C57" s="108">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54" t="s">
        <v>71</v>
      </c>
    </row>
    <row r="3" spans="1:1" ht="15.75" thickTop="1" x14ac:dyDescent="0.25">
      <c r="A3" s="216" t="s">
        <v>179</v>
      </c>
    </row>
    <row r="4" spans="1:1" ht="15" customHeight="1" x14ac:dyDescent="0.25">
      <c r="A4" s="216" t="s">
        <v>144</v>
      </c>
    </row>
    <row r="5" spans="1:1" x14ac:dyDescent="0.25">
      <c r="A5" s="216" t="s">
        <v>167</v>
      </c>
    </row>
    <row r="6" spans="1:1" x14ac:dyDescent="0.25">
      <c r="A6" s="113" t="s">
        <v>99</v>
      </c>
    </row>
    <row r="7" spans="1:1" x14ac:dyDescent="0.25">
      <c r="A7" s="215" t="s">
        <v>230</v>
      </c>
    </row>
    <row r="8" spans="1:1" ht="15.75" customHeight="1" x14ac:dyDescent="0.25">
      <c r="A8" s="216" t="s">
        <v>111</v>
      </c>
    </row>
    <row r="9" spans="1:1" ht="15.75" customHeight="1" x14ac:dyDescent="0.25">
      <c r="A9" s="215" t="s">
        <v>299</v>
      </c>
    </row>
    <row r="10" spans="1:1" x14ac:dyDescent="0.25">
      <c r="A10" s="216" t="s">
        <v>214</v>
      </c>
    </row>
    <row r="11" spans="1:1" ht="17.25" customHeight="1" x14ac:dyDescent="0.25">
      <c r="A11" s="113" t="s">
        <v>201</v>
      </c>
    </row>
    <row r="12" spans="1:1" x14ac:dyDescent="0.25">
      <c r="A12" s="113" t="s">
        <v>159</v>
      </c>
    </row>
    <row r="13" spans="1:1" ht="15" customHeight="1" x14ac:dyDescent="0.25">
      <c r="A13" s="216" t="s">
        <v>118</v>
      </c>
    </row>
    <row r="14" spans="1:1" x14ac:dyDescent="0.25">
      <c r="A14" s="113" t="s">
        <v>79</v>
      </c>
    </row>
    <row r="15" spans="1:1" x14ac:dyDescent="0.25">
      <c r="A15" s="113" t="s">
        <v>88</v>
      </c>
    </row>
    <row r="16" spans="1:1" ht="15.75" customHeight="1" x14ac:dyDescent="0.25">
      <c r="A16" s="113" t="s">
        <v>139</v>
      </c>
    </row>
    <row r="17" spans="1:1" ht="15" customHeight="1" x14ac:dyDescent="0.25">
      <c r="A17" s="215" t="s">
        <v>223</v>
      </c>
    </row>
    <row r="18" spans="1:1" x14ac:dyDescent="0.25">
      <c r="A18" s="113" t="s">
        <v>103</v>
      </c>
    </row>
    <row r="19" spans="1:1" ht="15.75" customHeight="1" x14ac:dyDescent="0.25">
      <c r="A19" s="212" t="s">
        <v>258</v>
      </c>
    </row>
    <row r="20" spans="1:1" ht="15" customHeight="1" x14ac:dyDescent="0.25">
      <c r="A20" s="216" t="s">
        <v>154</v>
      </c>
    </row>
    <row r="21" spans="1:1" ht="30" x14ac:dyDescent="0.25">
      <c r="A21" s="216" t="s">
        <v>212</v>
      </c>
    </row>
    <row r="22" spans="1:1" x14ac:dyDescent="0.25">
      <c r="A22" s="216" t="s">
        <v>156</v>
      </c>
    </row>
    <row r="23" spans="1:1" ht="30" x14ac:dyDescent="0.25">
      <c r="A23" s="212" t="s">
        <v>298</v>
      </c>
    </row>
    <row r="24" spans="1:1" x14ac:dyDescent="0.25">
      <c r="A24" s="212" t="s">
        <v>228</v>
      </c>
    </row>
    <row r="25" spans="1:1" ht="30" x14ac:dyDescent="0.25">
      <c r="A25" s="113" t="s">
        <v>148</v>
      </c>
    </row>
    <row r="26" spans="1:1" ht="30" x14ac:dyDescent="0.25">
      <c r="A26" s="113" t="s">
        <v>93</v>
      </c>
    </row>
    <row r="27" spans="1:1" x14ac:dyDescent="0.25">
      <c r="A27" s="212" t="s">
        <v>328</v>
      </c>
    </row>
    <row r="28" spans="1:1" x14ac:dyDescent="0.25">
      <c r="A28" s="212" t="s">
        <v>238</v>
      </c>
    </row>
    <row r="29" spans="1:1" ht="16.5" customHeight="1" x14ac:dyDescent="0.25">
      <c r="A29" s="212" t="s">
        <v>225</v>
      </c>
    </row>
    <row r="30" spans="1:1" x14ac:dyDescent="0.25">
      <c r="A30" s="113" t="s">
        <v>131</v>
      </c>
    </row>
    <row r="31" spans="1:1" x14ac:dyDescent="0.25">
      <c r="A31" s="212" t="s">
        <v>317</v>
      </c>
    </row>
    <row r="32" spans="1:1" x14ac:dyDescent="0.25">
      <c r="A32" s="113" t="s">
        <v>141</v>
      </c>
    </row>
    <row r="33" spans="1:3" ht="15" customHeight="1" x14ac:dyDescent="0.25">
      <c r="A33" s="216" t="s">
        <v>165</v>
      </c>
    </row>
    <row r="34" spans="1:3" x14ac:dyDescent="0.25">
      <c r="A34" s="113" t="s">
        <v>193</v>
      </c>
    </row>
    <row r="35" spans="1:3" x14ac:dyDescent="0.25">
      <c r="A35" s="212" t="s">
        <v>296</v>
      </c>
    </row>
    <row r="36" spans="1:3" x14ac:dyDescent="0.25">
      <c r="A36" s="212" t="s">
        <v>236</v>
      </c>
    </row>
    <row r="37" spans="1:3" x14ac:dyDescent="0.25">
      <c r="A37" s="216" t="s">
        <v>207</v>
      </c>
    </row>
    <row r="38" spans="1:3" ht="15" customHeight="1" x14ac:dyDescent="0.25">
      <c r="A38" s="216" t="s">
        <v>218</v>
      </c>
    </row>
    <row r="39" spans="1:3" x14ac:dyDescent="0.25">
      <c r="A39" s="212" t="s">
        <v>249</v>
      </c>
    </row>
    <row r="40" spans="1:3" x14ac:dyDescent="0.25">
      <c r="A40" s="215" t="s">
        <v>301</v>
      </c>
    </row>
    <row r="41" spans="1:3" ht="17.25" customHeight="1" x14ac:dyDescent="0.25">
      <c r="A41" s="113" t="s">
        <v>216</v>
      </c>
    </row>
    <row r="42" spans="1:3" ht="18.75" customHeight="1" x14ac:dyDescent="0.25">
      <c r="A42" s="212" t="s">
        <v>255</v>
      </c>
    </row>
    <row r="43" spans="1:3" ht="17.25" customHeight="1" x14ac:dyDescent="0.25">
      <c r="A43" s="113" t="s">
        <v>137</v>
      </c>
    </row>
    <row r="44" spans="1:3" x14ac:dyDescent="0.25">
      <c r="A44" s="215" t="s">
        <v>305</v>
      </c>
    </row>
    <row r="45" spans="1:3" x14ac:dyDescent="0.25">
      <c r="A45" s="216" t="s">
        <v>170</v>
      </c>
    </row>
    <row r="46" spans="1:3" x14ac:dyDescent="0.25">
      <c r="A46" s="212" t="s">
        <v>292</v>
      </c>
      <c r="C46" s="108" t="s">
        <v>799</v>
      </c>
    </row>
    <row r="49" spans="1:3" ht="16.5" thickBot="1" x14ac:dyDescent="0.3">
      <c r="A49" s="254" t="s">
        <v>343</v>
      </c>
    </row>
    <row r="50" spans="1:3" ht="20.25" customHeight="1" thickTop="1" x14ac:dyDescent="0.25">
      <c r="A50" s="216" t="s">
        <v>356</v>
      </c>
    </row>
    <row r="51" spans="1:3" ht="15" customHeight="1" x14ac:dyDescent="0.25">
      <c r="A51" s="219" t="s">
        <v>363</v>
      </c>
    </row>
    <row r="52" spans="1:3" x14ac:dyDescent="0.25">
      <c r="A52" s="113" t="s">
        <v>406</v>
      </c>
    </row>
    <row r="53" spans="1:3" ht="15" customHeight="1" x14ac:dyDescent="0.25">
      <c r="A53" s="216" t="s">
        <v>410</v>
      </c>
    </row>
    <row r="54" spans="1:3" ht="15.75" customHeight="1" x14ac:dyDescent="0.25">
      <c r="A54" s="216" t="s">
        <v>415</v>
      </c>
    </row>
    <row r="55" spans="1:3" x14ac:dyDescent="0.25">
      <c r="A55" s="215" t="s">
        <v>419</v>
      </c>
    </row>
    <row r="56" spans="1:3" x14ac:dyDescent="0.25">
      <c r="A56" s="113" t="s">
        <v>428</v>
      </c>
    </row>
    <row r="57" spans="1:3" x14ac:dyDescent="0.25">
      <c r="A57" s="216" t="s">
        <v>430</v>
      </c>
    </row>
    <row r="58" spans="1:3" ht="17.25" customHeight="1" x14ac:dyDescent="0.25">
      <c r="A58" s="216" t="s">
        <v>447</v>
      </c>
    </row>
    <row r="59" spans="1:3" ht="15" customHeight="1" x14ac:dyDescent="0.25">
      <c r="A59" s="113" t="s">
        <v>456</v>
      </c>
      <c r="C59" s="108" t="s">
        <v>800</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48" customWidth="1"/>
    <col min="8" max="8" width="22.85546875" customWidth="1"/>
  </cols>
  <sheetData>
    <row r="2" spans="1:1" ht="16.5" thickBot="1" x14ac:dyDescent="0.3">
      <c r="A2" s="288" t="s">
        <v>71</v>
      </c>
    </row>
    <row r="3" spans="1:1" ht="15.75" thickTop="1" x14ac:dyDescent="0.25">
      <c r="A3" s="238" t="s">
        <v>79</v>
      </c>
    </row>
    <row r="4" spans="1:1" x14ac:dyDescent="0.25">
      <c r="A4" s="241" t="s">
        <v>796</v>
      </c>
    </row>
    <row r="5" spans="1:1" x14ac:dyDescent="0.25">
      <c r="A5" s="239" t="s">
        <v>179</v>
      </c>
    </row>
    <row r="6" spans="1:1" x14ac:dyDescent="0.25">
      <c r="A6" s="239" t="s">
        <v>144</v>
      </c>
    </row>
    <row r="7" spans="1:1" x14ac:dyDescent="0.25">
      <c r="A7" s="239" t="s">
        <v>99</v>
      </c>
    </row>
    <row r="8" spans="1:1" x14ac:dyDescent="0.25">
      <c r="A8" s="241" t="s">
        <v>230</v>
      </c>
    </row>
    <row r="9" spans="1:1" x14ac:dyDescent="0.25">
      <c r="A9" s="239" t="s">
        <v>111</v>
      </c>
    </row>
    <row r="10" spans="1:1" x14ac:dyDescent="0.25">
      <c r="A10" s="239" t="s">
        <v>214</v>
      </c>
    </row>
    <row r="11" spans="1:1" x14ac:dyDescent="0.25">
      <c r="A11" s="239" t="s">
        <v>201</v>
      </c>
    </row>
    <row r="12" spans="1:1" ht="15" customHeight="1" x14ac:dyDescent="0.25">
      <c r="A12" s="239" t="s">
        <v>159</v>
      </c>
    </row>
    <row r="13" spans="1:1" x14ac:dyDescent="0.25">
      <c r="A13" s="239" t="s">
        <v>118</v>
      </c>
    </row>
    <row r="14" spans="1:1" x14ac:dyDescent="0.25">
      <c r="A14" s="239" t="s">
        <v>139</v>
      </c>
    </row>
    <row r="15" spans="1:1" x14ac:dyDescent="0.25">
      <c r="A15" s="241" t="s">
        <v>223</v>
      </c>
    </row>
    <row r="16" spans="1:1" x14ac:dyDescent="0.25">
      <c r="A16" s="239" t="s">
        <v>103</v>
      </c>
    </row>
    <row r="17" spans="1:1" x14ac:dyDescent="0.25">
      <c r="A17" s="241" t="s">
        <v>258</v>
      </c>
    </row>
    <row r="18" spans="1:1" ht="15.75" customHeight="1" x14ac:dyDescent="0.25">
      <c r="A18" s="239" t="s">
        <v>154</v>
      </c>
    </row>
    <row r="19" spans="1:1" ht="30" x14ac:dyDescent="0.25">
      <c r="A19" s="239" t="s">
        <v>212</v>
      </c>
    </row>
    <row r="20" spans="1:1" ht="30" x14ac:dyDescent="0.25">
      <c r="A20" s="241" t="s">
        <v>322</v>
      </c>
    </row>
    <row r="21" spans="1:1" ht="30" x14ac:dyDescent="0.25">
      <c r="A21" s="241" t="s">
        <v>298</v>
      </c>
    </row>
    <row r="22" spans="1:1" x14ac:dyDescent="0.25">
      <c r="A22" s="241" t="s">
        <v>228</v>
      </c>
    </row>
    <row r="23" spans="1:1" ht="30" x14ac:dyDescent="0.25">
      <c r="A23" s="239" t="s">
        <v>148</v>
      </c>
    </row>
    <row r="24" spans="1:1" ht="30" x14ac:dyDescent="0.25">
      <c r="A24" s="239" t="s">
        <v>93</v>
      </c>
    </row>
    <row r="25" spans="1:1" x14ac:dyDescent="0.25">
      <c r="A25" s="241" t="s">
        <v>328</v>
      </c>
    </row>
    <row r="26" spans="1:1" x14ac:dyDescent="0.25">
      <c r="A26" s="241" t="s">
        <v>238</v>
      </c>
    </row>
    <row r="27" spans="1:1" x14ac:dyDescent="0.25">
      <c r="A27" s="241" t="s">
        <v>225</v>
      </c>
    </row>
    <row r="28" spans="1:1" x14ac:dyDescent="0.25">
      <c r="A28" s="239" t="s">
        <v>131</v>
      </c>
    </row>
    <row r="29" spans="1:1" x14ac:dyDescent="0.25">
      <c r="A29" s="241" t="s">
        <v>317</v>
      </c>
    </row>
    <row r="30" spans="1:1" x14ac:dyDescent="0.25">
      <c r="A30" s="239" t="s">
        <v>141</v>
      </c>
    </row>
    <row r="31" spans="1:1" ht="15" customHeight="1" x14ac:dyDescent="0.25">
      <c r="A31" s="239" t="s">
        <v>165</v>
      </c>
    </row>
    <row r="32" spans="1:1" ht="30" x14ac:dyDescent="0.25">
      <c r="A32" s="239" t="s">
        <v>193</v>
      </c>
    </row>
    <row r="33" spans="1:3" x14ac:dyDescent="0.25">
      <c r="A33" s="241" t="s">
        <v>236</v>
      </c>
    </row>
    <row r="34" spans="1:3" x14ac:dyDescent="0.25">
      <c r="A34" s="239" t="s">
        <v>207</v>
      </c>
    </row>
    <row r="35" spans="1:3" x14ac:dyDescent="0.25">
      <c r="A35" s="239" t="s">
        <v>218</v>
      </c>
    </row>
    <row r="36" spans="1:3" ht="15" customHeight="1" x14ac:dyDescent="0.25">
      <c r="A36" s="241" t="s">
        <v>249</v>
      </c>
    </row>
    <row r="37" spans="1:3" x14ac:dyDescent="0.25">
      <c r="A37" s="241" t="s">
        <v>301</v>
      </c>
    </row>
    <row r="38" spans="1:3" x14ac:dyDescent="0.25">
      <c r="A38" s="239" t="s">
        <v>216</v>
      </c>
    </row>
    <row r="39" spans="1:3" x14ac:dyDescent="0.25">
      <c r="A39" s="241" t="s">
        <v>255</v>
      </c>
    </row>
    <row r="40" spans="1:3" x14ac:dyDescent="0.25">
      <c r="A40" s="239" t="s">
        <v>137</v>
      </c>
    </row>
    <row r="41" spans="1:3" x14ac:dyDescent="0.25">
      <c r="A41" s="239" t="s">
        <v>170</v>
      </c>
    </row>
    <row r="42" spans="1:3" ht="23.25" customHeight="1" x14ac:dyDescent="0.25">
      <c r="A42" s="241" t="s">
        <v>310</v>
      </c>
    </row>
    <row r="43" spans="1:3" x14ac:dyDescent="0.25">
      <c r="A43" s="241" t="s">
        <v>292</v>
      </c>
      <c r="C43" s="108" t="s">
        <v>801</v>
      </c>
    </row>
    <row r="46" spans="1:3" ht="15" customHeight="1" x14ac:dyDescent="0.25"/>
    <row r="48" spans="1:3" ht="15.75" customHeight="1" thickBot="1" x14ac:dyDescent="0.3">
      <c r="A48" s="283" t="s">
        <v>343</v>
      </c>
    </row>
    <row r="49" spans="1:3" ht="15.75" thickTop="1" x14ac:dyDescent="0.25">
      <c r="A49" s="216" t="s">
        <v>356</v>
      </c>
    </row>
    <row r="50" spans="1:3" x14ac:dyDescent="0.25">
      <c r="A50" s="219" t="s">
        <v>363</v>
      </c>
    </row>
    <row r="51" spans="1:3" ht="15" customHeight="1" x14ac:dyDescent="0.25">
      <c r="A51" s="113" t="s">
        <v>406</v>
      </c>
    </row>
    <row r="52" spans="1:3" ht="15" customHeight="1" x14ac:dyDescent="0.25">
      <c r="A52" s="216" t="s">
        <v>410</v>
      </c>
    </row>
    <row r="53" spans="1:3" x14ac:dyDescent="0.25">
      <c r="A53" s="216" t="s">
        <v>415</v>
      </c>
    </row>
    <row r="54" spans="1:3" x14ac:dyDescent="0.25">
      <c r="A54" s="113" t="s">
        <v>428</v>
      </c>
    </row>
    <row r="55" spans="1:3" x14ac:dyDescent="0.25">
      <c r="A55" s="216" t="s">
        <v>447</v>
      </c>
    </row>
    <row r="56" spans="1:3" x14ac:dyDescent="0.25">
      <c r="A56" s="113" t="s">
        <v>456</v>
      </c>
    </row>
    <row r="57" spans="1:3" x14ac:dyDescent="0.25">
      <c r="C57" s="108" t="s">
        <v>802</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83" t="s">
        <v>71</v>
      </c>
    </row>
    <row r="3" spans="1:1" ht="16.5" thickTop="1" x14ac:dyDescent="0.25">
      <c r="A3" s="285" t="s">
        <v>179</v>
      </c>
    </row>
    <row r="4" spans="1:1" ht="15" customHeight="1" x14ac:dyDescent="0.25">
      <c r="A4" s="285" t="s">
        <v>144</v>
      </c>
    </row>
    <row r="5" spans="1:1" ht="15.75" x14ac:dyDescent="0.25">
      <c r="A5" s="285" t="s">
        <v>167</v>
      </c>
    </row>
    <row r="6" spans="1:1" ht="15.75" x14ac:dyDescent="0.25">
      <c r="A6" s="242" t="s">
        <v>99</v>
      </c>
    </row>
    <row r="7" spans="1:1" ht="15.75" x14ac:dyDescent="0.25">
      <c r="A7" s="287" t="s">
        <v>230</v>
      </c>
    </row>
    <row r="8" spans="1:1" ht="15.75" x14ac:dyDescent="0.25">
      <c r="A8" s="285" t="s">
        <v>111</v>
      </c>
    </row>
    <row r="9" spans="1:1" ht="15.75" x14ac:dyDescent="0.25">
      <c r="A9" s="285" t="s">
        <v>214</v>
      </c>
    </row>
    <row r="10" spans="1:1" ht="15.75" x14ac:dyDescent="0.25">
      <c r="A10" s="285" t="s">
        <v>201</v>
      </c>
    </row>
    <row r="11" spans="1:1" ht="15.75" x14ac:dyDescent="0.25">
      <c r="A11" s="285" t="s">
        <v>159</v>
      </c>
    </row>
    <row r="12" spans="1:1" ht="15.75" x14ac:dyDescent="0.25">
      <c r="A12" s="242" t="s">
        <v>118</v>
      </c>
    </row>
    <row r="13" spans="1:1" ht="15.75" x14ac:dyDescent="0.25">
      <c r="A13" s="242" t="s">
        <v>79</v>
      </c>
    </row>
    <row r="14" spans="1:1" ht="15.75" x14ac:dyDescent="0.25">
      <c r="A14" s="242" t="s">
        <v>88</v>
      </c>
    </row>
    <row r="15" spans="1:1" ht="15.75" x14ac:dyDescent="0.25">
      <c r="A15" s="242" t="s">
        <v>139</v>
      </c>
    </row>
    <row r="16" spans="1:1" ht="15.75" x14ac:dyDescent="0.25">
      <c r="A16" s="286" t="s">
        <v>223</v>
      </c>
    </row>
    <row r="17" spans="1:1" ht="15.75" x14ac:dyDescent="0.25">
      <c r="A17" s="242" t="s">
        <v>103</v>
      </c>
    </row>
    <row r="18" spans="1:1" ht="15.75" x14ac:dyDescent="0.25">
      <c r="A18" s="286" t="s">
        <v>258</v>
      </c>
    </row>
    <row r="19" spans="1:1" ht="15" customHeight="1" x14ac:dyDescent="0.25">
      <c r="A19" s="285" t="s">
        <v>154</v>
      </c>
    </row>
    <row r="20" spans="1:1" ht="15.75" x14ac:dyDescent="0.25">
      <c r="A20" s="285" t="s">
        <v>212</v>
      </c>
    </row>
    <row r="21" spans="1:1" ht="15.75" x14ac:dyDescent="0.25">
      <c r="A21" s="286" t="s">
        <v>298</v>
      </c>
    </row>
    <row r="22" spans="1:1" ht="15.75" x14ac:dyDescent="0.25">
      <c r="A22" s="286" t="s">
        <v>228</v>
      </c>
    </row>
    <row r="23" spans="1:1" ht="15.75" x14ac:dyDescent="0.25">
      <c r="A23" s="242" t="s">
        <v>148</v>
      </c>
    </row>
    <row r="24" spans="1:1" ht="15.75" x14ac:dyDescent="0.25">
      <c r="A24" s="242" t="s">
        <v>93</v>
      </c>
    </row>
    <row r="25" spans="1:1" ht="15.75" x14ac:dyDescent="0.25">
      <c r="A25" s="286" t="s">
        <v>328</v>
      </c>
    </row>
    <row r="26" spans="1:1" ht="15.75" x14ac:dyDescent="0.25">
      <c r="A26" s="286" t="s">
        <v>238</v>
      </c>
    </row>
    <row r="27" spans="1:1" ht="15.75" x14ac:dyDescent="0.25">
      <c r="A27" s="286" t="s">
        <v>225</v>
      </c>
    </row>
    <row r="28" spans="1:1" ht="15.75" x14ac:dyDescent="0.25">
      <c r="A28" s="242" t="s">
        <v>131</v>
      </c>
    </row>
    <row r="29" spans="1:1" ht="15.75" x14ac:dyDescent="0.25">
      <c r="A29" s="286" t="s">
        <v>317</v>
      </c>
    </row>
    <row r="30" spans="1:1" ht="15.75" x14ac:dyDescent="0.25">
      <c r="A30" s="242" t="s">
        <v>165</v>
      </c>
    </row>
    <row r="31" spans="1:1" ht="15" customHeight="1" x14ac:dyDescent="0.25">
      <c r="A31" s="285" t="s">
        <v>193</v>
      </c>
    </row>
    <row r="32" spans="1:1" ht="15.75" x14ac:dyDescent="0.25">
      <c r="A32" s="286" t="s">
        <v>296</v>
      </c>
    </row>
    <row r="33" spans="1:3" ht="15.75" x14ac:dyDescent="0.25">
      <c r="A33" s="242" t="s">
        <v>124</v>
      </c>
    </row>
    <row r="34" spans="1:3" ht="15.75" x14ac:dyDescent="0.25">
      <c r="A34" s="286" t="s">
        <v>236</v>
      </c>
    </row>
    <row r="35" spans="1:3" ht="15" customHeight="1" x14ac:dyDescent="0.25">
      <c r="A35" s="285" t="s">
        <v>207</v>
      </c>
    </row>
    <row r="36" spans="1:3" ht="15.75" x14ac:dyDescent="0.25">
      <c r="A36" s="242" t="s">
        <v>218</v>
      </c>
    </row>
    <row r="37" spans="1:3" ht="15.75" x14ac:dyDescent="0.25">
      <c r="A37" s="287" t="s">
        <v>249</v>
      </c>
    </row>
    <row r="38" spans="1:3" ht="15.75" x14ac:dyDescent="0.25">
      <c r="A38" s="242" t="s">
        <v>216</v>
      </c>
    </row>
    <row r="39" spans="1:3" ht="15.75" x14ac:dyDescent="0.25">
      <c r="A39" s="285" t="s">
        <v>137</v>
      </c>
    </row>
    <row r="40" spans="1:3" ht="15" customHeight="1" x14ac:dyDescent="0.25">
      <c r="A40" s="287" t="s">
        <v>305</v>
      </c>
    </row>
    <row r="41" spans="1:3" ht="15.75" x14ac:dyDescent="0.25">
      <c r="A41" s="287" t="s">
        <v>292</v>
      </c>
    </row>
    <row r="42" spans="1:3" ht="15.75" x14ac:dyDescent="0.25">
      <c r="A42" s="286" t="s">
        <v>312</v>
      </c>
      <c r="C42" s="108" t="s">
        <v>803</v>
      </c>
    </row>
    <row r="45" spans="1:3" ht="16.5" thickBot="1" x14ac:dyDescent="0.3">
      <c r="A45" s="283" t="s">
        <v>343</v>
      </c>
    </row>
    <row r="46" spans="1:3" ht="15.75" thickTop="1" x14ac:dyDescent="0.25">
      <c r="A46" s="281" t="s">
        <v>356</v>
      </c>
    </row>
    <row r="47" spans="1:3" x14ac:dyDescent="0.25">
      <c r="A47" s="284" t="s">
        <v>363</v>
      </c>
    </row>
    <row r="48" spans="1:3" x14ac:dyDescent="0.25">
      <c r="A48" s="239" t="s">
        <v>406</v>
      </c>
    </row>
    <row r="49" spans="1:3" x14ac:dyDescent="0.25">
      <c r="A49" s="281" t="s">
        <v>410</v>
      </c>
    </row>
    <row r="50" spans="1:3" x14ac:dyDescent="0.25">
      <c r="A50" s="281" t="s">
        <v>415</v>
      </c>
    </row>
    <row r="51" spans="1:3" x14ac:dyDescent="0.25">
      <c r="A51" s="282" t="s">
        <v>419</v>
      </c>
    </row>
    <row r="52" spans="1:3" x14ac:dyDescent="0.25">
      <c r="A52" s="239" t="s">
        <v>428</v>
      </c>
    </row>
    <row r="53" spans="1:3" x14ac:dyDescent="0.25">
      <c r="A53" s="281" t="s">
        <v>430</v>
      </c>
    </row>
    <row r="54" spans="1:3" x14ac:dyDescent="0.25">
      <c r="A54" s="282" t="s">
        <v>445</v>
      </c>
    </row>
    <row r="55" spans="1:3" x14ac:dyDescent="0.25">
      <c r="A55" s="281" t="s">
        <v>447</v>
      </c>
    </row>
    <row r="56" spans="1:3" x14ac:dyDescent="0.25">
      <c r="A56" s="239" t="s">
        <v>456</v>
      </c>
    </row>
    <row r="57" spans="1:3" x14ac:dyDescent="0.25">
      <c r="C57" s="108" t="s">
        <v>804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54" t="s">
        <v>71</v>
      </c>
    </row>
    <row r="3" spans="1:1" ht="21" customHeight="1" thickTop="1" x14ac:dyDescent="0.25">
      <c r="A3" s="281" t="s">
        <v>179</v>
      </c>
    </row>
    <row r="4" spans="1:1" ht="15" customHeight="1" x14ac:dyDescent="0.25">
      <c r="A4" s="281" t="s">
        <v>144</v>
      </c>
    </row>
    <row r="5" spans="1:1" x14ac:dyDescent="0.25">
      <c r="A5" s="239" t="s">
        <v>167</v>
      </c>
    </row>
    <row r="6" spans="1:1" x14ac:dyDescent="0.25">
      <c r="A6" s="281" t="s">
        <v>99</v>
      </c>
    </row>
    <row r="7" spans="1:1" x14ac:dyDescent="0.25">
      <c r="A7" s="282" t="s">
        <v>230</v>
      </c>
    </row>
    <row r="8" spans="1:1" x14ac:dyDescent="0.25">
      <c r="A8" s="281" t="s">
        <v>111</v>
      </c>
    </row>
    <row r="9" spans="1:1" x14ac:dyDescent="0.25">
      <c r="A9" s="239" t="s">
        <v>214</v>
      </c>
    </row>
    <row r="10" spans="1:1" x14ac:dyDescent="0.25">
      <c r="A10" s="281" t="s">
        <v>195</v>
      </c>
    </row>
    <row r="11" spans="1:1" x14ac:dyDescent="0.25">
      <c r="A11" s="281" t="s">
        <v>201</v>
      </c>
    </row>
    <row r="12" spans="1:1" x14ac:dyDescent="0.25">
      <c r="A12" s="239" t="s">
        <v>159</v>
      </c>
    </row>
    <row r="13" spans="1:1" x14ac:dyDescent="0.25">
      <c r="A13" s="239" t="s">
        <v>118</v>
      </c>
    </row>
    <row r="14" spans="1:1" x14ac:dyDescent="0.25">
      <c r="A14" s="239" t="s">
        <v>79</v>
      </c>
    </row>
    <row r="15" spans="1:1" ht="27.75" customHeight="1" x14ac:dyDescent="0.25">
      <c r="A15" s="239" t="s">
        <v>88</v>
      </c>
    </row>
    <row r="16" spans="1:1" x14ac:dyDescent="0.25">
      <c r="A16" s="239" t="s">
        <v>139</v>
      </c>
    </row>
    <row r="17" spans="1:1" ht="30" x14ac:dyDescent="0.25">
      <c r="A17" s="241" t="s">
        <v>223</v>
      </c>
    </row>
    <row r="18" spans="1:1" x14ac:dyDescent="0.25">
      <c r="A18" s="281" t="s">
        <v>103</v>
      </c>
    </row>
    <row r="19" spans="1:1" ht="15" customHeight="1" x14ac:dyDescent="0.25">
      <c r="A19" s="281" t="s">
        <v>122</v>
      </c>
    </row>
    <row r="20" spans="1:1" x14ac:dyDescent="0.25">
      <c r="A20" s="281" t="s">
        <v>154</v>
      </c>
    </row>
    <row r="21" spans="1:1" ht="30" x14ac:dyDescent="0.25">
      <c r="A21" s="239" t="s">
        <v>212</v>
      </c>
    </row>
    <row r="22" spans="1:1" x14ac:dyDescent="0.25">
      <c r="A22" s="282" t="s">
        <v>228</v>
      </c>
    </row>
    <row r="23" spans="1:1" ht="30" x14ac:dyDescent="0.25">
      <c r="A23" s="239" t="s">
        <v>148</v>
      </c>
    </row>
    <row r="24" spans="1:1" x14ac:dyDescent="0.25">
      <c r="A24" s="241" t="s">
        <v>328</v>
      </c>
    </row>
    <row r="25" spans="1:1" x14ac:dyDescent="0.25">
      <c r="A25" s="241" t="s">
        <v>238</v>
      </c>
    </row>
    <row r="26" spans="1:1" x14ac:dyDescent="0.25">
      <c r="A26" s="241" t="s">
        <v>225</v>
      </c>
    </row>
    <row r="27" spans="1:1" x14ac:dyDescent="0.25">
      <c r="A27" s="239" t="s">
        <v>131</v>
      </c>
    </row>
    <row r="28" spans="1:1" ht="22.5" customHeight="1" x14ac:dyDescent="0.25">
      <c r="A28" s="241" t="s">
        <v>317</v>
      </c>
    </row>
    <row r="29" spans="1:1" x14ac:dyDescent="0.25">
      <c r="A29" s="241" t="s">
        <v>241</v>
      </c>
    </row>
    <row r="30" spans="1:1" ht="30" x14ac:dyDescent="0.25">
      <c r="A30" s="239" t="s">
        <v>193</v>
      </c>
    </row>
    <row r="31" spans="1:1" x14ac:dyDescent="0.25">
      <c r="A31" s="241" t="s">
        <v>296</v>
      </c>
    </row>
    <row r="32" spans="1:1" ht="15.75" customHeight="1" x14ac:dyDescent="0.25">
      <c r="A32" s="281" t="s">
        <v>124</v>
      </c>
    </row>
    <row r="33" spans="1:3" x14ac:dyDescent="0.25">
      <c r="A33" s="241" t="s">
        <v>236</v>
      </c>
    </row>
    <row r="34" spans="1:3" x14ac:dyDescent="0.25">
      <c r="A34" s="239" t="s">
        <v>207</v>
      </c>
    </row>
    <row r="35" spans="1:3" ht="22.5" customHeight="1" x14ac:dyDescent="0.25">
      <c r="A35" s="239" t="s">
        <v>218</v>
      </c>
    </row>
    <row r="36" spans="1:3" ht="24.75" customHeight="1" x14ac:dyDescent="0.25">
      <c r="A36" s="241" t="s">
        <v>249</v>
      </c>
    </row>
    <row r="37" spans="1:3" x14ac:dyDescent="0.25">
      <c r="A37" s="281" t="s">
        <v>216</v>
      </c>
    </row>
    <row r="38" spans="1:3" ht="30" x14ac:dyDescent="0.25">
      <c r="A38" s="241" t="s">
        <v>255</v>
      </c>
    </row>
    <row r="39" spans="1:3" x14ac:dyDescent="0.25">
      <c r="A39" s="281" t="s">
        <v>137</v>
      </c>
    </row>
    <row r="40" spans="1:3" x14ac:dyDescent="0.25">
      <c r="A40" s="282" t="s">
        <v>305</v>
      </c>
    </row>
    <row r="41" spans="1:3" x14ac:dyDescent="0.25">
      <c r="A41" s="281" t="s">
        <v>170</v>
      </c>
    </row>
    <row r="42" spans="1:3" x14ac:dyDescent="0.25">
      <c r="A42" s="282" t="s">
        <v>292</v>
      </c>
    </row>
    <row r="43" spans="1:3" x14ac:dyDescent="0.25">
      <c r="A43" s="241" t="s">
        <v>312</v>
      </c>
      <c r="C43" s="108" t="s">
        <v>801</v>
      </c>
    </row>
    <row r="45" spans="1:3" ht="63.75" customHeight="1" thickBot="1" x14ac:dyDescent="0.3">
      <c r="A45" s="254" t="s">
        <v>343</v>
      </c>
    </row>
    <row r="46" spans="1:3" ht="15.75" customHeight="1" thickTop="1" x14ac:dyDescent="0.25">
      <c r="A46" s="238" t="s">
        <v>356</v>
      </c>
    </row>
    <row r="47" spans="1:3" ht="14.25" customHeight="1" x14ac:dyDescent="0.25">
      <c r="A47" s="240" t="s">
        <v>363</v>
      </c>
    </row>
    <row r="48" spans="1:3" x14ac:dyDescent="0.25">
      <c r="A48" s="239" t="s">
        <v>406</v>
      </c>
    </row>
    <row r="49" spans="1:3" x14ac:dyDescent="0.25">
      <c r="A49" s="239" t="s">
        <v>410</v>
      </c>
    </row>
    <row r="50" spans="1:3" x14ac:dyDescent="0.25">
      <c r="A50" s="239" t="s">
        <v>415</v>
      </c>
    </row>
    <row r="51" spans="1:3" x14ac:dyDescent="0.25">
      <c r="A51" s="241" t="s">
        <v>419</v>
      </c>
    </row>
    <row r="52" spans="1:3" x14ac:dyDescent="0.25">
      <c r="A52" s="239" t="s">
        <v>428</v>
      </c>
    </row>
    <row r="53" spans="1:3" x14ac:dyDescent="0.25">
      <c r="A53" s="239" t="s">
        <v>430</v>
      </c>
    </row>
    <row r="54" spans="1:3" ht="30" x14ac:dyDescent="0.25">
      <c r="A54" s="241" t="s">
        <v>445</v>
      </c>
    </row>
    <row r="55" spans="1:3" x14ac:dyDescent="0.25">
      <c r="A55" s="239" t="s">
        <v>447</v>
      </c>
    </row>
    <row r="56" spans="1:3" x14ac:dyDescent="0.25">
      <c r="A56" s="239" t="s">
        <v>456</v>
      </c>
    </row>
    <row r="57" spans="1:3" x14ac:dyDescent="0.25">
      <c r="C57" s="108" t="s">
        <v>804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82" customWidth="1"/>
    <col min="4" max="4" width="11.140625" customWidth="1"/>
    <col min="7" max="7" width="23.7109375" style="248" customWidth="1"/>
  </cols>
  <sheetData>
    <row r="1" spans="1:1" ht="25.5" customHeight="1" thickBot="1" x14ac:dyDescent="0.3">
      <c r="A1" s="202" t="s">
        <v>71</v>
      </c>
    </row>
    <row r="2" spans="1:1" ht="15.75" thickTop="1" x14ac:dyDescent="0.25">
      <c r="A2" s="236" t="s">
        <v>796</v>
      </c>
    </row>
    <row r="3" spans="1:1" ht="15" customHeight="1" x14ac:dyDescent="0.25">
      <c r="A3" s="233" t="s">
        <v>179</v>
      </c>
    </row>
    <row r="4" spans="1:1" x14ac:dyDescent="0.25">
      <c r="A4" s="236" t="s">
        <v>183</v>
      </c>
    </row>
    <row r="5" spans="1:1" x14ac:dyDescent="0.25">
      <c r="A5" s="235" t="s">
        <v>144</v>
      </c>
    </row>
    <row r="6" spans="1:1" x14ac:dyDescent="0.25">
      <c r="A6" s="233" t="s">
        <v>167</v>
      </c>
    </row>
    <row r="7" spans="1:1" x14ac:dyDescent="0.25">
      <c r="A7" s="233" t="s">
        <v>99</v>
      </c>
    </row>
    <row r="8" spans="1:1" x14ac:dyDescent="0.25">
      <c r="A8" s="236" t="s">
        <v>230</v>
      </c>
    </row>
    <row r="9" spans="1:1" x14ac:dyDescent="0.25">
      <c r="A9" s="233" t="s">
        <v>111</v>
      </c>
    </row>
    <row r="10" spans="1:1" x14ac:dyDescent="0.25">
      <c r="A10" s="236" t="s">
        <v>247</v>
      </c>
    </row>
    <row r="11" spans="1:1" ht="18" customHeight="1" x14ac:dyDescent="0.25">
      <c r="A11" s="235" t="s">
        <v>214</v>
      </c>
    </row>
    <row r="12" spans="1:1" x14ac:dyDescent="0.25">
      <c r="A12" s="235" t="s">
        <v>195</v>
      </c>
    </row>
    <row r="13" spans="1:1" x14ac:dyDescent="0.25">
      <c r="A13" s="235" t="s">
        <v>201</v>
      </c>
    </row>
    <row r="14" spans="1:1" x14ac:dyDescent="0.25">
      <c r="A14" s="235" t="s">
        <v>159</v>
      </c>
    </row>
    <row r="15" spans="1:1" x14ac:dyDescent="0.25">
      <c r="A15" s="235" t="s">
        <v>118</v>
      </c>
    </row>
    <row r="16" spans="1:1" x14ac:dyDescent="0.25">
      <c r="A16" s="235" t="s">
        <v>79</v>
      </c>
    </row>
    <row r="17" spans="1:1" ht="15" customHeight="1" x14ac:dyDescent="0.25">
      <c r="A17" s="233" t="s">
        <v>88</v>
      </c>
    </row>
    <row r="18" spans="1:1" ht="15" customHeight="1" x14ac:dyDescent="0.25">
      <c r="A18" s="233" t="s">
        <v>139</v>
      </c>
    </row>
    <row r="19" spans="1:1" x14ac:dyDescent="0.25">
      <c r="A19" s="236" t="s">
        <v>223</v>
      </c>
    </row>
    <row r="20" spans="1:1" x14ac:dyDescent="0.25">
      <c r="A20" s="235" t="s">
        <v>103</v>
      </c>
    </row>
    <row r="21" spans="1:1" x14ac:dyDescent="0.25">
      <c r="A21" s="235" t="s">
        <v>189</v>
      </c>
    </row>
    <row r="22" spans="1:1" x14ac:dyDescent="0.25">
      <c r="A22" s="235" t="s">
        <v>154</v>
      </c>
    </row>
    <row r="23" spans="1:1" x14ac:dyDescent="0.25">
      <c r="A23" s="235" t="s">
        <v>212</v>
      </c>
    </row>
    <row r="24" spans="1:1" x14ac:dyDescent="0.25">
      <c r="A24" s="236" t="s">
        <v>298</v>
      </c>
    </row>
    <row r="25" spans="1:1" x14ac:dyDescent="0.25">
      <c r="A25" s="234" t="s">
        <v>228</v>
      </c>
    </row>
    <row r="26" spans="1:1" x14ac:dyDescent="0.25">
      <c r="A26" s="235" t="s">
        <v>148</v>
      </c>
    </row>
    <row r="27" spans="1:1" x14ac:dyDescent="0.25">
      <c r="A27" s="234" t="s">
        <v>269</v>
      </c>
    </row>
    <row r="28" spans="1:1" x14ac:dyDescent="0.25">
      <c r="A28" s="235" t="s">
        <v>93</v>
      </c>
    </row>
    <row r="29" spans="1:1" x14ac:dyDescent="0.25">
      <c r="A29" s="234" t="s">
        <v>328</v>
      </c>
    </row>
    <row r="30" spans="1:1" x14ac:dyDescent="0.25">
      <c r="A30" s="234" t="s">
        <v>290</v>
      </c>
    </row>
    <row r="31" spans="1:1" x14ac:dyDescent="0.25">
      <c r="A31" s="234" t="s">
        <v>238</v>
      </c>
    </row>
    <row r="32" spans="1:1" x14ac:dyDescent="0.25">
      <c r="A32" s="234" t="s">
        <v>225</v>
      </c>
    </row>
    <row r="33" spans="1:4" x14ac:dyDescent="0.25">
      <c r="A33" s="235" t="s">
        <v>131</v>
      </c>
    </row>
    <row r="34" spans="1:4" ht="15" customHeight="1" x14ac:dyDescent="0.25">
      <c r="A34" s="236" t="s">
        <v>317</v>
      </c>
    </row>
    <row r="35" spans="1:4" ht="15" customHeight="1" x14ac:dyDescent="0.25">
      <c r="A35" s="235" t="s">
        <v>193</v>
      </c>
    </row>
    <row r="36" spans="1:4" x14ac:dyDescent="0.25">
      <c r="A36" s="234" t="s">
        <v>296</v>
      </c>
    </row>
    <row r="37" spans="1:4" x14ac:dyDescent="0.25">
      <c r="A37" s="235" t="s">
        <v>124</v>
      </c>
    </row>
    <row r="38" spans="1:4" x14ac:dyDescent="0.25">
      <c r="A38" s="234" t="s">
        <v>236</v>
      </c>
    </row>
    <row r="39" spans="1:4" ht="15" customHeight="1" x14ac:dyDescent="0.25">
      <c r="A39" s="233" t="s">
        <v>207</v>
      </c>
    </row>
    <row r="40" spans="1:4" x14ac:dyDescent="0.25">
      <c r="A40" s="235" t="s">
        <v>218</v>
      </c>
    </row>
    <row r="41" spans="1:4" x14ac:dyDescent="0.25">
      <c r="A41" s="234" t="s">
        <v>249</v>
      </c>
    </row>
    <row r="42" spans="1:4" x14ac:dyDescent="0.25">
      <c r="A42" s="235" t="s">
        <v>216</v>
      </c>
    </row>
    <row r="43" spans="1:4" x14ac:dyDescent="0.25">
      <c r="A43" s="236" t="s">
        <v>255</v>
      </c>
    </row>
    <row r="44" spans="1:4" ht="18" customHeight="1" x14ac:dyDescent="0.25">
      <c r="A44" s="235" t="s">
        <v>137</v>
      </c>
    </row>
    <row r="45" spans="1:4" x14ac:dyDescent="0.25">
      <c r="A45" s="236" t="s">
        <v>305</v>
      </c>
    </row>
    <row r="46" spans="1:4" ht="15" customHeight="1" x14ac:dyDescent="0.25">
      <c r="A46" s="233" t="s">
        <v>170</v>
      </c>
    </row>
    <row r="47" spans="1:4" x14ac:dyDescent="0.25">
      <c r="A47" s="236" t="s">
        <v>292</v>
      </c>
    </row>
    <row r="48" spans="1:4" x14ac:dyDescent="0.25">
      <c r="A48" s="234" t="s">
        <v>312</v>
      </c>
      <c r="C48" s="108">
        <v>47</v>
      </c>
      <c r="D48" s="108" t="s">
        <v>805</v>
      </c>
    </row>
    <row r="51" spans="1:4" ht="24.75" customHeight="1" x14ac:dyDescent="0.25">
      <c r="A51" s="252" t="s">
        <v>343</v>
      </c>
    </row>
    <row r="52" spans="1:4" x14ac:dyDescent="0.25">
      <c r="A52" s="249" t="s">
        <v>354</v>
      </c>
    </row>
    <row r="53" spans="1:4" ht="15.75" customHeight="1" x14ac:dyDescent="0.25">
      <c r="A53" s="249" t="s">
        <v>356</v>
      </c>
    </row>
    <row r="54" spans="1:4" ht="15" customHeight="1" x14ac:dyDescent="0.25">
      <c r="A54" s="250" t="s">
        <v>363</v>
      </c>
    </row>
    <row r="55" spans="1:4" ht="15.75" customHeight="1" x14ac:dyDescent="0.25">
      <c r="A55" s="249" t="s">
        <v>406</v>
      </c>
    </row>
    <row r="56" spans="1:4" ht="15" customHeight="1" x14ac:dyDescent="0.25">
      <c r="A56" s="249" t="s">
        <v>410</v>
      </c>
    </row>
    <row r="57" spans="1:4" ht="15" customHeight="1" x14ac:dyDescent="0.25">
      <c r="A57" s="249" t="s">
        <v>415</v>
      </c>
    </row>
    <row r="58" spans="1:4" x14ac:dyDescent="0.25">
      <c r="A58" s="251" t="s">
        <v>419</v>
      </c>
    </row>
    <row r="59" spans="1:4" x14ac:dyDescent="0.25">
      <c r="A59" s="251" t="s">
        <v>425</v>
      </c>
    </row>
    <row r="60" spans="1:4" x14ac:dyDescent="0.25">
      <c r="A60" s="249" t="s">
        <v>428</v>
      </c>
    </row>
    <row r="61" spans="1:4" x14ac:dyDescent="0.25">
      <c r="A61" s="249" t="s">
        <v>430</v>
      </c>
    </row>
    <row r="62" spans="1:4" x14ac:dyDescent="0.25">
      <c r="A62" s="249" t="s">
        <v>447</v>
      </c>
    </row>
    <row r="63" spans="1:4" ht="15" customHeight="1" x14ac:dyDescent="0.25">
      <c r="A63" s="249" t="s">
        <v>806</v>
      </c>
      <c r="C63" s="108">
        <v>12</v>
      </c>
      <c r="D63" s="108" t="s">
        <v>807</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89" t="s">
        <v>71</v>
      </c>
    </row>
    <row r="2" spans="1:1" ht="15.75" thickTop="1" x14ac:dyDescent="0.25">
      <c r="A2" s="232" t="s">
        <v>179</v>
      </c>
    </row>
    <row r="3" spans="1:1" ht="15" customHeight="1" x14ac:dyDescent="0.25">
      <c r="A3" s="236" t="s">
        <v>183</v>
      </c>
    </row>
    <row r="4" spans="1:1" ht="15" customHeight="1" x14ac:dyDescent="0.25">
      <c r="A4" s="233" t="s">
        <v>144</v>
      </c>
    </row>
    <row r="5" spans="1:1" ht="15" customHeight="1" x14ac:dyDescent="0.25">
      <c r="A5" s="233" t="s">
        <v>167</v>
      </c>
    </row>
    <row r="6" spans="1:1" x14ac:dyDescent="0.25">
      <c r="A6" s="235" t="s">
        <v>99</v>
      </c>
    </row>
    <row r="7" spans="1:1" x14ac:dyDescent="0.25">
      <c r="A7" s="236" t="s">
        <v>230</v>
      </c>
    </row>
    <row r="8" spans="1:1" x14ac:dyDescent="0.25">
      <c r="A8" s="233" t="s">
        <v>101</v>
      </c>
    </row>
    <row r="9" spans="1:1" x14ac:dyDescent="0.25">
      <c r="A9" s="233" t="s">
        <v>111</v>
      </c>
    </row>
    <row r="10" spans="1:1" x14ac:dyDescent="0.25">
      <c r="A10" s="233" t="s">
        <v>214</v>
      </c>
    </row>
    <row r="11" spans="1:1" x14ac:dyDescent="0.25">
      <c r="A11" s="233" t="s">
        <v>195</v>
      </c>
    </row>
    <row r="12" spans="1:1" x14ac:dyDescent="0.25">
      <c r="A12" s="233" t="s">
        <v>201</v>
      </c>
    </row>
    <row r="13" spans="1:1" x14ac:dyDescent="0.25">
      <c r="A13" s="235" t="s">
        <v>118</v>
      </c>
    </row>
    <row r="14" spans="1:1" x14ac:dyDescent="0.25">
      <c r="A14" s="235" t="s">
        <v>79</v>
      </c>
    </row>
    <row r="15" spans="1:1" ht="15" customHeight="1" x14ac:dyDescent="0.25">
      <c r="A15" s="233" t="s">
        <v>88</v>
      </c>
    </row>
    <row r="16" spans="1:1" x14ac:dyDescent="0.25">
      <c r="A16" s="235" t="s">
        <v>139</v>
      </c>
    </row>
    <row r="17" spans="1:1" x14ac:dyDescent="0.25">
      <c r="A17" s="234" t="s">
        <v>279</v>
      </c>
    </row>
    <row r="18" spans="1:1" x14ac:dyDescent="0.25">
      <c r="A18" s="234" t="s">
        <v>223</v>
      </c>
    </row>
    <row r="19" spans="1:1" ht="15" customHeight="1" x14ac:dyDescent="0.25">
      <c r="A19" s="233" t="s">
        <v>103</v>
      </c>
    </row>
    <row r="20" spans="1:1" x14ac:dyDescent="0.25">
      <c r="A20" s="234" t="s">
        <v>267</v>
      </c>
    </row>
    <row r="21" spans="1:1" ht="15" customHeight="1" x14ac:dyDescent="0.25">
      <c r="A21" s="236" t="s">
        <v>245</v>
      </c>
    </row>
    <row r="22" spans="1:1" ht="15" customHeight="1" x14ac:dyDescent="0.25">
      <c r="A22" s="236" t="s">
        <v>258</v>
      </c>
    </row>
    <row r="23" spans="1:1" x14ac:dyDescent="0.25">
      <c r="A23" s="233" t="s">
        <v>189</v>
      </c>
    </row>
    <row r="24" spans="1:1" ht="18.75" customHeight="1" x14ac:dyDescent="0.25">
      <c r="A24" s="235" t="s">
        <v>154</v>
      </c>
    </row>
    <row r="25" spans="1:1" ht="18" customHeight="1" x14ac:dyDescent="0.25">
      <c r="A25" s="235" t="s">
        <v>212</v>
      </c>
    </row>
    <row r="26" spans="1:1" x14ac:dyDescent="0.25">
      <c r="A26" s="234" t="s">
        <v>334</v>
      </c>
    </row>
    <row r="27" spans="1:1" x14ac:dyDescent="0.25">
      <c r="A27" s="233" t="s">
        <v>156</v>
      </c>
    </row>
    <row r="28" spans="1:1" x14ac:dyDescent="0.25">
      <c r="A28" s="234" t="s">
        <v>337</v>
      </c>
    </row>
    <row r="29" spans="1:1" x14ac:dyDescent="0.25">
      <c r="A29" s="234" t="s">
        <v>283</v>
      </c>
    </row>
    <row r="30" spans="1:1" x14ac:dyDescent="0.25">
      <c r="A30" s="234" t="s">
        <v>322</v>
      </c>
    </row>
    <row r="31" spans="1:1" ht="30" x14ac:dyDescent="0.25">
      <c r="A31" s="234" t="s">
        <v>298</v>
      </c>
    </row>
    <row r="32" spans="1:1" x14ac:dyDescent="0.25">
      <c r="A32" s="234" t="s">
        <v>228</v>
      </c>
    </row>
    <row r="33" spans="1:1" x14ac:dyDescent="0.25">
      <c r="A33" s="235" t="s">
        <v>148</v>
      </c>
    </row>
    <row r="34" spans="1:1" ht="30" x14ac:dyDescent="0.25">
      <c r="A34" s="234" t="s">
        <v>269</v>
      </c>
    </row>
    <row r="35" spans="1:1" ht="30" x14ac:dyDescent="0.25">
      <c r="A35" s="235" t="s">
        <v>93</v>
      </c>
    </row>
    <row r="36" spans="1:1" x14ac:dyDescent="0.25">
      <c r="A36" s="234" t="s">
        <v>328</v>
      </c>
    </row>
    <row r="37" spans="1:1" ht="15" customHeight="1" x14ac:dyDescent="0.25">
      <c r="A37" s="233" t="s">
        <v>73</v>
      </c>
    </row>
    <row r="38" spans="1:1" x14ac:dyDescent="0.25">
      <c r="A38" s="234" t="s">
        <v>238</v>
      </c>
    </row>
    <row r="39" spans="1:1" x14ac:dyDescent="0.25">
      <c r="A39" s="234" t="s">
        <v>225</v>
      </c>
    </row>
    <row r="40" spans="1:1" x14ac:dyDescent="0.25">
      <c r="A40" s="235" t="s">
        <v>131</v>
      </c>
    </row>
    <row r="41" spans="1:1" x14ac:dyDescent="0.25">
      <c r="A41" s="234" t="s">
        <v>317</v>
      </c>
    </row>
    <row r="42" spans="1:1" ht="15" customHeight="1" x14ac:dyDescent="0.25">
      <c r="A42" s="235" t="s">
        <v>141</v>
      </c>
    </row>
    <row r="43" spans="1:1" x14ac:dyDescent="0.25">
      <c r="A43" s="234" t="s">
        <v>275</v>
      </c>
    </row>
    <row r="44" spans="1:1" x14ac:dyDescent="0.25">
      <c r="A44" s="235" t="s">
        <v>165</v>
      </c>
    </row>
    <row r="45" spans="1:1" x14ac:dyDescent="0.25">
      <c r="A45" s="235" t="s">
        <v>193</v>
      </c>
    </row>
    <row r="46" spans="1:1" x14ac:dyDescent="0.25">
      <c r="A46" s="234" t="s">
        <v>296</v>
      </c>
    </row>
    <row r="47" spans="1:1" x14ac:dyDescent="0.25">
      <c r="A47" s="235" t="s">
        <v>124</v>
      </c>
    </row>
    <row r="48" spans="1:1" x14ac:dyDescent="0.25">
      <c r="A48" s="237" t="s">
        <v>236</v>
      </c>
    </row>
    <row r="49" spans="1:1" ht="15.75" customHeight="1" x14ac:dyDescent="0.25">
      <c r="A49" s="233" t="s">
        <v>207</v>
      </c>
    </row>
    <row r="50" spans="1:1" x14ac:dyDescent="0.25">
      <c r="A50" s="235" t="s">
        <v>218</v>
      </c>
    </row>
    <row r="51" spans="1:1" x14ac:dyDescent="0.25">
      <c r="A51" s="234" t="s">
        <v>808</v>
      </c>
    </row>
    <row r="52" spans="1:1" ht="15.75" customHeight="1" x14ac:dyDescent="0.25">
      <c r="A52" s="236" t="s">
        <v>249</v>
      </c>
    </row>
    <row r="53" spans="1:1" x14ac:dyDescent="0.25">
      <c r="A53" s="234" t="s">
        <v>301</v>
      </c>
    </row>
    <row r="54" spans="1:1" x14ac:dyDescent="0.25">
      <c r="A54" s="235" t="s">
        <v>216</v>
      </c>
    </row>
    <row r="55" spans="1:1" x14ac:dyDescent="0.25">
      <c r="A55" s="236" t="s">
        <v>255</v>
      </c>
    </row>
    <row r="56" spans="1:1" x14ac:dyDescent="0.25">
      <c r="A56" s="235" t="s">
        <v>137</v>
      </c>
    </row>
    <row r="57" spans="1:1" ht="15" customHeight="1" x14ac:dyDescent="0.25">
      <c r="A57" s="236" t="s">
        <v>271</v>
      </c>
    </row>
    <row r="58" spans="1:1" x14ac:dyDescent="0.25">
      <c r="A58" s="236" t="s">
        <v>294</v>
      </c>
    </row>
    <row r="59" spans="1:1" x14ac:dyDescent="0.25">
      <c r="A59" s="234" t="s">
        <v>305</v>
      </c>
    </row>
    <row r="60" spans="1:1" x14ac:dyDescent="0.25">
      <c r="A60" s="235" t="s">
        <v>170</v>
      </c>
    </row>
    <row r="61" spans="1:1" x14ac:dyDescent="0.25">
      <c r="A61" s="234" t="s">
        <v>310</v>
      </c>
    </row>
    <row r="62" spans="1:1" x14ac:dyDescent="0.25">
      <c r="A62" s="234" t="s">
        <v>292</v>
      </c>
    </row>
    <row r="63" spans="1:1" x14ac:dyDescent="0.25">
      <c r="A63" s="234" t="s">
        <v>312</v>
      </c>
    </row>
    <row r="67" spans="1:1" ht="16.5" thickBot="1" x14ac:dyDescent="0.3">
      <c r="A67" s="189" t="s">
        <v>343</v>
      </c>
    </row>
    <row r="68" spans="1:1" ht="15.75" thickTop="1" x14ac:dyDescent="0.25">
      <c r="A68" s="238" t="s">
        <v>345</v>
      </c>
    </row>
    <row r="69" spans="1:1" x14ac:dyDescent="0.25">
      <c r="A69" s="239" t="s">
        <v>354</v>
      </c>
    </row>
    <row r="70" spans="1:1" x14ac:dyDescent="0.25">
      <c r="A70" s="239" t="s">
        <v>356</v>
      </c>
    </row>
    <row r="71" spans="1:1" x14ac:dyDescent="0.25">
      <c r="A71" s="240" t="s">
        <v>363</v>
      </c>
    </row>
    <row r="72" spans="1:1" x14ac:dyDescent="0.25">
      <c r="A72" s="239" t="s">
        <v>406</v>
      </c>
    </row>
    <row r="73" spans="1:1" x14ac:dyDescent="0.25">
      <c r="A73" s="239" t="s">
        <v>410</v>
      </c>
    </row>
    <row r="74" spans="1:1" x14ac:dyDescent="0.25">
      <c r="A74" s="239" t="s">
        <v>415</v>
      </c>
    </row>
    <row r="75" spans="1:1" x14ac:dyDescent="0.25">
      <c r="A75" s="241" t="s">
        <v>419</v>
      </c>
    </row>
    <row r="76" spans="1:1" x14ac:dyDescent="0.25">
      <c r="A76" s="241" t="s">
        <v>425</v>
      </c>
    </row>
    <row r="77" spans="1:1" x14ac:dyDescent="0.25">
      <c r="A77" s="239" t="s">
        <v>428</v>
      </c>
    </row>
    <row r="78" spans="1:1" x14ac:dyDescent="0.25">
      <c r="A78" s="239" t="s">
        <v>430</v>
      </c>
    </row>
    <row r="79" spans="1:1" x14ac:dyDescent="0.25">
      <c r="A79" s="241" t="s">
        <v>440</v>
      </c>
    </row>
    <row r="80" spans="1:1" ht="30" x14ac:dyDescent="0.25">
      <c r="A80" s="241" t="s">
        <v>445</v>
      </c>
    </row>
    <row r="81" spans="1:1" x14ac:dyDescent="0.25">
      <c r="A81" s="239" t="s">
        <v>447</v>
      </c>
    </row>
    <row r="82" spans="1:1" ht="17.25" customHeight="1" x14ac:dyDescent="0.25">
      <c r="A82" s="242" t="s">
        <v>809</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227" t="s">
        <v>73</v>
      </c>
    </row>
    <row r="2" spans="1:1" x14ac:dyDescent="0.25">
      <c r="A2" s="109" t="s">
        <v>79</v>
      </c>
    </row>
    <row r="3" spans="1:1" ht="15.75" customHeight="1" x14ac:dyDescent="0.25">
      <c r="A3" s="109" t="s">
        <v>88</v>
      </c>
    </row>
    <row r="4" spans="1:1" ht="31.5" customHeight="1" x14ac:dyDescent="0.25">
      <c r="A4" s="109" t="s">
        <v>93</v>
      </c>
    </row>
    <row r="5" spans="1:1" ht="30" x14ac:dyDescent="0.25">
      <c r="A5" s="105" t="s">
        <v>97</v>
      </c>
    </row>
    <row r="6" spans="1:1" x14ac:dyDescent="0.25">
      <c r="A6" s="105" t="s">
        <v>99</v>
      </c>
    </row>
    <row r="7" spans="1:1" x14ac:dyDescent="0.25">
      <c r="A7" s="109" t="s">
        <v>103</v>
      </c>
    </row>
    <row r="8" spans="1:1" x14ac:dyDescent="0.25">
      <c r="A8" s="109" t="s">
        <v>107</v>
      </c>
    </row>
    <row r="9" spans="1:1" x14ac:dyDescent="0.25">
      <c r="A9" s="109" t="s">
        <v>111</v>
      </c>
    </row>
    <row r="10" spans="1:1" x14ac:dyDescent="0.25">
      <c r="A10" s="109" t="s">
        <v>118</v>
      </c>
    </row>
    <row r="11" spans="1:1" x14ac:dyDescent="0.25">
      <c r="A11" s="105" t="s">
        <v>122</v>
      </c>
    </row>
    <row r="12" spans="1:1" x14ac:dyDescent="0.25">
      <c r="A12" s="109" t="s">
        <v>124</v>
      </c>
    </row>
    <row r="13" spans="1:1" x14ac:dyDescent="0.25">
      <c r="A13" s="109" t="s">
        <v>131</v>
      </c>
    </row>
    <row r="14" spans="1:1" ht="17.25" customHeight="1" x14ac:dyDescent="0.25">
      <c r="A14" s="105" t="s">
        <v>137</v>
      </c>
    </row>
    <row r="15" spans="1:1" x14ac:dyDescent="0.25">
      <c r="A15" s="105" t="s">
        <v>139</v>
      </c>
    </row>
    <row r="16" spans="1:1" x14ac:dyDescent="0.25">
      <c r="A16" s="105" t="s">
        <v>144</v>
      </c>
    </row>
    <row r="17" spans="1:1" ht="30" x14ac:dyDescent="0.25">
      <c r="A17" s="105" t="s">
        <v>148</v>
      </c>
    </row>
    <row r="18" spans="1:1" ht="30" x14ac:dyDescent="0.25">
      <c r="A18" s="105" t="s">
        <v>154</v>
      </c>
    </row>
    <row r="19" spans="1:1" ht="18" customHeight="1" x14ac:dyDescent="0.25">
      <c r="A19" s="105" t="s">
        <v>165</v>
      </c>
    </row>
    <row r="20" spans="1:1" ht="15" customHeight="1" x14ac:dyDescent="0.25">
      <c r="A20" s="109" t="s">
        <v>167</v>
      </c>
    </row>
    <row r="21" spans="1:1" ht="15.75" customHeight="1" x14ac:dyDescent="0.25">
      <c r="A21" s="109" t="s">
        <v>170</v>
      </c>
    </row>
    <row r="22" spans="1:1" x14ac:dyDescent="0.25">
      <c r="A22" s="109" t="s">
        <v>179</v>
      </c>
    </row>
    <row r="23" spans="1:1" x14ac:dyDescent="0.25">
      <c r="A23" s="105" t="s">
        <v>189</v>
      </c>
    </row>
    <row r="24" spans="1:1" ht="30" x14ac:dyDescent="0.25">
      <c r="A24" s="105" t="s">
        <v>193</v>
      </c>
    </row>
    <row r="25" spans="1:1" x14ac:dyDescent="0.25">
      <c r="A25" s="109" t="s">
        <v>195</v>
      </c>
    </row>
    <row r="26" spans="1:1" x14ac:dyDescent="0.25">
      <c r="A26" s="105" t="s">
        <v>201</v>
      </c>
    </row>
    <row r="27" spans="1:1" ht="19.5" customHeight="1" x14ac:dyDescent="0.25">
      <c r="A27" s="105" t="s">
        <v>207</v>
      </c>
    </row>
    <row r="28" spans="1:1" ht="30" x14ac:dyDescent="0.25">
      <c r="A28" s="105" t="s">
        <v>212</v>
      </c>
    </row>
    <row r="29" spans="1:1" x14ac:dyDescent="0.25">
      <c r="A29" s="105" t="s">
        <v>214</v>
      </c>
    </row>
    <row r="30" spans="1:1" x14ac:dyDescent="0.25">
      <c r="A30" s="105" t="s">
        <v>216</v>
      </c>
    </row>
    <row r="31" spans="1:1" x14ac:dyDescent="0.25">
      <c r="A31" s="105" t="s">
        <v>218</v>
      </c>
    </row>
    <row r="32" spans="1:1" ht="30" x14ac:dyDescent="0.25">
      <c r="A32" s="107" t="s">
        <v>223</v>
      </c>
    </row>
    <row r="33" spans="1:3" x14ac:dyDescent="0.25">
      <c r="A33" s="107" t="s">
        <v>225</v>
      </c>
    </row>
    <row r="34" spans="1:3" ht="16.5" customHeight="1" x14ac:dyDescent="0.25">
      <c r="A34" s="107" t="s">
        <v>228</v>
      </c>
    </row>
    <row r="35" spans="1:3" ht="15.75" customHeight="1" x14ac:dyDescent="0.25">
      <c r="A35" s="106" t="s">
        <v>230</v>
      </c>
    </row>
    <row r="36" spans="1:3" x14ac:dyDescent="0.25">
      <c r="A36" s="107" t="s">
        <v>236</v>
      </c>
    </row>
    <row r="37" spans="1:3" x14ac:dyDescent="0.25">
      <c r="A37" s="107" t="s">
        <v>238</v>
      </c>
    </row>
    <row r="38" spans="1:3" x14ac:dyDescent="0.25">
      <c r="A38" s="107" t="s">
        <v>271</v>
      </c>
    </row>
    <row r="39" spans="1:3" x14ac:dyDescent="0.25">
      <c r="A39" s="107" t="s">
        <v>286</v>
      </c>
    </row>
    <row r="40" spans="1:3" x14ac:dyDescent="0.25">
      <c r="A40" s="107" t="s">
        <v>292</v>
      </c>
    </row>
    <row r="41" spans="1:3" ht="17.25" customHeight="1" x14ac:dyDescent="0.25">
      <c r="A41" s="106" t="s">
        <v>296</v>
      </c>
    </row>
    <row r="42" spans="1:3" x14ac:dyDescent="0.25">
      <c r="A42" s="106" t="s">
        <v>305</v>
      </c>
    </row>
    <row r="43" spans="1:3" x14ac:dyDescent="0.25">
      <c r="A43" s="106" t="s">
        <v>317</v>
      </c>
    </row>
    <row r="44" spans="1:3" x14ac:dyDescent="0.25">
      <c r="A44" s="107" t="s">
        <v>328</v>
      </c>
    </row>
    <row r="45" spans="1:3" ht="18" customHeight="1" x14ac:dyDescent="0.25">
      <c r="A45" s="107" t="s">
        <v>334</v>
      </c>
      <c r="C45" s="108" t="s">
        <v>810</v>
      </c>
    </row>
    <row r="46" spans="1:3" ht="20.100000000000001" customHeight="1" x14ac:dyDescent="0.25"/>
    <row r="47" spans="1:3" ht="20.100000000000001" customHeight="1" x14ac:dyDescent="0.25"/>
    <row r="48" spans="1:3" ht="15.75" customHeight="1" x14ac:dyDescent="0.25">
      <c r="A48" s="111" t="s">
        <v>354</v>
      </c>
    </row>
    <row r="49" spans="1:3" ht="16.5" customHeight="1" x14ac:dyDescent="0.25">
      <c r="A49" s="111" t="s">
        <v>356</v>
      </c>
    </row>
    <row r="50" spans="1:3" ht="17.25" customHeight="1" x14ac:dyDescent="0.25">
      <c r="A50" s="111" t="s">
        <v>363</v>
      </c>
    </row>
    <row r="51" spans="1:3" ht="20.100000000000001" customHeight="1" x14ac:dyDescent="0.25">
      <c r="A51" s="111" t="s">
        <v>406</v>
      </c>
    </row>
    <row r="52" spans="1:3" ht="17.25" customHeight="1" x14ac:dyDescent="0.25">
      <c r="A52" s="111" t="s">
        <v>410</v>
      </c>
    </row>
    <row r="53" spans="1:3" ht="15.75" customHeight="1" x14ac:dyDescent="0.25">
      <c r="A53" s="228" t="s">
        <v>419</v>
      </c>
    </row>
    <row r="54" spans="1:3" ht="17.25" customHeight="1" x14ac:dyDescent="0.25">
      <c r="A54" s="111" t="s">
        <v>428</v>
      </c>
    </row>
    <row r="55" spans="1:3" ht="20.100000000000001" customHeight="1" x14ac:dyDescent="0.25">
      <c r="A55" s="111" t="s">
        <v>430</v>
      </c>
    </row>
    <row r="56" spans="1:3" ht="27" customHeight="1" x14ac:dyDescent="0.25">
      <c r="A56" s="228" t="s">
        <v>445</v>
      </c>
    </row>
    <row r="57" spans="1:3" ht="15.75" customHeight="1" x14ac:dyDescent="0.25">
      <c r="A57" s="111" t="s">
        <v>447</v>
      </c>
    </row>
    <row r="58" spans="1:3" ht="15.75" customHeight="1" x14ac:dyDescent="0.25">
      <c r="A58" s="229" t="s">
        <v>456</v>
      </c>
      <c r="C58" s="108" t="s">
        <v>811</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218" customWidth="1"/>
    <col min="3" max="3" width="10.28515625" customWidth="1"/>
    <col min="4" max="4" width="10.7109375" customWidth="1"/>
  </cols>
  <sheetData>
    <row r="2" spans="1:1" ht="16.5" thickBot="1" x14ac:dyDescent="0.3">
      <c r="A2" s="217" t="s">
        <v>71</v>
      </c>
    </row>
    <row r="3" spans="1:1" ht="15.75" thickTop="1" x14ac:dyDescent="0.25">
      <c r="A3" s="211" t="s">
        <v>179</v>
      </c>
    </row>
    <row r="4" spans="1:1" x14ac:dyDescent="0.25">
      <c r="A4" s="216" t="s">
        <v>144</v>
      </c>
    </row>
    <row r="5" spans="1:1" x14ac:dyDescent="0.25">
      <c r="A5" s="215" t="s">
        <v>286</v>
      </c>
    </row>
    <row r="6" spans="1:1" x14ac:dyDescent="0.25">
      <c r="A6" s="216" t="s">
        <v>167</v>
      </c>
    </row>
    <row r="7" spans="1:1" x14ac:dyDescent="0.25">
      <c r="A7" s="216" t="s">
        <v>99</v>
      </c>
    </row>
    <row r="8" spans="1:1" x14ac:dyDescent="0.25">
      <c r="A8" s="212" t="s">
        <v>230</v>
      </c>
    </row>
    <row r="9" spans="1:1" x14ac:dyDescent="0.25">
      <c r="A9" s="113" t="s">
        <v>111</v>
      </c>
    </row>
    <row r="10" spans="1:1" x14ac:dyDescent="0.25">
      <c r="A10" s="216" t="s">
        <v>214</v>
      </c>
    </row>
    <row r="11" spans="1:1" x14ac:dyDescent="0.25">
      <c r="A11" s="216" t="s">
        <v>195</v>
      </c>
    </row>
    <row r="12" spans="1:1" x14ac:dyDescent="0.25">
      <c r="A12" s="216" t="s">
        <v>201</v>
      </c>
    </row>
    <row r="13" spans="1:1" x14ac:dyDescent="0.25">
      <c r="A13" s="216" t="s">
        <v>107</v>
      </c>
    </row>
    <row r="14" spans="1:1" x14ac:dyDescent="0.25">
      <c r="A14" s="216" t="s">
        <v>209</v>
      </c>
    </row>
    <row r="15" spans="1:1" x14ac:dyDescent="0.25">
      <c r="A15" s="113" t="s">
        <v>118</v>
      </c>
    </row>
    <row r="16" spans="1:1" x14ac:dyDescent="0.25">
      <c r="A16" s="113" t="s">
        <v>79</v>
      </c>
    </row>
    <row r="17" spans="1:1" x14ac:dyDescent="0.25">
      <c r="A17" s="113" t="s">
        <v>83</v>
      </c>
    </row>
    <row r="18" spans="1:1" x14ac:dyDescent="0.25">
      <c r="A18" s="113" t="s">
        <v>88</v>
      </c>
    </row>
    <row r="19" spans="1:1" x14ac:dyDescent="0.25">
      <c r="A19" s="113" t="s">
        <v>139</v>
      </c>
    </row>
    <row r="20" spans="1:1" x14ac:dyDescent="0.25">
      <c r="A20" s="212" t="s">
        <v>223</v>
      </c>
    </row>
    <row r="21" spans="1:1" x14ac:dyDescent="0.25">
      <c r="A21" s="216" t="s">
        <v>103</v>
      </c>
    </row>
    <row r="22" spans="1:1" x14ac:dyDescent="0.25">
      <c r="A22" s="215" t="s">
        <v>315</v>
      </c>
    </row>
    <row r="23" spans="1:1" x14ac:dyDescent="0.25">
      <c r="A23" s="215" t="s">
        <v>258</v>
      </c>
    </row>
    <row r="24" spans="1:1" x14ac:dyDescent="0.25">
      <c r="A24" s="113" t="s">
        <v>189</v>
      </c>
    </row>
    <row r="25" spans="1:1" x14ac:dyDescent="0.25">
      <c r="A25" s="113" t="s">
        <v>154</v>
      </c>
    </row>
    <row r="26" spans="1:1" x14ac:dyDescent="0.25">
      <c r="A26" s="216" t="s">
        <v>212</v>
      </c>
    </row>
    <row r="27" spans="1:1" x14ac:dyDescent="0.25">
      <c r="A27" s="212" t="s">
        <v>283</v>
      </c>
    </row>
    <row r="28" spans="1:1" x14ac:dyDescent="0.25">
      <c r="A28" s="212" t="s">
        <v>228</v>
      </c>
    </row>
    <row r="29" spans="1:1" x14ac:dyDescent="0.25">
      <c r="A29" s="216" t="s">
        <v>148</v>
      </c>
    </row>
    <row r="30" spans="1:1" x14ac:dyDescent="0.25">
      <c r="A30" s="113" t="s">
        <v>97</v>
      </c>
    </row>
    <row r="31" spans="1:1" x14ac:dyDescent="0.25">
      <c r="A31" s="113" t="s">
        <v>93</v>
      </c>
    </row>
    <row r="32" spans="1:1" x14ac:dyDescent="0.25">
      <c r="A32" s="212" t="s">
        <v>328</v>
      </c>
    </row>
    <row r="33" spans="1:1" x14ac:dyDescent="0.25">
      <c r="A33" s="113" t="s">
        <v>73</v>
      </c>
    </row>
    <row r="34" spans="1:1" x14ac:dyDescent="0.25">
      <c r="A34" s="212" t="s">
        <v>238</v>
      </c>
    </row>
    <row r="35" spans="1:1" x14ac:dyDescent="0.25">
      <c r="A35" s="212" t="s">
        <v>225</v>
      </c>
    </row>
    <row r="36" spans="1:1" x14ac:dyDescent="0.25">
      <c r="A36" s="113" t="s">
        <v>131</v>
      </c>
    </row>
    <row r="37" spans="1:1" x14ac:dyDescent="0.25">
      <c r="A37" s="215" t="s">
        <v>317</v>
      </c>
    </row>
    <row r="38" spans="1:1" x14ac:dyDescent="0.25">
      <c r="A38" s="212" t="s">
        <v>275</v>
      </c>
    </row>
    <row r="39" spans="1:1" x14ac:dyDescent="0.25">
      <c r="A39" s="113" t="s">
        <v>165</v>
      </c>
    </row>
    <row r="40" spans="1:1" x14ac:dyDescent="0.25">
      <c r="A40" s="113" t="s">
        <v>193</v>
      </c>
    </row>
    <row r="41" spans="1:1" x14ac:dyDescent="0.25">
      <c r="A41" s="212" t="s">
        <v>296</v>
      </c>
    </row>
    <row r="42" spans="1:1" x14ac:dyDescent="0.25">
      <c r="A42" s="213" t="s">
        <v>236</v>
      </c>
    </row>
    <row r="43" spans="1:1" x14ac:dyDescent="0.25">
      <c r="A43" s="113" t="s">
        <v>207</v>
      </c>
    </row>
    <row r="44" spans="1:1" x14ac:dyDescent="0.25">
      <c r="A44" s="216" t="s">
        <v>218</v>
      </c>
    </row>
    <row r="45" spans="1:1" x14ac:dyDescent="0.25">
      <c r="A45" s="212" t="s">
        <v>808</v>
      </c>
    </row>
    <row r="46" spans="1:1" x14ac:dyDescent="0.25">
      <c r="A46" s="212" t="s">
        <v>249</v>
      </c>
    </row>
    <row r="47" spans="1:1" x14ac:dyDescent="0.25">
      <c r="A47" s="216" t="s">
        <v>216</v>
      </c>
    </row>
    <row r="48" spans="1:1" x14ac:dyDescent="0.25">
      <c r="A48" s="215" t="s">
        <v>255</v>
      </c>
    </row>
    <row r="49" spans="1:4" x14ac:dyDescent="0.25">
      <c r="A49" s="216" t="s">
        <v>137</v>
      </c>
    </row>
    <row r="50" spans="1:4" x14ac:dyDescent="0.25">
      <c r="A50" s="212" t="s">
        <v>305</v>
      </c>
    </row>
    <row r="51" spans="1:4" x14ac:dyDescent="0.25">
      <c r="A51" s="216" t="s">
        <v>170</v>
      </c>
    </row>
    <row r="52" spans="1:4" x14ac:dyDescent="0.25">
      <c r="A52" s="212" t="s">
        <v>292</v>
      </c>
    </row>
    <row r="53" spans="1:4" x14ac:dyDescent="0.25">
      <c r="A53" s="212" t="s">
        <v>312</v>
      </c>
      <c r="C53" s="108">
        <v>51</v>
      </c>
      <c r="D53" s="108" t="s">
        <v>805</v>
      </c>
    </row>
    <row r="56" spans="1:4" ht="16.5" thickBot="1" x14ac:dyDescent="0.3">
      <c r="A56" s="189" t="s">
        <v>343</v>
      </c>
    </row>
    <row r="57" spans="1:4" ht="15.75" thickTop="1" x14ac:dyDescent="0.25">
      <c r="A57" s="211" t="s">
        <v>356</v>
      </c>
    </row>
    <row r="58" spans="1:4" x14ac:dyDescent="0.25">
      <c r="A58" s="214" t="s">
        <v>345</v>
      </c>
    </row>
    <row r="59" spans="1:4" x14ac:dyDescent="0.25">
      <c r="A59" s="216" t="s">
        <v>354</v>
      </c>
    </row>
    <row r="60" spans="1:4" x14ac:dyDescent="0.25">
      <c r="A60" s="219" t="s">
        <v>363</v>
      </c>
    </row>
    <row r="61" spans="1:4" x14ac:dyDescent="0.25">
      <c r="A61" s="113" t="s">
        <v>406</v>
      </c>
    </row>
    <row r="62" spans="1:4" x14ac:dyDescent="0.25">
      <c r="A62" s="216" t="s">
        <v>410</v>
      </c>
    </row>
    <row r="63" spans="1:4" x14ac:dyDescent="0.25">
      <c r="A63" s="215" t="s">
        <v>419</v>
      </c>
    </row>
    <row r="64" spans="1:4" x14ac:dyDescent="0.25">
      <c r="A64" s="113" t="s">
        <v>428</v>
      </c>
    </row>
    <row r="65" spans="1:4" x14ac:dyDescent="0.25">
      <c r="A65" s="216" t="s">
        <v>430</v>
      </c>
    </row>
    <row r="66" spans="1:4" x14ac:dyDescent="0.25">
      <c r="A66" s="215" t="s">
        <v>445</v>
      </c>
    </row>
    <row r="67" spans="1:4" x14ac:dyDescent="0.25">
      <c r="A67" s="216" t="s">
        <v>447</v>
      </c>
    </row>
    <row r="68" spans="1:4" x14ac:dyDescent="0.25">
      <c r="A68" s="220" t="s">
        <v>456</v>
      </c>
      <c r="C68" s="108">
        <v>12</v>
      </c>
      <c r="D68" s="108" t="s">
        <v>812</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201" customWidth="1"/>
  </cols>
  <sheetData>
    <row r="1" spans="1:1" ht="16.5" thickBot="1" x14ac:dyDescent="0.3">
      <c r="A1" s="202" t="s">
        <v>71</v>
      </c>
    </row>
    <row r="2" spans="1:1" ht="15.75" thickTop="1" x14ac:dyDescent="0.25">
      <c r="A2" s="183" t="s">
        <v>179</v>
      </c>
    </row>
    <row r="3" spans="1:1" x14ac:dyDescent="0.25">
      <c r="A3" s="176" t="s">
        <v>144</v>
      </c>
    </row>
    <row r="4" spans="1:1" x14ac:dyDescent="0.25">
      <c r="A4" s="178" t="s">
        <v>286</v>
      </c>
    </row>
    <row r="5" spans="1:1" x14ac:dyDescent="0.25">
      <c r="A5" s="176" t="s">
        <v>167</v>
      </c>
    </row>
    <row r="6" spans="1:1" x14ac:dyDescent="0.25">
      <c r="A6" s="177" t="s">
        <v>99</v>
      </c>
    </row>
    <row r="7" spans="1:1" x14ac:dyDescent="0.25">
      <c r="A7" s="181" t="s">
        <v>230</v>
      </c>
    </row>
    <row r="8" spans="1:1" x14ac:dyDescent="0.25">
      <c r="A8" s="176" t="s">
        <v>111</v>
      </c>
    </row>
    <row r="9" spans="1:1" x14ac:dyDescent="0.25">
      <c r="A9" s="176" t="s">
        <v>214</v>
      </c>
    </row>
    <row r="10" spans="1:1" x14ac:dyDescent="0.25">
      <c r="A10" s="176" t="s">
        <v>195</v>
      </c>
    </row>
    <row r="11" spans="1:1" x14ac:dyDescent="0.25">
      <c r="A11" s="176" t="s">
        <v>201</v>
      </c>
    </row>
    <row r="12" spans="1:1" x14ac:dyDescent="0.25">
      <c r="A12" s="180" t="s">
        <v>107</v>
      </c>
    </row>
    <row r="13" spans="1:1" x14ac:dyDescent="0.25">
      <c r="A13" s="176" t="s">
        <v>209</v>
      </c>
    </row>
    <row r="14" spans="1:1" x14ac:dyDescent="0.25">
      <c r="A14" s="180" t="s">
        <v>118</v>
      </c>
    </row>
    <row r="15" spans="1:1" x14ac:dyDescent="0.25">
      <c r="A15" s="180" t="s">
        <v>79</v>
      </c>
    </row>
    <row r="16" spans="1:1" x14ac:dyDescent="0.25">
      <c r="A16" s="180" t="s">
        <v>88</v>
      </c>
    </row>
    <row r="17" spans="1:1" x14ac:dyDescent="0.25">
      <c r="A17" s="180" t="s">
        <v>139</v>
      </c>
    </row>
    <row r="18" spans="1:1" x14ac:dyDescent="0.25">
      <c r="A18" s="181" t="s">
        <v>223</v>
      </c>
    </row>
    <row r="19" spans="1:1" x14ac:dyDescent="0.25">
      <c r="A19" s="180" t="s">
        <v>103</v>
      </c>
    </row>
    <row r="20" spans="1:1" x14ac:dyDescent="0.25">
      <c r="A20" s="178" t="s">
        <v>245</v>
      </c>
    </row>
    <row r="21" spans="1:1" x14ac:dyDescent="0.25">
      <c r="A21" s="178" t="s">
        <v>315</v>
      </c>
    </row>
    <row r="22" spans="1:1" x14ac:dyDescent="0.25">
      <c r="A22" s="176" t="s">
        <v>122</v>
      </c>
    </row>
    <row r="23" spans="1:1" x14ac:dyDescent="0.25">
      <c r="A23" s="180" t="s">
        <v>189</v>
      </c>
    </row>
    <row r="24" spans="1:1" x14ac:dyDescent="0.25">
      <c r="A24" s="180" t="s">
        <v>154</v>
      </c>
    </row>
    <row r="25" spans="1:1" ht="30" x14ac:dyDescent="0.25">
      <c r="A25" s="176" t="s">
        <v>212</v>
      </c>
    </row>
    <row r="26" spans="1:1" x14ac:dyDescent="0.25">
      <c r="A26" s="181" t="s">
        <v>283</v>
      </c>
    </row>
    <row r="27" spans="1:1" ht="17.25" customHeight="1" x14ac:dyDescent="0.25">
      <c r="A27" s="181" t="s">
        <v>228</v>
      </c>
    </row>
    <row r="28" spans="1:1" ht="18.75" customHeight="1" x14ac:dyDescent="0.25">
      <c r="A28" s="176" t="s">
        <v>148</v>
      </c>
    </row>
    <row r="29" spans="1:1" x14ac:dyDescent="0.25">
      <c r="A29" s="180" t="s">
        <v>97</v>
      </c>
    </row>
    <row r="30" spans="1:1" ht="30" x14ac:dyDescent="0.25">
      <c r="A30" s="180" t="s">
        <v>93</v>
      </c>
    </row>
    <row r="31" spans="1:1" x14ac:dyDescent="0.25">
      <c r="A31" s="181" t="s">
        <v>328</v>
      </c>
    </row>
    <row r="32" spans="1:1" x14ac:dyDescent="0.25">
      <c r="A32" s="180" t="s">
        <v>73</v>
      </c>
    </row>
    <row r="33" spans="1:1" x14ac:dyDescent="0.25">
      <c r="A33" s="181" t="s">
        <v>238</v>
      </c>
    </row>
    <row r="34" spans="1:1" x14ac:dyDescent="0.25">
      <c r="A34" s="181" t="s">
        <v>225</v>
      </c>
    </row>
    <row r="35" spans="1:1" x14ac:dyDescent="0.25">
      <c r="A35" s="180" t="s">
        <v>131</v>
      </c>
    </row>
    <row r="36" spans="1:1" x14ac:dyDescent="0.25">
      <c r="A36" s="178" t="s">
        <v>317</v>
      </c>
    </row>
    <row r="37" spans="1:1" x14ac:dyDescent="0.25">
      <c r="A37" s="181" t="s">
        <v>275</v>
      </c>
    </row>
    <row r="38" spans="1:1" x14ac:dyDescent="0.25">
      <c r="A38" s="180" t="s">
        <v>165</v>
      </c>
    </row>
    <row r="39" spans="1:1" x14ac:dyDescent="0.25">
      <c r="A39" s="180" t="s">
        <v>193</v>
      </c>
    </row>
    <row r="40" spans="1:1" x14ac:dyDescent="0.25">
      <c r="A40" s="181" t="s">
        <v>296</v>
      </c>
    </row>
    <row r="41" spans="1:1" x14ac:dyDescent="0.25">
      <c r="A41" s="181" t="s">
        <v>236</v>
      </c>
    </row>
    <row r="42" spans="1:1" x14ac:dyDescent="0.25">
      <c r="A42" s="180" t="s">
        <v>207</v>
      </c>
    </row>
    <row r="43" spans="1:1" x14ac:dyDescent="0.25">
      <c r="A43" s="176" t="s">
        <v>218</v>
      </c>
    </row>
    <row r="44" spans="1:1" x14ac:dyDescent="0.25">
      <c r="A44" s="181" t="s">
        <v>249</v>
      </c>
    </row>
    <row r="45" spans="1:1" x14ac:dyDescent="0.25">
      <c r="A45" s="181" t="s">
        <v>273</v>
      </c>
    </row>
    <row r="46" spans="1:1" x14ac:dyDescent="0.25">
      <c r="A46" s="178" t="s">
        <v>301</v>
      </c>
    </row>
    <row r="47" spans="1:1" x14ac:dyDescent="0.25">
      <c r="A47" s="180" t="s">
        <v>216</v>
      </c>
    </row>
    <row r="48" spans="1:1" x14ac:dyDescent="0.25">
      <c r="A48" s="176" t="s">
        <v>137</v>
      </c>
    </row>
    <row r="49" spans="1:3" x14ac:dyDescent="0.25">
      <c r="A49" s="178" t="s">
        <v>813</v>
      </c>
    </row>
    <row r="50" spans="1:3" x14ac:dyDescent="0.25">
      <c r="A50" s="180" t="s">
        <v>170</v>
      </c>
    </row>
    <row r="51" spans="1:3" x14ac:dyDescent="0.25">
      <c r="A51" s="181" t="s">
        <v>292</v>
      </c>
    </row>
    <row r="52" spans="1:3" x14ac:dyDescent="0.25">
      <c r="A52" s="181" t="s">
        <v>312</v>
      </c>
      <c r="C52" s="203" t="s">
        <v>814</v>
      </c>
    </row>
    <row r="56" spans="1:3" ht="16.5" thickBot="1" x14ac:dyDescent="0.3">
      <c r="A56" s="204" t="s">
        <v>343</v>
      </c>
    </row>
    <row r="57" spans="1:3" ht="15.75" thickTop="1" x14ac:dyDescent="0.25">
      <c r="A57" s="200" t="s">
        <v>345</v>
      </c>
    </row>
    <row r="58" spans="1:3" x14ac:dyDescent="0.25">
      <c r="A58" s="146" t="s">
        <v>354</v>
      </c>
    </row>
    <row r="59" spans="1:3" x14ac:dyDescent="0.25">
      <c r="A59" s="145" t="s">
        <v>356</v>
      </c>
    </row>
    <row r="60" spans="1:3" x14ac:dyDescent="0.25">
      <c r="A60" s="145" t="s">
        <v>363</v>
      </c>
    </row>
    <row r="61" spans="1:3" x14ac:dyDescent="0.25">
      <c r="A61" s="75" t="s">
        <v>406</v>
      </c>
    </row>
    <row r="62" spans="1:3" x14ac:dyDescent="0.25">
      <c r="A62" s="145" t="s">
        <v>410</v>
      </c>
    </row>
    <row r="63" spans="1:3" x14ac:dyDescent="0.25">
      <c r="A63" s="147" t="s">
        <v>419</v>
      </c>
    </row>
    <row r="64" spans="1:3" x14ac:dyDescent="0.25">
      <c r="A64" s="75" t="s">
        <v>428</v>
      </c>
    </row>
    <row r="65" spans="1:3" x14ac:dyDescent="0.25">
      <c r="A65" s="145" t="s">
        <v>430</v>
      </c>
    </row>
    <row r="66" spans="1:3" x14ac:dyDescent="0.25">
      <c r="A66" s="145" t="s">
        <v>447</v>
      </c>
    </row>
    <row r="67" spans="1:3" ht="15.75" customHeight="1" x14ac:dyDescent="0.25">
      <c r="A67" s="151" t="s">
        <v>809</v>
      </c>
      <c r="C67" s="108" t="s">
        <v>811</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82" customWidth="1"/>
    <col min="3" max="3" width="13.140625" customWidth="1"/>
    <col min="5" max="5" width="24.5703125" customWidth="1"/>
  </cols>
  <sheetData>
    <row r="1" spans="1:1" x14ac:dyDescent="0.25">
      <c r="A1" s="178" t="s">
        <v>796</v>
      </c>
    </row>
    <row r="2" spans="1:1" x14ac:dyDescent="0.25">
      <c r="A2" s="176" t="s">
        <v>179</v>
      </c>
    </row>
    <row r="3" spans="1:1" x14ac:dyDescent="0.25">
      <c r="A3" s="176" t="s">
        <v>144</v>
      </c>
    </row>
    <row r="4" spans="1:1" x14ac:dyDescent="0.25">
      <c r="A4" s="178" t="s">
        <v>286</v>
      </c>
    </row>
    <row r="5" spans="1:1" x14ac:dyDescent="0.25">
      <c r="A5" s="180" t="s">
        <v>167</v>
      </c>
    </row>
    <row r="6" spans="1:1" x14ac:dyDescent="0.25">
      <c r="A6" s="176" t="s">
        <v>99</v>
      </c>
    </row>
    <row r="7" spans="1:1" x14ac:dyDescent="0.25">
      <c r="A7" s="178" t="s">
        <v>230</v>
      </c>
    </row>
    <row r="8" spans="1:1" x14ac:dyDescent="0.25">
      <c r="A8" s="176" t="s">
        <v>111</v>
      </c>
    </row>
    <row r="9" spans="1:1" x14ac:dyDescent="0.25">
      <c r="A9" s="178" t="s">
        <v>299</v>
      </c>
    </row>
    <row r="10" spans="1:1" x14ac:dyDescent="0.25">
      <c r="A10" s="180" t="s">
        <v>214</v>
      </c>
    </row>
    <row r="11" spans="1:1" x14ac:dyDescent="0.25">
      <c r="A11" s="176" t="s">
        <v>201</v>
      </c>
    </row>
    <row r="12" spans="1:1" x14ac:dyDescent="0.25">
      <c r="A12" s="176" t="s">
        <v>107</v>
      </c>
    </row>
    <row r="13" spans="1:1" x14ac:dyDescent="0.25">
      <c r="A13" s="180" t="s">
        <v>209</v>
      </c>
    </row>
    <row r="14" spans="1:1" x14ac:dyDescent="0.25">
      <c r="A14" s="180" t="s">
        <v>118</v>
      </c>
    </row>
    <row r="15" spans="1:1" x14ac:dyDescent="0.25">
      <c r="A15" s="176" t="s">
        <v>79</v>
      </c>
    </row>
    <row r="16" spans="1:1" x14ac:dyDescent="0.25">
      <c r="A16" s="180" t="s">
        <v>83</v>
      </c>
    </row>
    <row r="17" spans="1:1" ht="18.75" customHeight="1" x14ac:dyDescent="0.25">
      <c r="A17" s="180" t="s">
        <v>88</v>
      </c>
    </row>
    <row r="18" spans="1:1" ht="18" customHeight="1" x14ac:dyDescent="0.25">
      <c r="A18" s="180" t="s">
        <v>139</v>
      </c>
    </row>
    <row r="19" spans="1:1" x14ac:dyDescent="0.25">
      <c r="A19" s="178" t="s">
        <v>223</v>
      </c>
    </row>
    <row r="20" spans="1:1" x14ac:dyDescent="0.25">
      <c r="A20" s="180" t="s">
        <v>103</v>
      </c>
    </row>
    <row r="21" spans="1:1" x14ac:dyDescent="0.25">
      <c r="A21" s="178" t="s">
        <v>245</v>
      </c>
    </row>
    <row r="22" spans="1:1" x14ac:dyDescent="0.25">
      <c r="A22" s="178" t="s">
        <v>315</v>
      </c>
    </row>
    <row r="23" spans="1:1" x14ac:dyDescent="0.25">
      <c r="A23" s="176" t="s">
        <v>122</v>
      </c>
    </row>
    <row r="24" spans="1:1" x14ac:dyDescent="0.25">
      <c r="A24" s="181" t="s">
        <v>258</v>
      </c>
    </row>
    <row r="25" spans="1:1" x14ac:dyDescent="0.25">
      <c r="A25" s="180" t="s">
        <v>189</v>
      </c>
    </row>
    <row r="26" spans="1:1" ht="18.75" customHeight="1" x14ac:dyDescent="0.25">
      <c r="A26" s="180" t="s">
        <v>154</v>
      </c>
    </row>
    <row r="27" spans="1:1" ht="19.5" customHeight="1" x14ac:dyDescent="0.25">
      <c r="A27" s="180" t="s">
        <v>212</v>
      </c>
    </row>
    <row r="28" spans="1:1" x14ac:dyDescent="0.25">
      <c r="A28" s="180" t="s">
        <v>220</v>
      </c>
    </row>
    <row r="29" spans="1:1" x14ac:dyDescent="0.25">
      <c r="A29" s="176" t="s">
        <v>156</v>
      </c>
    </row>
    <row r="30" spans="1:1" ht="18.75" customHeight="1" x14ac:dyDescent="0.25">
      <c r="A30" s="181" t="s">
        <v>337</v>
      </c>
    </row>
    <row r="31" spans="1:1" x14ac:dyDescent="0.25">
      <c r="A31" s="181" t="s">
        <v>283</v>
      </c>
    </row>
    <row r="32" spans="1:1" x14ac:dyDescent="0.25">
      <c r="A32" s="181" t="s">
        <v>322</v>
      </c>
    </row>
    <row r="33" spans="1:1" ht="27.75" customHeight="1" x14ac:dyDescent="0.25">
      <c r="A33" s="181" t="s">
        <v>298</v>
      </c>
    </row>
    <row r="34" spans="1:1" x14ac:dyDescent="0.25">
      <c r="A34" s="178" t="s">
        <v>228</v>
      </c>
    </row>
    <row r="35" spans="1:1" ht="16.5" customHeight="1" x14ac:dyDescent="0.25">
      <c r="A35" s="180" t="s">
        <v>148</v>
      </c>
    </row>
    <row r="36" spans="1:1" ht="30" x14ac:dyDescent="0.25">
      <c r="A36" s="181" t="s">
        <v>269</v>
      </c>
    </row>
    <row r="37" spans="1:1" ht="30" x14ac:dyDescent="0.25">
      <c r="A37" s="180" t="s">
        <v>93</v>
      </c>
    </row>
    <row r="38" spans="1:1" ht="15.75" thickBot="1" x14ac:dyDescent="0.3">
      <c r="A38" s="178" t="s">
        <v>328</v>
      </c>
    </row>
    <row r="39" spans="1:1" ht="15.75" thickTop="1" x14ac:dyDescent="0.25">
      <c r="A39" s="183" t="s">
        <v>73</v>
      </c>
    </row>
    <row r="40" spans="1:1" x14ac:dyDescent="0.25">
      <c r="A40" s="181" t="s">
        <v>238</v>
      </c>
    </row>
    <row r="41" spans="1:1" x14ac:dyDescent="0.25">
      <c r="A41" s="181" t="s">
        <v>225</v>
      </c>
    </row>
    <row r="42" spans="1:1" x14ac:dyDescent="0.25">
      <c r="A42" s="180" t="s">
        <v>131</v>
      </c>
    </row>
    <row r="43" spans="1:1" x14ac:dyDescent="0.25">
      <c r="A43" s="181" t="s">
        <v>317</v>
      </c>
    </row>
    <row r="44" spans="1:1" x14ac:dyDescent="0.25">
      <c r="A44" s="177" t="s">
        <v>141</v>
      </c>
    </row>
    <row r="45" spans="1:1" x14ac:dyDescent="0.25">
      <c r="A45" s="181" t="s">
        <v>275</v>
      </c>
    </row>
    <row r="46" spans="1:1" x14ac:dyDescent="0.25">
      <c r="A46" s="180" t="s">
        <v>165</v>
      </c>
    </row>
    <row r="47" spans="1:1" x14ac:dyDescent="0.25">
      <c r="A47" s="181" t="s">
        <v>308</v>
      </c>
    </row>
    <row r="48" spans="1:1" ht="17.25" customHeight="1" x14ac:dyDescent="0.25">
      <c r="A48" s="176" t="s">
        <v>193</v>
      </c>
    </row>
    <row r="49" spans="1:3" x14ac:dyDescent="0.25">
      <c r="A49" s="181" t="s">
        <v>296</v>
      </c>
    </row>
    <row r="50" spans="1:3" x14ac:dyDescent="0.25">
      <c r="A50" s="180" t="s">
        <v>124</v>
      </c>
    </row>
    <row r="51" spans="1:3" x14ac:dyDescent="0.25">
      <c r="A51" s="181" t="s">
        <v>236</v>
      </c>
    </row>
    <row r="52" spans="1:3" x14ac:dyDescent="0.25">
      <c r="A52" s="176" t="s">
        <v>207</v>
      </c>
    </row>
    <row r="53" spans="1:3" ht="17.25" customHeight="1" x14ac:dyDescent="0.25">
      <c r="A53" s="180" t="s">
        <v>218</v>
      </c>
    </row>
    <row r="54" spans="1:3" x14ac:dyDescent="0.25">
      <c r="A54" s="181" t="s">
        <v>808</v>
      </c>
    </row>
    <row r="55" spans="1:3" x14ac:dyDescent="0.25">
      <c r="A55" s="181" t="s">
        <v>249</v>
      </c>
    </row>
    <row r="56" spans="1:3" x14ac:dyDescent="0.25">
      <c r="A56" s="178" t="s">
        <v>273</v>
      </c>
    </row>
    <row r="57" spans="1:3" x14ac:dyDescent="0.25">
      <c r="A57" s="181" t="s">
        <v>301</v>
      </c>
    </row>
    <row r="58" spans="1:3" x14ac:dyDescent="0.25">
      <c r="A58" s="180" t="s">
        <v>216</v>
      </c>
    </row>
    <row r="59" spans="1:3" x14ac:dyDescent="0.25">
      <c r="A59" s="176" t="s">
        <v>137</v>
      </c>
    </row>
    <row r="60" spans="1:3" ht="15.75" customHeight="1" x14ac:dyDescent="0.25">
      <c r="A60" s="179" t="s">
        <v>294</v>
      </c>
    </row>
    <row r="61" spans="1:3" x14ac:dyDescent="0.25">
      <c r="A61" s="181" t="s">
        <v>813</v>
      </c>
    </row>
    <row r="62" spans="1:3" x14ac:dyDescent="0.25">
      <c r="A62" s="180" t="s">
        <v>170</v>
      </c>
    </row>
    <row r="63" spans="1:3" ht="17.25" customHeight="1" x14ac:dyDescent="0.25">
      <c r="A63" s="181" t="s">
        <v>292</v>
      </c>
      <c r="C63" s="108" t="s">
        <v>815</v>
      </c>
    </row>
    <row r="67" spans="1:3" ht="16.5" thickBot="1" x14ac:dyDescent="0.3">
      <c r="A67" s="186" t="s">
        <v>343</v>
      </c>
    </row>
    <row r="68" spans="1:3" ht="15.75" thickTop="1" x14ac:dyDescent="0.25">
      <c r="A68" s="184" t="s">
        <v>345</v>
      </c>
    </row>
    <row r="69" spans="1:3" x14ac:dyDescent="0.25">
      <c r="A69" s="176" t="s">
        <v>356</v>
      </c>
    </row>
    <row r="70" spans="1:3" x14ac:dyDescent="0.25">
      <c r="A70" s="180" t="s">
        <v>361</v>
      </c>
    </row>
    <row r="71" spans="1:3" ht="21" customHeight="1" x14ac:dyDescent="0.25">
      <c r="A71" s="185" t="s">
        <v>363</v>
      </c>
    </row>
    <row r="72" spans="1:3" x14ac:dyDescent="0.25">
      <c r="A72" s="180" t="s">
        <v>406</v>
      </c>
    </row>
    <row r="73" spans="1:3" x14ac:dyDescent="0.25">
      <c r="A73" s="176" t="s">
        <v>410</v>
      </c>
    </row>
    <row r="74" spans="1:3" x14ac:dyDescent="0.25">
      <c r="A74" s="178" t="s">
        <v>419</v>
      </c>
    </row>
    <row r="75" spans="1:3" x14ac:dyDescent="0.25">
      <c r="A75" s="181" t="s">
        <v>425</v>
      </c>
    </row>
    <row r="76" spans="1:3" x14ac:dyDescent="0.25">
      <c r="A76" s="180" t="s">
        <v>428</v>
      </c>
    </row>
    <row r="77" spans="1:3" x14ac:dyDescent="0.25">
      <c r="A77" s="176" t="s">
        <v>430</v>
      </c>
    </row>
    <row r="78" spans="1:3" x14ac:dyDescent="0.25">
      <c r="A78" s="181" t="s">
        <v>433</v>
      </c>
    </row>
    <row r="79" spans="1:3" x14ac:dyDescent="0.25">
      <c r="A79" s="176" t="s">
        <v>447</v>
      </c>
    </row>
    <row r="80" spans="1:3" ht="18" customHeight="1" x14ac:dyDescent="0.25">
      <c r="A80" s="187" t="s">
        <v>809</v>
      </c>
      <c r="C80" s="108" t="s">
        <v>816</v>
      </c>
    </row>
    <row r="81" ht="15.75" customHeight="1" x14ac:dyDescent="0.25"/>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6" t="s">
        <v>71</v>
      </c>
    </row>
    <row r="2" spans="1:1" ht="15.75" thickTop="1" x14ac:dyDescent="0.25">
      <c r="A2" s="96" t="s">
        <v>796</v>
      </c>
    </row>
    <row r="3" spans="1:1" x14ac:dyDescent="0.25">
      <c r="A3" s="75" t="s">
        <v>179</v>
      </c>
    </row>
    <row r="4" spans="1:1" x14ac:dyDescent="0.25">
      <c r="A4" s="145" t="s">
        <v>144</v>
      </c>
    </row>
    <row r="5" spans="1:1" x14ac:dyDescent="0.25">
      <c r="A5" s="145" t="s">
        <v>75</v>
      </c>
    </row>
    <row r="6" spans="1:1" x14ac:dyDescent="0.25">
      <c r="A6" s="147" t="s">
        <v>286</v>
      </c>
    </row>
    <row r="7" spans="1:1" x14ac:dyDescent="0.25">
      <c r="A7" s="145" t="s">
        <v>167</v>
      </c>
    </row>
    <row r="8" spans="1:1" x14ac:dyDescent="0.25">
      <c r="A8" s="75" t="s">
        <v>99</v>
      </c>
    </row>
    <row r="9" spans="1:1" x14ac:dyDescent="0.25">
      <c r="A9" s="147" t="s">
        <v>230</v>
      </c>
    </row>
    <row r="10" spans="1:1" x14ac:dyDescent="0.25">
      <c r="A10" s="145" t="s">
        <v>111</v>
      </c>
    </row>
    <row r="11" spans="1:1" x14ac:dyDescent="0.25">
      <c r="A11" s="147" t="s">
        <v>299</v>
      </c>
    </row>
    <row r="12" spans="1:1" x14ac:dyDescent="0.25">
      <c r="A12" s="145" t="s">
        <v>214</v>
      </c>
    </row>
    <row r="13" spans="1:1" x14ac:dyDescent="0.25">
      <c r="A13" s="75" t="s">
        <v>195</v>
      </c>
    </row>
    <row r="14" spans="1:1" x14ac:dyDescent="0.25">
      <c r="A14" s="145" t="s">
        <v>201</v>
      </c>
    </row>
    <row r="15" spans="1:1" x14ac:dyDescent="0.25">
      <c r="A15" s="145" t="s">
        <v>107</v>
      </c>
    </row>
    <row r="16" spans="1:1" x14ac:dyDescent="0.25">
      <c r="A16" s="75" t="s">
        <v>209</v>
      </c>
    </row>
    <row r="17" spans="1:1" x14ac:dyDescent="0.25">
      <c r="A17" s="75" t="s">
        <v>118</v>
      </c>
    </row>
    <row r="18" spans="1:1" x14ac:dyDescent="0.25">
      <c r="A18" s="145" t="s">
        <v>79</v>
      </c>
    </row>
    <row r="19" spans="1:1" x14ac:dyDescent="0.25">
      <c r="A19" s="75" t="s">
        <v>83</v>
      </c>
    </row>
    <row r="20" spans="1:1" x14ac:dyDescent="0.25">
      <c r="A20" s="75" t="s">
        <v>88</v>
      </c>
    </row>
    <row r="21" spans="1:1" x14ac:dyDescent="0.25">
      <c r="A21" s="75" t="s">
        <v>139</v>
      </c>
    </row>
    <row r="22" spans="1:1" ht="15" customHeight="1" x14ac:dyDescent="0.25">
      <c r="A22" s="147" t="s">
        <v>223</v>
      </c>
    </row>
    <row r="23" spans="1:1" x14ac:dyDescent="0.25">
      <c r="A23" s="75" t="s">
        <v>103</v>
      </c>
    </row>
    <row r="24" spans="1:1" x14ac:dyDescent="0.25">
      <c r="A24" s="147" t="s">
        <v>315</v>
      </c>
    </row>
    <row r="25" spans="1:1" x14ac:dyDescent="0.25">
      <c r="A25" s="145" t="s">
        <v>122</v>
      </c>
    </row>
    <row r="26" spans="1:1" x14ac:dyDescent="0.25">
      <c r="A26" s="147" t="s">
        <v>258</v>
      </c>
    </row>
    <row r="27" spans="1:1" x14ac:dyDescent="0.25">
      <c r="A27" s="75" t="s">
        <v>189</v>
      </c>
    </row>
    <row r="28" spans="1:1" x14ac:dyDescent="0.25">
      <c r="A28" s="75" t="s">
        <v>154</v>
      </c>
    </row>
    <row r="29" spans="1:1" x14ac:dyDescent="0.25">
      <c r="A29" s="75" t="s">
        <v>212</v>
      </c>
    </row>
    <row r="30" spans="1:1" x14ac:dyDescent="0.25">
      <c r="A30" s="147" t="s">
        <v>220</v>
      </c>
    </row>
    <row r="31" spans="1:1" x14ac:dyDescent="0.25">
      <c r="A31" s="75" t="s">
        <v>156</v>
      </c>
    </row>
    <row r="32" spans="1:1" x14ac:dyDescent="0.25">
      <c r="A32" s="76" t="s">
        <v>337</v>
      </c>
    </row>
    <row r="33" spans="1:1" x14ac:dyDescent="0.25">
      <c r="A33" s="147" t="s">
        <v>283</v>
      </c>
    </row>
    <row r="34" spans="1:1" x14ac:dyDescent="0.25">
      <c r="A34" s="76" t="s">
        <v>322</v>
      </c>
    </row>
    <row r="35" spans="1:1" x14ac:dyDescent="0.25">
      <c r="A35" s="76" t="s">
        <v>298</v>
      </c>
    </row>
    <row r="36" spans="1:1" x14ac:dyDescent="0.25">
      <c r="A36" s="76" t="s">
        <v>228</v>
      </c>
    </row>
    <row r="37" spans="1:1" x14ac:dyDescent="0.25">
      <c r="A37" s="75" t="s">
        <v>148</v>
      </c>
    </row>
    <row r="38" spans="1:1" x14ac:dyDescent="0.25">
      <c r="A38" s="76" t="s">
        <v>269</v>
      </c>
    </row>
    <row r="39" spans="1:1" x14ac:dyDescent="0.25">
      <c r="A39" s="75" t="s">
        <v>93</v>
      </c>
    </row>
    <row r="40" spans="1:1" x14ac:dyDescent="0.25">
      <c r="A40" s="76" t="s">
        <v>328</v>
      </c>
    </row>
    <row r="41" spans="1:1" x14ac:dyDescent="0.25">
      <c r="A41" s="145" t="s">
        <v>73</v>
      </c>
    </row>
    <row r="42" spans="1:1" x14ac:dyDescent="0.25">
      <c r="A42" s="76" t="s">
        <v>238</v>
      </c>
    </row>
    <row r="43" spans="1:1" x14ac:dyDescent="0.25">
      <c r="A43" s="76" t="s">
        <v>225</v>
      </c>
    </row>
    <row r="44" spans="1:1" x14ac:dyDescent="0.25">
      <c r="A44" s="75" t="s">
        <v>131</v>
      </c>
    </row>
    <row r="45" spans="1:1" x14ac:dyDescent="0.25">
      <c r="A45" s="147" t="s">
        <v>317</v>
      </c>
    </row>
    <row r="46" spans="1:1" x14ac:dyDescent="0.25">
      <c r="A46" s="103" t="s">
        <v>141</v>
      </c>
    </row>
    <row r="47" spans="1:1" x14ac:dyDescent="0.25">
      <c r="A47" s="75" t="s">
        <v>165</v>
      </c>
    </row>
    <row r="48" spans="1:1" x14ac:dyDescent="0.25">
      <c r="A48" s="76" t="s">
        <v>308</v>
      </c>
    </row>
    <row r="49" spans="1:1" x14ac:dyDescent="0.25">
      <c r="A49" s="145" t="s">
        <v>193</v>
      </c>
    </row>
    <row r="50" spans="1:1" x14ac:dyDescent="0.25">
      <c r="A50" s="76" t="s">
        <v>296</v>
      </c>
    </row>
    <row r="51" spans="1:1" x14ac:dyDescent="0.25">
      <c r="A51" s="75" t="s">
        <v>124</v>
      </c>
    </row>
    <row r="52" spans="1:1" x14ac:dyDescent="0.25">
      <c r="A52" s="76" t="s">
        <v>236</v>
      </c>
    </row>
    <row r="53" spans="1:1" x14ac:dyDescent="0.25">
      <c r="A53" s="145" t="s">
        <v>817</v>
      </c>
    </row>
    <row r="54" spans="1:1" x14ac:dyDescent="0.25">
      <c r="A54" s="75" t="s">
        <v>218</v>
      </c>
    </row>
    <row r="55" spans="1:1" x14ac:dyDescent="0.25">
      <c r="A55" s="76" t="s">
        <v>249</v>
      </c>
    </row>
    <row r="56" spans="1:1" x14ac:dyDescent="0.25">
      <c r="A56" s="76" t="s">
        <v>273</v>
      </c>
    </row>
    <row r="57" spans="1:1" x14ac:dyDescent="0.25">
      <c r="A57" s="147" t="s">
        <v>301</v>
      </c>
    </row>
    <row r="58" spans="1:1" x14ac:dyDescent="0.25">
      <c r="A58" s="75" t="s">
        <v>216</v>
      </c>
    </row>
    <row r="59" spans="1:1" x14ac:dyDescent="0.25">
      <c r="A59" s="76" t="s">
        <v>255</v>
      </c>
    </row>
    <row r="60" spans="1:1" x14ac:dyDescent="0.25">
      <c r="A60" s="75" t="s">
        <v>137</v>
      </c>
    </row>
    <row r="61" spans="1:1" x14ac:dyDescent="0.25">
      <c r="A61" s="147" t="s">
        <v>294</v>
      </c>
    </row>
    <row r="62" spans="1:1" x14ac:dyDescent="0.25">
      <c r="A62" s="104" t="s">
        <v>813</v>
      </c>
    </row>
    <row r="63" spans="1:1" x14ac:dyDescent="0.25">
      <c r="A63" s="75" t="s">
        <v>170</v>
      </c>
    </row>
    <row r="64" spans="1:1" x14ac:dyDescent="0.25">
      <c r="A64" s="76" t="s">
        <v>310</v>
      </c>
    </row>
    <row r="65" spans="1:3" x14ac:dyDescent="0.25">
      <c r="A65" s="147" t="s">
        <v>292</v>
      </c>
    </row>
    <row r="66" spans="1:3" x14ac:dyDescent="0.25">
      <c r="C66" s="108" t="s">
        <v>818</v>
      </c>
    </row>
    <row r="69" spans="1:3" ht="16.5" thickBot="1" x14ac:dyDescent="0.3">
      <c r="A69" s="16" t="s">
        <v>343</v>
      </c>
    </row>
    <row r="70" spans="1:3" ht="15.75" thickTop="1" x14ac:dyDescent="0.25">
      <c r="A70" s="148" t="s">
        <v>345</v>
      </c>
    </row>
    <row r="71" spans="1:3" x14ac:dyDescent="0.25">
      <c r="A71" s="145" t="s">
        <v>356</v>
      </c>
    </row>
    <row r="72" spans="1:3" x14ac:dyDescent="0.25">
      <c r="A72" s="75" t="s">
        <v>361</v>
      </c>
    </row>
    <row r="73" spans="1:3" x14ac:dyDescent="0.25">
      <c r="A73" s="145" t="s">
        <v>363</v>
      </c>
    </row>
    <row r="74" spans="1:3" x14ac:dyDescent="0.25">
      <c r="A74" s="75" t="s">
        <v>406</v>
      </c>
    </row>
    <row r="75" spans="1:3" x14ac:dyDescent="0.25">
      <c r="A75" s="145" t="s">
        <v>410</v>
      </c>
    </row>
    <row r="76" spans="1:3" x14ac:dyDescent="0.25">
      <c r="A76" s="147" t="s">
        <v>419</v>
      </c>
    </row>
    <row r="77" spans="1:3" x14ac:dyDescent="0.25">
      <c r="A77" s="76" t="s">
        <v>425</v>
      </c>
    </row>
    <row r="78" spans="1:3" x14ac:dyDescent="0.25">
      <c r="A78" s="75" t="s">
        <v>428</v>
      </c>
    </row>
    <row r="79" spans="1:3" x14ac:dyDescent="0.25">
      <c r="A79" s="145" t="s">
        <v>430</v>
      </c>
    </row>
    <row r="80" spans="1:3" x14ac:dyDescent="0.25">
      <c r="A80" s="76" t="s">
        <v>440</v>
      </c>
    </row>
    <row r="81" spans="1:3" x14ac:dyDescent="0.25">
      <c r="A81" s="145" t="s">
        <v>447</v>
      </c>
    </row>
    <row r="82" spans="1:3" ht="22.5" customHeight="1" x14ac:dyDescent="0.25">
      <c r="A82" s="172" t="s">
        <v>819</v>
      </c>
      <c r="C82" s="108" t="s">
        <v>820</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187</v>
      </c>
    </row>
    <row r="2" spans="1:1" x14ac:dyDescent="0.25">
      <c r="A2" t="s">
        <v>179</v>
      </c>
    </row>
    <row r="3" spans="1:1" x14ac:dyDescent="0.25">
      <c r="A3" t="s">
        <v>144</v>
      </c>
    </row>
    <row r="4" spans="1:1" x14ac:dyDescent="0.25">
      <c r="A4" t="s">
        <v>286</v>
      </c>
    </row>
    <row r="5" spans="1:1" x14ac:dyDescent="0.25">
      <c r="A5" t="s">
        <v>167</v>
      </c>
    </row>
    <row r="6" spans="1:1" x14ac:dyDescent="0.25">
      <c r="A6" t="s">
        <v>99</v>
      </c>
    </row>
    <row r="7" spans="1:1" x14ac:dyDescent="0.25">
      <c r="A7" t="s">
        <v>111</v>
      </c>
    </row>
    <row r="8" spans="1:1" x14ac:dyDescent="0.25">
      <c r="A8" t="s">
        <v>214</v>
      </c>
    </row>
    <row r="9" spans="1:1" x14ac:dyDescent="0.25">
      <c r="A9" t="s">
        <v>195</v>
      </c>
    </row>
    <row r="10" spans="1:1" x14ac:dyDescent="0.25">
      <c r="A10" t="s">
        <v>201</v>
      </c>
    </row>
    <row r="11" spans="1:1" x14ac:dyDescent="0.25">
      <c r="A11" t="s">
        <v>159</v>
      </c>
    </row>
    <row r="12" spans="1:1" x14ac:dyDescent="0.25">
      <c r="A12" t="s">
        <v>107</v>
      </c>
    </row>
    <row r="13" spans="1:1" x14ac:dyDescent="0.25">
      <c r="A13" t="s">
        <v>209</v>
      </c>
    </row>
    <row r="14" spans="1:1" x14ac:dyDescent="0.25">
      <c r="A14" t="s">
        <v>118</v>
      </c>
    </row>
    <row r="15" spans="1:1" x14ac:dyDescent="0.25">
      <c r="A15" t="s">
        <v>821</v>
      </c>
    </row>
    <row r="16" spans="1:1" x14ac:dyDescent="0.25">
      <c r="A16" t="s">
        <v>83</v>
      </c>
    </row>
    <row r="17" spans="1:1" x14ac:dyDescent="0.25">
      <c r="A17" t="s">
        <v>88</v>
      </c>
    </row>
    <row r="18" spans="1:1" x14ac:dyDescent="0.25">
      <c r="A18" t="s">
        <v>139</v>
      </c>
    </row>
    <row r="19" spans="1:1" x14ac:dyDescent="0.25">
      <c r="A19" t="s">
        <v>223</v>
      </c>
    </row>
    <row r="20" spans="1:1" x14ac:dyDescent="0.25">
      <c r="A20" t="s">
        <v>103</v>
      </c>
    </row>
    <row r="21" spans="1:1" x14ac:dyDescent="0.25">
      <c r="A21" t="s">
        <v>822</v>
      </c>
    </row>
    <row r="22" spans="1:1" x14ac:dyDescent="0.25">
      <c r="A22" t="s">
        <v>245</v>
      </c>
    </row>
    <row r="23" spans="1:1" x14ac:dyDescent="0.25">
      <c r="A23" t="s">
        <v>315</v>
      </c>
    </row>
    <row r="24" spans="1:1" x14ac:dyDescent="0.25">
      <c r="A24" t="s">
        <v>122</v>
      </c>
    </row>
    <row r="25" spans="1:1" x14ac:dyDescent="0.25">
      <c r="A25" t="s">
        <v>258</v>
      </c>
    </row>
    <row r="26" spans="1:1" x14ac:dyDescent="0.25">
      <c r="A26" t="s">
        <v>189</v>
      </c>
    </row>
    <row r="27" spans="1:1" x14ac:dyDescent="0.25">
      <c r="A27" t="s">
        <v>154</v>
      </c>
    </row>
    <row r="28" spans="1:1" x14ac:dyDescent="0.25">
      <c r="A28" t="s">
        <v>212</v>
      </c>
    </row>
    <row r="29" spans="1:1" x14ac:dyDescent="0.25">
      <c r="A29" t="s">
        <v>156</v>
      </c>
    </row>
    <row r="30" spans="1:1" x14ac:dyDescent="0.25">
      <c r="A30" t="s">
        <v>337</v>
      </c>
    </row>
    <row r="31" spans="1:1" x14ac:dyDescent="0.25">
      <c r="A31" t="s">
        <v>283</v>
      </c>
    </row>
    <row r="32" spans="1:1" x14ac:dyDescent="0.25">
      <c r="A32" t="s">
        <v>322</v>
      </c>
    </row>
    <row r="33" spans="1:1" x14ac:dyDescent="0.25">
      <c r="A33" t="s">
        <v>298</v>
      </c>
    </row>
    <row r="34" spans="1:1" x14ac:dyDescent="0.25">
      <c r="A34" t="s">
        <v>228</v>
      </c>
    </row>
    <row r="35" spans="1:1" x14ac:dyDescent="0.25">
      <c r="A35" t="s">
        <v>148</v>
      </c>
    </row>
    <row r="36" spans="1:1" x14ac:dyDescent="0.25">
      <c r="A36" t="s">
        <v>269</v>
      </c>
    </row>
    <row r="37" spans="1:1" x14ac:dyDescent="0.25">
      <c r="A37" t="s">
        <v>93</v>
      </c>
    </row>
    <row r="38" spans="1:1" x14ac:dyDescent="0.25">
      <c r="A38" t="s">
        <v>73</v>
      </c>
    </row>
    <row r="39" spans="1:1" x14ac:dyDescent="0.25">
      <c r="A39" t="s">
        <v>238</v>
      </c>
    </row>
    <row r="40" spans="1:1" x14ac:dyDescent="0.25">
      <c r="A40" t="s">
        <v>225</v>
      </c>
    </row>
    <row r="41" spans="1:1" x14ac:dyDescent="0.25">
      <c r="A41" t="s">
        <v>131</v>
      </c>
    </row>
    <row r="42" spans="1:1" x14ac:dyDescent="0.25">
      <c r="A42" t="s">
        <v>317</v>
      </c>
    </row>
    <row r="43" spans="1:1" x14ac:dyDescent="0.25">
      <c r="A43" t="s">
        <v>165</v>
      </c>
    </row>
    <row r="44" spans="1:1" x14ac:dyDescent="0.25">
      <c r="A44" t="s">
        <v>308</v>
      </c>
    </row>
    <row r="45" spans="1:1" x14ac:dyDescent="0.25">
      <c r="A45" t="s">
        <v>193</v>
      </c>
    </row>
    <row r="46" spans="1:1" x14ac:dyDescent="0.25">
      <c r="A46" t="s">
        <v>296</v>
      </c>
    </row>
    <row r="47" spans="1:1" x14ac:dyDescent="0.25">
      <c r="A47" t="s">
        <v>124</v>
      </c>
    </row>
    <row r="48" spans="1:1" x14ac:dyDescent="0.25">
      <c r="A48" t="s">
        <v>236</v>
      </c>
    </row>
    <row r="49" spans="1:1" x14ac:dyDescent="0.25">
      <c r="A49" t="s">
        <v>817</v>
      </c>
    </row>
    <row r="50" spans="1:1" x14ac:dyDescent="0.25">
      <c r="A50" s="149" t="s">
        <v>218</v>
      </c>
    </row>
    <row r="51" spans="1:1" x14ac:dyDescent="0.25">
      <c r="A51" t="s">
        <v>249</v>
      </c>
    </row>
    <row r="52" spans="1:1" x14ac:dyDescent="0.25">
      <c r="A52" t="s">
        <v>281</v>
      </c>
    </row>
    <row r="53" spans="1:1" x14ac:dyDescent="0.25">
      <c r="A53" t="s">
        <v>273</v>
      </c>
    </row>
    <row r="54" spans="1:1" x14ac:dyDescent="0.25">
      <c r="A54" t="s">
        <v>301</v>
      </c>
    </row>
    <row r="55" spans="1:1" x14ac:dyDescent="0.25">
      <c r="A55" t="s">
        <v>216</v>
      </c>
    </row>
    <row r="56" spans="1:1" x14ac:dyDescent="0.25">
      <c r="A56" t="s">
        <v>255</v>
      </c>
    </row>
    <row r="57" spans="1:1" x14ac:dyDescent="0.25">
      <c r="A57" t="s">
        <v>137</v>
      </c>
    </row>
    <row r="58" spans="1:1" x14ac:dyDescent="0.25">
      <c r="A58" t="s">
        <v>813</v>
      </c>
    </row>
    <row r="59" spans="1:1" x14ac:dyDescent="0.25">
      <c r="A59" t="s">
        <v>170</v>
      </c>
    </row>
    <row r="60" spans="1:1" x14ac:dyDescent="0.25">
      <c r="A60" t="s">
        <v>292</v>
      </c>
    </row>
    <row r="62" spans="1:1" x14ac:dyDescent="0.25">
      <c r="A62" s="108" t="s">
        <v>823</v>
      </c>
    </row>
    <row r="65" spans="1:1" ht="15.75" thickBot="1" x14ac:dyDescent="0.3"/>
    <row r="66" spans="1:1" ht="15.75" thickTop="1" x14ac:dyDescent="0.25">
      <c r="A66" s="148" t="s">
        <v>345</v>
      </c>
    </row>
    <row r="67" spans="1:1" x14ac:dyDescent="0.25">
      <c r="A67" s="145" t="s">
        <v>356</v>
      </c>
    </row>
    <row r="68" spans="1:1" ht="30" x14ac:dyDescent="0.25">
      <c r="A68" s="75" t="s">
        <v>361</v>
      </c>
    </row>
    <row r="69" spans="1:1" ht="35.25" customHeight="1" x14ac:dyDescent="0.25">
      <c r="A69" s="145" t="s">
        <v>363</v>
      </c>
    </row>
    <row r="70" spans="1:1" x14ac:dyDescent="0.25">
      <c r="A70" s="75" t="s">
        <v>406</v>
      </c>
    </row>
    <row r="71" spans="1:1" x14ac:dyDescent="0.25">
      <c r="A71" s="146" t="s">
        <v>410</v>
      </c>
    </row>
    <row r="72" spans="1:1" x14ac:dyDescent="0.25">
      <c r="A72" s="147" t="s">
        <v>419</v>
      </c>
    </row>
    <row r="73" spans="1:1" x14ac:dyDescent="0.25">
      <c r="A73" s="76" t="s">
        <v>425</v>
      </c>
    </row>
    <row r="74" spans="1:1" x14ac:dyDescent="0.25">
      <c r="A74" s="75" t="s">
        <v>428</v>
      </c>
    </row>
    <row r="75" spans="1:1" x14ac:dyDescent="0.25">
      <c r="A75" s="145" t="s">
        <v>430</v>
      </c>
    </row>
    <row r="76" spans="1:1" x14ac:dyDescent="0.25">
      <c r="A76" s="145" t="s">
        <v>447</v>
      </c>
    </row>
    <row r="77" spans="1:1" ht="18.75" customHeight="1" x14ac:dyDescent="0.25">
      <c r="A77" s="151" t="s">
        <v>809</v>
      </c>
    </row>
    <row r="80" spans="1:1" x14ac:dyDescent="0.25">
      <c r="A80" s="150" t="s">
        <v>798</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12" t="s">
        <v>345</v>
      </c>
    </row>
    <row r="2" spans="1:1" ht="15.75" customHeight="1" x14ac:dyDescent="0.25">
      <c r="A2" s="109" t="s">
        <v>356</v>
      </c>
    </row>
    <row r="3" spans="1:1" ht="15.75" customHeight="1" x14ac:dyDescent="0.25">
      <c r="A3" s="109" t="s">
        <v>361</v>
      </c>
    </row>
    <row r="4" spans="1:1" x14ac:dyDescent="0.25">
      <c r="A4" s="111" t="s">
        <v>363</v>
      </c>
    </row>
    <row r="5" spans="1:1" ht="16.5" customHeight="1" x14ac:dyDescent="0.25">
      <c r="A5" s="111" t="s">
        <v>406</v>
      </c>
    </row>
    <row r="6" spans="1:1" x14ac:dyDescent="0.25">
      <c r="A6" s="110" t="s">
        <v>410</v>
      </c>
    </row>
    <row r="7" spans="1:1" ht="15.75" customHeight="1" x14ac:dyDescent="0.25">
      <c r="A7" s="106" t="s">
        <v>419</v>
      </c>
    </row>
    <row r="8" spans="1:1" ht="15.75" customHeight="1" x14ac:dyDescent="0.25">
      <c r="A8" s="107" t="s">
        <v>425</v>
      </c>
    </row>
    <row r="9" spans="1:1" ht="15.75" customHeight="1" x14ac:dyDescent="0.25">
      <c r="A9" s="105" t="s">
        <v>428</v>
      </c>
    </row>
    <row r="10" spans="1:1" ht="15.75" customHeight="1" x14ac:dyDescent="0.25">
      <c r="A10" s="109" t="s">
        <v>430</v>
      </c>
    </row>
    <row r="11" spans="1:1" ht="16.5" customHeight="1" x14ac:dyDescent="0.25">
      <c r="A11" s="111" t="s">
        <v>447</v>
      </c>
    </row>
    <row r="12" spans="1:1" x14ac:dyDescent="0.25">
      <c r="A12" s="105" t="s">
        <v>456</v>
      </c>
    </row>
    <row r="14" spans="1:1" x14ac:dyDescent="0.25">
      <c r="A14" s="108">
        <v>12</v>
      </c>
    </row>
    <row r="18" spans="1:1" ht="16.5" thickBot="1" x14ac:dyDescent="0.3">
      <c r="A18" s="16" t="s">
        <v>71</v>
      </c>
    </row>
    <row r="19" spans="1:1" ht="15.75" thickTop="1" x14ac:dyDescent="0.25">
      <c r="A19" s="96" t="s">
        <v>796</v>
      </c>
    </row>
    <row r="20" spans="1:1" x14ac:dyDescent="0.25">
      <c r="A20" s="75" t="s">
        <v>179</v>
      </c>
    </row>
    <row r="21" spans="1:1" x14ac:dyDescent="0.25">
      <c r="A21" s="75" t="s">
        <v>144</v>
      </c>
    </row>
    <row r="22" spans="1:1" x14ac:dyDescent="0.25">
      <c r="A22" s="76" t="s">
        <v>286</v>
      </c>
    </row>
    <row r="23" spans="1:1" x14ac:dyDescent="0.25">
      <c r="A23" s="75" t="s">
        <v>99</v>
      </c>
    </row>
    <row r="24" spans="1:1" x14ac:dyDescent="0.25">
      <c r="A24" s="76" t="s">
        <v>230</v>
      </c>
    </row>
    <row r="25" spans="1:1" x14ac:dyDescent="0.25">
      <c r="A25" s="75" t="s">
        <v>111</v>
      </c>
    </row>
    <row r="26" spans="1:1" x14ac:dyDescent="0.25">
      <c r="A26" s="104" t="s">
        <v>299</v>
      </c>
    </row>
    <row r="27" spans="1:1" x14ac:dyDescent="0.25">
      <c r="A27" s="75" t="s">
        <v>214</v>
      </c>
    </row>
    <row r="28" spans="1:1" x14ac:dyDescent="0.25">
      <c r="A28" s="76" t="s">
        <v>195</v>
      </c>
    </row>
    <row r="29" spans="1:1" x14ac:dyDescent="0.25">
      <c r="A29" s="75" t="s">
        <v>201</v>
      </c>
    </row>
    <row r="30" spans="1:1" x14ac:dyDescent="0.25">
      <c r="A30" s="75" t="s">
        <v>107</v>
      </c>
    </row>
    <row r="31" spans="1:1" x14ac:dyDescent="0.25">
      <c r="A31" s="76" t="s">
        <v>209</v>
      </c>
    </row>
    <row r="32" spans="1:1" x14ac:dyDescent="0.25">
      <c r="A32" s="76" t="s">
        <v>118</v>
      </c>
    </row>
    <row r="33" spans="1:1" x14ac:dyDescent="0.25">
      <c r="A33" s="75" t="s">
        <v>79</v>
      </c>
    </row>
    <row r="34" spans="1:1" x14ac:dyDescent="0.25">
      <c r="A34" s="76" t="s">
        <v>83</v>
      </c>
    </row>
    <row r="35" spans="1:1" x14ac:dyDescent="0.25">
      <c r="A35" s="76" t="s">
        <v>86</v>
      </c>
    </row>
    <row r="36" spans="1:1" x14ac:dyDescent="0.25">
      <c r="A36" s="75" t="s">
        <v>88</v>
      </c>
    </row>
    <row r="37" spans="1:1" x14ac:dyDescent="0.25">
      <c r="A37" s="75" t="s">
        <v>139</v>
      </c>
    </row>
    <row r="38" spans="1:1" x14ac:dyDescent="0.25">
      <c r="A38" s="76" t="s">
        <v>279</v>
      </c>
    </row>
    <row r="39" spans="1:1" x14ac:dyDescent="0.25">
      <c r="A39" s="76" t="s">
        <v>223</v>
      </c>
    </row>
    <row r="40" spans="1:1" x14ac:dyDescent="0.25">
      <c r="A40" s="76" t="s">
        <v>103</v>
      </c>
    </row>
    <row r="41" spans="1:1" x14ac:dyDescent="0.25">
      <c r="A41" s="76" t="s">
        <v>822</v>
      </c>
    </row>
    <row r="42" spans="1:1" x14ac:dyDescent="0.25">
      <c r="A42" s="76" t="s">
        <v>245</v>
      </c>
    </row>
    <row r="43" spans="1:1" x14ac:dyDescent="0.25">
      <c r="A43" s="76" t="s">
        <v>315</v>
      </c>
    </row>
    <row r="44" spans="1:1" x14ac:dyDescent="0.25">
      <c r="A44" s="75" t="s">
        <v>122</v>
      </c>
    </row>
    <row r="45" spans="1:1" x14ac:dyDescent="0.25">
      <c r="A45" s="76" t="s">
        <v>258</v>
      </c>
    </row>
    <row r="46" spans="1:1" x14ac:dyDescent="0.25">
      <c r="A46" s="75" t="s">
        <v>189</v>
      </c>
    </row>
    <row r="47" spans="1:1" x14ac:dyDescent="0.25">
      <c r="A47" s="75" t="s">
        <v>154</v>
      </c>
    </row>
    <row r="48" spans="1:1" x14ac:dyDescent="0.25">
      <c r="A48" s="75" t="s">
        <v>212</v>
      </c>
    </row>
    <row r="49" spans="1:1" x14ac:dyDescent="0.25">
      <c r="A49" s="76" t="s">
        <v>156</v>
      </c>
    </row>
    <row r="50" spans="1:1" x14ac:dyDescent="0.25">
      <c r="A50" s="76" t="s">
        <v>337</v>
      </c>
    </row>
    <row r="51" spans="1:1" x14ac:dyDescent="0.25">
      <c r="A51" s="76" t="s">
        <v>283</v>
      </c>
    </row>
    <row r="52" spans="1:1" x14ac:dyDescent="0.25">
      <c r="A52" s="76" t="s">
        <v>322</v>
      </c>
    </row>
    <row r="53" spans="1:1" ht="30" x14ac:dyDescent="0.25">
      <c r="A53" s="76" t="s">
        <v>298</v>
      </c>
    </row>
    <row r="54" spans="1:1" x14ac:dyDescent="0.25">
      <c r="A54" s="75" t="s">
        <v>824</v>
      </c>
    </row>
    <row r="55" spans="1:1" x14ac:dyDescent="0.25">
      <c r="A55" s="76" t="s">
        <v>228</v>
      </c>
    </row>
    <row r="56" spans="1:1" x14ac:dyDescent="0.25">
      <c r="A56" s="75" t="s">
        <v>148</v>
      </c>
    </row>
    <row r="57" spans="1:1" ht="30" x14ac:dyDescent="0.25">
      <c r="A57" s="104" t="s">
        <v>269</v>
      </c>
    </row>
    <row r="58" spans="1:1" x14ac:dyDescent="0.25">
      <c r="A58" s="113" t="s">
        <v>205</v>
      </c>
    </row>
    <row r="59" spans="1:1" x14ac:dyDescent="0.25">
      <c r="A59" s="75" t="s">
        <v>93</v>
      </c>
    </row>
    <row r="60" spans="1:1" x14ac:dyDescent="0.25">
      <c r="A60" s="75" t="s">
        <v>73</v>
      </c>
    </row>
    <row r="61" spans="1:1" x14ac:dyDescent="0.25">
      <c r="A61" s="76" t="s">
        <v>238</v>
      </c>
    </row>
    <row r="62" spans="1:1" x14ac:dyDescent="0.25">
      <c r="A62" s="104" t="s">
        <v>225</v>
      </c>
    </row>
    <row r="63" spans="1:1" x14ac:dyDescent="0.25">
      <c r="A63" s="75" t="s">
        <v>131</v>
      </c>
    </row>
    <row r="64" spans="1:1" x14ac:dyDescent="0.25">
      <c r="A64" s="76" t="s">
        <v>317</v>
      </c>
    </row>
    <row r="65" spans="1:1" x14ac:dyDescent="0.25">
      <c r="A65" s="75" t="s">
        <v>165</v>
      </c>
    </row>
    <row r="66" spans="1:1" x14ac:dyDescent="0.25">
      <c r="A66" s="76" t="s">
        <v>308</v>
      </c>
    </row>
    <row r="67" spans="1:1" x14ac:dyDescent="0.25">
      <c r="A67" s="75" t="s">
        <v>193</v>
      </c>
    </row>
    <row r="68" spans="1:1" x14ac:dyDescent="0.25">
      <c r="A68" s="76" t="s">
        <v>296</v>
      </c>
    </row>
    <row r="69" spans="1:1" x14ac:dyDescent="0.25">
      <c r="A69" s="76" t="s">
        <v>124</v>
      </c>
    </row>
    <row r="70" spans="1:1" x14ac:dyDescent="0.25">
      <c r="A70" s="76" t="s">
        <v>236</v>
      </c>
    </row>
    <row r="71" spans="1:1" x14ac:dyDescent="0.25">
      <c r="A71" s="75" t="s">
        <v>817</v>
      </c>
    </row>
    <row r="72" spans="1:1" x14ac:dyDescent="0.25">
      <c r="A72" s="75" t="s">
        <v>218</v>
      </c>
    </row>
    <row r="73" spans="1:1" x14ac:dyDescent="0.25">
      <c r="A73" s="104" t="s">
        <v>249</v>
      </c>
    </row>
    <row r="74" spans="1:1" x14ac:dyDescent="0.25">
      <c r="A74" s="76" t="s">
        <v>273</v>
      </c>
    </row>
    <row r="75" spans="1:1" x14ac:dyDescent="0.25">
      <c r="A75" s="104" t="s">
        <v>301</v>
      </c>
    </row>
    <row r="76" spans="1:1" x14ac:dyDescent="0.25">
      <c r="A76" s="103" t="s">
        <v>216</v>
      </c>
    </row>
    <row r="77" spans="1:1" x14ac:dyDescent="0.25">
      <c r="A77" s="76" t="s">
        <v>255</v>
      </c>
    </row>
    <row r="78" spans="1:1" x14ac:dyDescent="0.25">
      <c r="A78" s="75" t="s">
        <v>137</v>
      </c>
    </row>
    <row r="79" spans="1:1" x14ac:dyDescent="0.25">
      <c r="A79" s="76" t="s">
        <v>294</v>
      </c>
    </row>
    <row r="80" spans="1:1" x14ac:dyDescent="0.25">
      <c r="A80" s="76" t="s">
        <v>813</v>
      </c>
    </row>
    <row r="81" spans="1:1" x14ac:dyDescent="0.25">
      <c r="A81" s="76" t="s">
        <v>170</v>
      </c>
    </row>
    <row r="82" spans="1:1" x14ac:dyDescent="0.25">
      <c r="A82" s="76" t="s">
        <v>292</v>
      </c>
    </row>
    <row r="84" spans="1:1" x14ac:dyDescent="0.25">
      <c r="A84" s="108">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9D292B88C8F4B4BB8568353BF1D4199" ma:contentTypeVersion="2" ma:contentTypeDescription="Crie um novo documento." ma:contentTypeScope="" ma:versionID="238a8969b70fb0173d42da61c491b3ec">
  <xsd:schema xmlns:xsd="http://www.w3.org/2001/XMLSchema" xmlns:xs="http://www.w3.org/2001/XMLSchema" xmlns:p="http://schemas.microsoft.com/office/2006/metadata/properties" xmlns:ns2="897a0458-0154-439c-a112-e7050d2cda33" targetNamespace="http://schemas.microsoft.com/office/2006/metadata/properties" ma:root="true" ma:fieldsID="c13ef6659e4638b7cb4c76dfae479f17" ns2:_="">
    <xsd:import namespace="897a0458-0154-439c-a112-e7050d2cda3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a0458-0154-439c-a112-e7050d2cd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2.xml><?xml version="1.0" encoding="utf-8"?>
<ds:datastoreItem xmlns:ds="http://schemas.openxmlformats.org/officeDocument/2006/customXml" ds:itemID="{46BA0E5B-7DE4-4B5B-9331-FDEB285B2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a0458-0154-439c-a112-e7050d2cd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122246-9B5A-49BC-92D2-E04FB1C90514}">
  <ds:schemaRefs>
    <ds:schemaRef ds:uri="http://purl.org/dc/dcmitype/"/>
    <ds:schemaRef ds:uri="http://purl.org/dc/elements/1.1/"/>
    <ds:schemaRef ds:uri="897a0458-0154-439c-a112-e7050d2cda33"/>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5</vt:i4>
      </vt:variant>
    </vt:vector>
  </HeadingPairs>
  <TitlesOfParts>
    <vt:vector size="25" baseType="lpstr">
      <vt:lpstr>Capa</vt:lpstr>
      <vt:lpstr>Relatório Sintético</vt:lpstr>
      <vt:lpstr>Relatório Analítico </vt:lpstr>
      <vt:lpstr>Entidades Cadastradas</vt:lpstr>
      <vt:lpstr>Anexo Fotos</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Joelice Rosa de Oliveira Coelho</cp:lastModifiedBy>
  <cp:revision/>
  <cp:lastPrinted>2023-05-04T13:48:22Z</cp:lastPrinted>
  <dcterms:created xsi:type="dcterms:W3CDTF">2019-08-19T14:05:31Z</dcterms:created>
  <dcterms:modified xsi:type="dcterms:W3CDTF">2023-05-04T14:27:15Z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ies>
</file>