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3\PUBLICAÇÕES\04-2023\"/>
    </mc:Choice>
  </mc:AlternateContent>
  <xr:revisionPtr revIDLastSave="0" documentId="13_ncr:1_{D81018BB-5B23-409D-BD63-364817ECF4B3}" xr6:coauthVersionLast="47" xr6:coauthVersionMax="47" xr10:uidLastSave="{00000000-0000-0000-0000-000000000000}"/>
  <bookViews>
    <workbookView xWindow="28680" yWindow="-120" windowWidth="29040" windowHeight="15720" xr2:uid="{0C2643E3-CCBB-480F-A003-11BF2FCF8BAD}"/>
  </bookViews>
  <sheets>
    <sheet name="Abril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27" i="1"/>
  <c r="D18" i="1"/>
  <c r="D17" i="1"/>
  <c r="D16" i="1"/>
  <c r="D33" i="1"/>
  <c r="D31" i="1"/>
  <c r="D29" i="1"/>
  <c r="D28" i="1"/>
  <c r="D26" i="1"/>
  <c r="D25" i="1"/>
  <c r="D23" i="1"/>
  <c r="D22" i="1"/>
  <c r="D20" i="1"/>
  <c r="D32" i="1" l="1"/>
  <c r="D24" i="1"/>
  <c r="D19" i="1"/>
  <c r="D34" i="1"/>
</calcChain>
</file>

<file path=xl/sharedStrings.xml><?xml version="1.0" encoding="utf-8"?>
<sst xmlns="http://schemas.openxmlformats.org/spreadsheetml/2006/main" count="53" uniqueCount="46">
  <si>
    <t>RELAÇÃO MENSAL DOS SERVIDORES CEDIDOS</t>
  </si>
  <si>
    <t xml:space="preserve">   </t>
  </si>
  <si>
    <t xml:space="preserve"> </t>
  </si>
  <si>
    <t xml:space="preserve">NOME </t>
  </si>
  <si>
    <t xml:space="preserve">CARGO </t>
  </si>
  <si>
    <t xml:space="preserve">Gestor Público - 19.929 </t>
  </si>
  <si>
    <t xml:space="preserve">Analista de Comunicação - PCR - 17.094 </t>
  </si>
  <si>
    <t xml:space="preserve">Gestor de Tecnologia da Informação - 19.929 </t>
  </si>
  <si>
    <t xml:space="preserve">Gestor de Planejamento e Orçamento - 19.929 </t>
  </si>
  <si>
    <t>ORD.</t>
  </si>
  <si>
    <t>Técnico em Gestão Pública</t>
  </si>
  <si>
    <t>Rogério Gomes da Silva</t>
  </si>
  <si>
    <t>Gestor de Planejamento e Orçamento - 19.929</t>
  </si>
  <si>
    <t>Farmacêutico - 18.464</t>
  </si>
  <si>
    <t>Pesquisador em Economia - IMB</t>
  </si>
  <si>
    <t>VALOR REMUNERAÇÃO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</si>
  <si>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Adicional de Férias incluso;</t>
    </r>
  </si>
  <si>
    <t>Gerente de Administração de Pessoal</t>
  </si>
  <si>
    <t>Gerência de Administração de Pessoal</t>
  </si>
  <si>
    <t>LILIA MARIA PAES JORGE SANTOS</t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</si>
  <si>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Adiantamento do 13º Salário.</t>
    </r>
  </si>
  <si>
    <t>ALINE SAMPAIO COTRIM DO NASCIMENTO</t>
  </si>
  <si>
    <t>Analista de Gestão Governamental</t>
  </si>
  <si>
    <t>KATIA JANE DE ASSUNÇÃO</t>
  </si>
  <si>
    <t>Gestor de Fiscalização, Controle e Regulação - 19.929</t>
  </si>
  <si>
    <t>JANINE ALMEIDA SILVA ZAIDEN</t>
  </si>
  <si>
    <t>SÉRGIO BORGES FONSECA JÚNIOR</t>
  </si>
  <si>
    <t>COM AS RESPECTIVAS REMUNERAÇÕES - ABRIL/2023</t>
  </si>
  <si>
    <t>LUIS MAURICIO BESSA SCARTEZINI</t>
  </si>
  <si>
    <t>NEY FERNANDO PINHEIRO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</si>
  <si>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Diferença de adicional de chefia e 1/3 férias inclusas.</t>
    </r>
  </si>
  <si>
    <t>TAINAH GAMA LYRA ABINTES</t>
  </si>
  <si>
    <t>JEANE DE CÁSSIA DIAS ABDALA MAIA</t>
  </si>
  <si>
    <t>ELAYNE FREITAS GOMES CAETANO</t>
  </si>
  <si>
    <t>ELISEU SILVA GARCIA</t>
  </si>
  <si>
    <t>FRANCISCO RUBENS DE SOUSA</t>
  </si>
  <si>
    <t>Assistente Técnico de Saúde - 18.464</t>
  </si>
  <si>
    <t>Auxiliar Técnico de Saúde - QT - 18.464</t>
  </si>
  <si>
    <r>
      <t xml:space="preserve">ISABELLA MARIA LIMA OLIVEIRA </t>
    </r>
    <r>
      <rPr>
        <vertAlign val="superscript"/>
        <sz val="9"/>
        <rFont val="Arial"/>
        <family val="2"/>
      </rPr>
      <t>1</t>
    </r>
  </si>
  <si>
    <r>
      <t xml:space="preserve">JEAN GOMES LOUSA </t>
    </r>
    <r>
      <rPr>
        <vertAlign val="superscript"/>
        <sz val="9"/>
        <rFont val="Arial"/>
        <family val="2"/>
      </rPr>
      <t>1</t>
    </r>
  </si>
  <si>
    <r>
      <t xml:space="preserve">MARIA BERNADETE SOUZA NAPOLI DE SIQUEIRA </t>
    </r>
    <r>
      <rPr>
        <vertAlign val="superscript"/>
        <sz val="9"/>
        <rFont val="Arial"/>
        <family val="2"/>
      </rPr>
      <t>2</t>
    </r>
  </si>
  <si>
    <r>
      <t xml:space="preserve">NATALLI GONÇALVES DIAS BARRETO </t>
    </r>
    <r>
      <rPr>
        <vertAlign val="superscript"/>
        <sz val="9"/>
        <rFont val="Arial"/>
        <family val="2"/>
      </rPr>
      <t>1</t>
    </r>
  </si>
  <si>
    <r>
      <t xml:space="preserve">PEDRO HENRIQUE SOARES XIMENES </t>
    </r>
    <r>
      <rPr>
        <vertAlign val="superscript"/>
        <sz val="9"/>
        <rFont val="Arial"/>
        <family val="2"/>
      </rPr>
      <t>3</t>
    </r>
  </si>
  <si>
    <r>
      <t xml:space="preserve">PITTERSON PIERRE PEREIRA </t>
    </r>
    <r>
      <rPr>
        <vertAlign val="superscript"/>
        <sz val="9"/>
        <rFont val="Arial"/>
        <family val="2"/>
      </rPr>
      <t>1, 2, 3</t>
    </r>
  </si>
  <si>
    <r>
      <t xml:space="preserve">RÚBIA ERIKA PRADO CARDOSO </t>
    </r>
    <r>
      <rPr>
        <vertAlign val="superscript"/>
        <sz val="9"/>
        <rFont val="Arial"/>
        <family val="2"/>
      </rPr>
      <t>2</t>
    </r>
  </si>
  <si>
    <t>Goiânia, 05 de maio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</si>
</sst>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Futura Book"/>
      <family val="3"/>
    </font>
    <font>
      <b/>
      <sz val="12"/>
      <color rgb="FF000000"/>
      <name val="Futura Book"/>
      <family val="3"/>
    </font>
    <font>
      <sz val="12"/>
      <color rgb="FF000000"/>
      <name val="Futura Book"/>
      <family val="3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2"/>
      <color theme="0" tint="-0.499984740745262"/>
      <name val="Futura Book"/>
      <family val="3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6" fillId="2" borderId="2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44" fontId="0" fillId="0" borderId="0" xfId="0" applyNumberFormat="1"/>
    <xf numFmtId="43" fontId="5" fillId="0" borderId="0" xfId="4" applyFont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3" fontId="0" fillId="0" borderId="0" xfId="4" applyFont="1"/>
    <xf numFmtId="43" fontId="10" fillId="0" borderId="0" xfId="4" applyFont="1"/>
    <xf numFmtId="164" fontId="12" fillId="0" borderId="2" xfId="1" applyFont="1" applyBorder="1" applyAlignment="1">
      <alignment horizontal="left" vertical="center" wrapText="1" indent="2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1" applyFont="1"/>
    <xf numFmtId="0" fontId="14" fillId="0" borderId="0" xfId="0" applyFont="1" applyAlignment="1">
      <alignment horizontal="left"/>
    </xf>
    <xf numFmtId="0" fontId="12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7">
    <cellStyle name="Moeda" xfId="1" builtinId="4"/>
    <cellStyle name="Moeda 2" xfId="2" xr:uid="{BFAE8297-3372-4BEC-A400-DBACE5F97E65}"/>
    <cellStyle name="Normal" xfId="0" builtinId="0"/>
    <cellStyle name="Vírgula" xfId="4" builtinId="3"/>
    <cellStyle name="Vírgula 2" xfId="3" xr:uid="{9CDB817F-43C7-41C1-85F0-FF1F0778D77E}"/>
    <cellStyle name="Vírgula 2 2" xfId="5" xr:uid="{71E8096B-5DB9-48BD-864E-01C3B7E50724}"/>
    <cellStyle name="Vírgula 2 2 2" xfId="9" xr:uid="{7F1ADFBD-E266-4F20-98FF-9EC0D43600B7}"/>
    <cellStyle name="Vírgula 2 2 2 2" xfId="21" xr:uid="{EE87646A-47B9-44C1-9B34-DF2497058FAB}"/>
    <cellStyle name="Vírgula 2 2 3" xfId="13" xr:uid="{1050450E-C095-4E99-9D9C-35E4F5464648}"/>
    <cellStyle name="Vírgula 2 2 3 2" xfId="25" xr:uid="{C515DCE2-7602-4951-9EB3-27F515680BBD}"/>
    <cellStyle name="Vírgula 2 2 4" xfId="17" xr:uid="{72CE09EE-EBA2-4DFB-9940-E25C8FA26535}"/>
    <cellStyle name="Vírgula 2 3" xfId="7" xr:uid="{E5A1AC6F-07A7-491C-B2EC-140559985D26}"/>
    <cellStyle name="Vírgula 2 3 2" xfId="19" xr:uid="{ECEE66AB-D27C-4A2C-B037-AE6B68B58007}"/>
    <cellStyle name="Vírgula 2 4" xfId="11" xr:uid="{1E4D9BA1-2761-4A73-917A-58CD84AF6898}"/>
    <cellStyle name="Vírgula 2 4 2" xfId="23" xr:uid="{E91DB423-6144-4535-9826-95A83A267E58}"/>
    <cellStyle name="Vírgula 2 5" xfId="15" xr:uid="{1B4C9B44-D345-49B4-A356-62F61652343C}"/>
    <cellStyle name="Vírgula 3" xfId="6" xr:uid="{186D801B-4E8D-41B0-883E-0350A6F1E95C}"/>
    <cellStyle name="Vírgula 3 2" xfId="10" xr:uid="{90218E46-9952-44F1-9E73-3F722EAE3F93}"/>
    <cellStyle name="Vírgula 3 2 2" xfId="22" xr:uid="{982A3823-79DB-497C-94A7-250881F148B4}"/>
    <cellStyle name="Vírgula 3 3" xfId="14" xr:uid="{0805BAA5-87D6-4BC8-8661-CA757D3E995C}"/>
    <cellStyle name="Vírgula 3 3 2" xfId="26" xr:uid="{40D4298C-05AD-44EE-B398-24BED981199F}"/>
    <cellStyle name="Vírgula 3 4" xfId="18" xr:uid="{F6D5B2B7-CE2C-4C51-A75A-456113A38E61}"/>
    <cellStyle name="Vírgula 4" xfId="8" xr:uid="{3D15A47C-5914-44B7-A1B3-486C95E050F4}"/>
    <cellStyle name="Vírgula 4 2" xfId="20" xr:uid="{85094EDB-B177-4F09-9B12-308D8F053014}"/>
    <cellStyle name="Vírgula 5" xfId="12" xr:uid="{B42F5ABE-AEDE-489B-9BA8-55E6DF9CFBDF}"/>
    <cellStyle name="Vírgula 5 2" xfId="24" xr:uid="{0732A5D7-A27E-4DA7-BB78-A58F539A9D4D}"/>
    <cellStyle name="Vírgula 6" xfId="16" xr:uid="{07E1F043-9B96-4FF9-AFB2-D292ADEF2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2180385</xdr:colOff>
      <xdr:row>1</xdr:row>
      <xdr:rowOff>152400</xdr:rowOff>
    </xdr:from>
    <xdr:to>
      <xdr:col>2</xdr:col>
      <xdr:colOff>1552575</xdr:colOff>
      <xdr:row>4</xdr:row>
      <xdr:rowOff>85726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A42FB2-2132-4408-AB8F-BA2EDE71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860" y="342900"/>
          <a:ext cx="2401140" cy="504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BE05E-0F0C-408B-B2F4-66F47A564876}">
  <sheetPr>
    <pageSetUpPr fitToPage="1"/>
  </sheetPr>
  <dimension ref="A6:G45"/>
  <sheetViews>
    <sheetView tabSelected="1" topLeftCell="A16" zoomScaleNormal="100" workbookViewId="0">
      <selection activeCell="A39" sqref="A39"/>
    </sheetView>
  </sheetViews>
  <sheetFormatPr defaultRowHeight="15" x14ac:dyDescent="0.25"/>
  <cols>
    <col min="1" max="1" width="5.5703125" bestFit="1" customWidth="1"/>
    <col min="2" max="2" width="45.42578125" customWidth="1"/>
    <col min="3" max="3" width="44.85546875" bestFit="1" customWidth="1"/>
    <col min="4" max="4" width="17.28515625" bestFit="1" customWidth="1"/>
    <col min="5" max="5" width="16.140625" bestFit="1" customWidth="1"/>
    <col min="6" max="6" width="15" bestFit="1" customWidth="1"/>
    <col min="7" max="7" width="14.42578125" bestFit="1" customWidth="1"/>
  </cols>
  <sheetData>
    <row r="6" spans="1:7" ht="18" x14ac:dyDescent="0.25">
      <c r="A6" s="21" t="s">
        <v>18</v>
      </c>
      <c r="B6" s="21"/>
      <c r="C6" s="21"/>
      <c r="D6" s="21"/>
    </row>
    <row r="10" spans="1:7" ht="18" x14ac:dyDescent="0.25">
      <c r="A10" s="22" t="s">
        <v>0</v>
      </c>
      <c r="B10" s="22"/>
      <c r="C10" s="22"/>
      <c r="D10" s="22"/>
      <c r="E10" s="10"/>
      <c r="F10" s="10"/>
      <c r="G10" s="10"/>
    </row>
    <row r="11" spans="1:7" ht="18" x14ac:dyDescent="0.25">
      <c r="A11" s="22" t="s">
        <v>27</v>
      </c>
      <c r="B11" s="22"/>
      <c r="C11" s="22"/>
      <c r="D11" s="22"/>
      <c r="E11" s="10"/>
      <c r="F11" s="10"/>
      <c r="G11" s="10"/>
    </row>
    <row r="12" spans="1:7" ht="18" x14ac:dyDescent="0.25">
      <c r="A12" s="1" t="s">
        <v>1</v>
      </c>
      <c r="E12" s="10"/>
      <c r="F12" s="10"/>
      <c r="G12" s="10"/>
    </row>
    <row r="13" spans="1:7" ht="16.5" x14ac:dyDescent="0.25">
      <c r="A13" s="2" t="s">
        <v>2</v>
      </c>
      <c r="E13" s="10"/>
      <c r="F13" s="10"/>
      <c r="G13" s="10"/>
    </row>
    <row r="14" spans="1:7" ht="30" customHeight="1" x14ac:dyDescent="0.25">
      <c r="A14" s="4" t="s">
        <v>9</v>
      </c>
      <c r="B14" s="5" t="s">
        <v>3</v>
      </c>
      <c r="C14" s="5" t="s">
        <v>4</v>
      </c>
      <c r="D14" s="5" t="s">
        <v>15</v>
      </c>
      <c r="E14" s="10"/>
      <c r="F14" s="10"/>
      <c r="G14" s="10"/>
    </row>
    <row r="15" spans="1:7" s="3" customFormat="1" ht="20.100000000000001" customHeight="1" x14ac:dyDescent="0.25">
      <c r="A15" s="8">
        <v>1</v>
      </c>
      <c r="B15" s="18" t="s">
        <v>21</v>
      </c>
      <c r="C15" s="9" t="s">
        <v>22</v>
      </c>
      <c r="D15" s="12">
        <v>14313.97</v>
      </c>
      <c r="E15" s="7"/>
      <c r="F15" s="7"/>
      <c r="G15" s="11"/>
    </row>
    <row r="16" spans="1:7" s="3" customFormat="1" ht="20.100000000000001" customHeight="1" x14ac:dyDescent="0.25">
      <c r="A16" s="8">
        <v>2</v>
      </c>
      <c r="B16" s="18" t="s">
        <v>33</v>
      </c>
      <c r="C16" s="9" t="s">
        <v>10</v>
      </c>
      <c r="D16" s="12">
        <f>17532.34+4009.83</f>
        <v>21542.17</v>
      </c>
      <c r="E16" s="7"/>
      <c r="F16" s="7"/>
      <c r="G16" s="11"/>
    </row>
    <row r="17" spans="1:7" s="3" customFormat="1" ht="20.100000000000001" customHeight="1" x14ac:dyDescent="0.25">
      <c r="A17" s="8">
        <v>3</v>
      </c>
      <c r="B17" s="18" t="s">
        <v>34</v>
      </c>
      <c r="C17" s="9" t="s">
        <v>22</v>
      </c>
      <c r="D17" s="12">
        <f>12784.63</f>
        <v>12784.63</v>
      </c>
      <c r="E17" s="7"/>
      <c r="F17" s="7"/>
      <c r="G17" s="11"/>
    </row>
    <row r="18" spans="1:7" s="3" customFormat="1" ht="20.100000000000001" customHeight="1" x14ac:dyDescent="0.25">
      <c r="A18" s="8">
        <v>4</v>
      </c>
      <c r="B18" s="18" t="s">
        <v>35</v>
      </c>
      <c r="C18" s="9" t="s">
        <v>7</v>
      </c>
      <c r="D18" s="12">
        <f>24891.31+6477.41</f>
        <v>31368.720000000001</v>
      </c>
      <c r="E18" s="7"/>
      <c r="F18" s="7"/>
      <c r="G18" s="11"/>
    </row>
    <row r="19" spans="1:7" s="3" customFormat="1" ht="20.100000000000001" customHeight="1" x14ac:dyDescent="0.25">
      <c r="A19" s="8">
        <v>5</v>
      </c>
      <c r="B19" s="18" t="s">
        <v>38</v>
      </c>
      <c r="C19" s="9" t="s">
        <v>12</v>
      </c>
      <c r="D19" s="12">
        <f>26940.44+4190.74</f>
        <v>31131.18</v>
      </c>
      <c r="E19" s="7"/>
      <c r="F19" s="7"/>
      <c r="G19" s="11"/>
    </row>
    <row r="20" spans="1:7" s="3" customFormat="1" ht="20.100000000000001" customHeight="1" x14ac:dyDescent="0.25">
      <c r="A20" s="8">
        <v>6</v>
      </c>
      <c r="B20" s="18" t="s">
        <v>25</v>
      </c>
      <c r="C20" s="9" t="s">
        <v>12</v>
      </c>
      <c r="D20" s="12">
        <f>26940.44+25178.18-14528.66</f>
        <v>37589.959999999992</v>
      </c>
      <c r="E20" s="7"/>
      <c r="F20" s="7"/>
      <c r="G20" s="11"/>
    </row>
    <row r="21" spans="1:7" s="3" customFormat="1" ht="20.100000000000001" customHeight="1" x14ac:dyDescent="0.25">
      <c r="A21" s="8">
        <v>7</v>
      </c>
      <c r="B21" s="18" t="s">
        <v>39</v>
      </c>
      <c r="C21" s="9" t="s">
        <v>36</v>
      </c>
      <c r="D21" s="12">
        <v>7841.6</v>
      </c>
      <c r="E21" s="7"/>
      <c r="F21" s="7"/>
      <c r="G21" s="11"/>
    </row>
    <row r="22" spans="1:7" s="3" customFormat="1" ht="20.100000000000001" customHeight="1" x14ac:dyDescent="0.25">
      <c r="A22" s="8">
        <v>8</v>
      </c>
      <c r="B22" s="18" t="s">
        <v>32</v>
      </c>
      <c r="C22" s="9" t="s">
        <v>5</v>
      </c>
      <c r="D22" s="12">
        <f>26940.44+25178.18-14528.66</f>
        <v>37589.959999999992</v>
      </c>
      <c r="E22" s="7"/>
      <c r="F22" s="7"/>
      <c r="G22" s="11"/>
    </row>
    <row r="23" spans="1:7" s="3" customFormat="1" ht="20.100000000000001" customHeight="1" x14ac:dyDescent="0.25">
      <c r="A23" s="8">
        <v>9</v>
      </c>
      <c r="B23" s="18" t="s">
        <v>23</v>
      </c>
      <c r="C23" s="9" t="s">
        <v>6</v>
      </c>
      <c r="D23" s="12">
        <f>6396.32+12029.47</f>
        <v>18425.79</v>
      </c>
      <c r="E23" s="7"/>
      <c r="F23" s="7"/>
      <c r="G23" s="11"/>
    </row>
    <row r="24" spans="1:7" s="3" customFormat="1" ht="20.100000000000001" customHeight="1" x14ac:dyDescent="0.25">
      <c r="A24" s="8">
        <v>10</v>
      </c>
      <c r="B24" s="18" t="s">
        <v>19</v>
      </c>
      <c r="C24" s="9" t="s">
        <v>10</v>
      </c>
      <c r="D24" s="12">
        <f>3454.01+6940.08</f>
        <v>10394.09</v>
      </c>
      <c r="E24" s="7"/>
      <c r="F24" s="7"/>
      <c r="G24" s="11"/>
    </row>
    <row r="25" spans="1:7" s="3" customFormat="1" ht="20.100000000000001" customHeight="1" x14ac:dyDescent="0.25">
      <c r="A25" s="8">
        <v>11</v>
      </c>
      <c r="B25" s="18" t="s">
        <v>28</v>
      </c>
      <c r="C25" s="9" t="s">
        <v>24</v>
      </c>
      <c r="D25" s="12">
        <f>26940.44+9253.44</f>
        <v>36193.879999999997</v>
      </c>
      <c r="E25" s="7"/>
      <c r="F25" s="7"/>
      <c r="G25" s="11"/>
    </row>
    <row r="26" spans="1:7" s="3" customFormat="1" ht="20.100000000000001" customHeight="1" x14ac:dyDescent="0.25">
      <c r="A26" s="8">
        <v>12</v>
      </c>
      <c r="B26" s="18" t="s">
        <v>40</v>
      </c>
      <c r="C26" s="9" t="s">
        <v>13</v>
      </c>
      <c r="D26" s="12">
        <f>18827.04+9253.44</f>
        <v>28080.480000000003</v>
      </c>
      <c r="E26" s="7"/>
      <c r="F26" s="7"/>
      <c r="G26" s="11"/>
    </row>
    <row r="27" spans="1:7" s="3" customFormat="1" ht="20.100000000000001" customHeight="1" x14ac:dyDescent="0.25">
      <c r="A27" s="8">
        <v>13</v>
      </c>
      <c r="B27" s="18" t="s">
        <v>41</v>
      </c>
      <c r="C27" s="9" t="s">
        <v>10</v>
      </c>
      <c r="D27" s="12">
        <f>9214.15+9253.44</f>
        <v>18467.59</v>
      </c>
      <c r="E27" s="7"/>
      <c r="F27" s="7"/>
      <c r="G27" s="11"/>
    </row>
    <row r="28" spans="1:7" s="3" customFormat="1" ht="20.100000000000001" customHeight="1" x14ac:dyDescent="0.25">
      <c r="A28" s="8">
        <v>14</v>
      </c>
      <c r="B28" s="18" t="s">
        <v>29</v>
      </c>
      <c r="C28" s="9" t="s">
        <v>12</v>
      </c>
      <c r="D28" s="12">
        <f>26940.44+12029.47-1379.95</f>
        <v>37589.96</v>
      </c>
      <c r="E28" s="7"/>
      <c r="F28" s="7"/>
      <c r="G28" s="11"/>
    </row>
    <row r="29" spans="1:7" s="3" customFormat="1" ht="20.100000000000001" customHeight="1" x14ac:dyDescent="0.25">
      <c r="A29" s="8">
        <v>15</v>
      </c>
      <c r="B29" s="18" t="s">
        <v>42</v>
      </c>
      <c r="C29" s="9" t="s">
        <v>7</v>
      </c>
      <c r="D29" s="12">
        <f>35595.37+9253.44</f>
        <v>44848.810000000005</v>
      </c>
      <c r="E29" s="7"/>
      <c r="F29" s="7"/>
      <c r="G29" s="11"/>
    </row>
    <row r="30" spans="1:7" s="3" customFormat="1" ht="20.100000000000001" customHeight="1" x14ac:dyDescent="0.25">
      <c r="A30" s="8">
        <v>16</v>
      </c>
      <c r="B30" s="18" t="s">
        <v>43</v>
      </c>
      <c r="C30" s="9" t="s">
        <v>37</v>
      </c>
      <c r="D30" s="12">
        <f>11859.42+6940.08</f>
        <v>18799.5</v>
      </c>
      <c r="E30" s="7"/>
      <c r="F30" s="7"/>
      <c r="G30" s="11"/>
    </row>
    <row r="31" spans="1:7" s="3" customFormat="1" ht="20.100000000000001" customHeight="1" x14ac:dyDescent="0.25">
      <c r="A31" s="8">
        <v>17</v>
      </c>
      <c r="B31" s="18" t="s">
        <v>44</v>
      </c>
      <c r="C31" s="9" t="s">
        <v>8</v>
      </c>
      <c r="D31" s="12">
        <f>52279.24+25178.18-14528.66</f>
        <v>62928.759999999995</v>
      </c>
      <c r="E31" s="7"/>
      <c r="F31" s="7"/>
      <c r="G31" s="11"/>
    </row>
    <row r="32" spans="1:7" s="3" customFormat="1" ht="20.100000000000001" customHeight="1" x14ac:dyDescent="0.25">
      <c r="A32" s="8">
        <v>18</v>
      </c>
      <c r="B32" s="18" t="s">
        <v>26</v>
      </c>
      <c r="C32" s="9" t="s">
        <v>14</v>
      </c>
      <c r="D32" s="12">
        <f>7779.96+25178.18</f>
        <v>32958.14</v>
      </c>
      <c r="E32" s="7"/>
      <c r="F32" s="7"/>
      <c r="G32" s="11"/>
    </row>
    <row r="33" spans="1:7" s="3" customFormat="1" ht="20.100000000000001" customHeight="1" x14ac:dyDescent="0.25">
      <c r="A33" s="8">
        <v>19</v>
      </c>
      <c r="B33" s="18" t="s">
        <v>31</v>
      </c>
      <c r="C33" s="9" t="s">
        <v>10</v>
      </c>
      <c r="D33" s="12">
        <f>3730.34+6940.08</f>
        <v>10670.42</v>
      </c>
      <c r="E33" s="7"/>
      <c r="F33" s="7"/>
      <c r="G33" s="11"/>
    </row>
    <row r="34" spans="1:7" s="3" customFormat="1" x14ac:dyDescent="0.25">
      <c r="A34" s="3" t="s">
        <v>16</v>
      </c>
      <c r="D34" s="16">
        <f>SUM(D15:D33)</f>
        <v>513519.61000000004</v>
      </c>
      <c r="F34" s="7"/>
      <c r="G34" s="11"/>
    </row>
    <row r="35" spans="1:7" s="3" customFormat="1" ht="14.25" x14ac:dyDescent="0.2">
      <c r="A35" s="3" t="s">
        <v>20</v>
      </c>
    </row>
    <row r="36" spans="1:7" s="3" customFormat="1" ht="14.25" x14ac:dyDescent="0.2">
      <c r="A36" s="17" t="s">
        <v>30</v>
      </c>
    </row>
    <row r="37" spans="1:7" x14ac:dyDescent="0.25">
      <c r="B37" s="3"/>
      <c r="C37" s="3"/>
      <c r="D37" s="3"/>
      <c r="E37" s="3"/>
      <c r="F37" s="6"/>
    </row>
    <row r="38" spans="1:7" x14ac:dyDescent="0.25">
      <c r="A38" s="19" t="s">
        <v>45</v>
      </c>
      <c r="B38" s="19"/>
      <c r="C38" s="19"/>
      <c r="D38" s="19"/>
      <c r="E38" s="14"/>
    </row>
    <row r="39" spans="1:7" x14ac:dyDescent="0.25">
      <c r="B39" s="3"/>
      <c r="C39" s="3"/>
      <c r="D39" s="3"/>
      <c r="E39" s="3"/>
    </row>
    <row r="40" spans="1:7" x14ac:dyDescent="0.25">
      <c r="B40" s="3"/>
      <c r="C40" s="3"/>
      <c r="D40" s="3"/>
      <c r="E40" s="3"/>
    </row>
    <row r="43" spans="1:7" x14ac:dyDescent="0.25">
      <c r="A43" s="20" t="s">
        <v>11</v>
      </c>
      <c r="B43" s="20"/>
      <c r="C43" s="20"/>
      <c r="D43" s="20"/>
      <c r="E43" s="15"/>
    </row>
    <row r="44" spans="1:7" x14ac:dyDescent="0.25">
      <c r="A44" s="19" t="s">
        <v>17</v>
      </c>
      <c r="B44" s="19"/>
      <c r="C44" s="19"/>
      <c r="D44" s="19"/>
      <c r="E44" s="14"/>
    </row>
    <row r="45" spans="1:7" x14ac:dyDescent="0.25">
      <c r="B45" s="13"/>
      <c r="C45" s="13"/>
      <c r="D45" s="13"/>
      <c r="E45" s="13"/>
    </row>
  </sheetData>
  <mergeCells count="6">
    <mergeCell ref="A44:D44"/>
    <mergeCell ref="A43:D43"/>
    <mergeCell ref="A6:D6"/>
    <mergeCell ref="A38:D38"/>
    <mergeCell ref="A10:D10"/>
    <mergeCell ref="A11:D11"/>
  </mergeCells>
  <pageMargins left="0.74" right="0.511811024" top="0.31" bottom="0.31" header="0.31496062000000002" footer="0.31496062000000002"/>
  <pageSetup paperSize="9" scale="79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2023-06-21T17:20:16Z</cp:lastPrinted>
  <dcterms:created xsi:type="dcterms:W3CDTF">2019-06-05T12:08:06Z</dcterms:created>
  <dcterms:modified xsi:type="dcterms:W3CDTF">2023-06-21T17:20:20Z</dcterms:modified>
</cp:coreProperties>
</file>