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9B9657EF-785F-4FCB-99A1-62D023CDF05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B81" i="1" s="1"/>
  <c r="B183" i="1" l="1"/>
  <c r="B85" i="1"/>
  <c r="B64" i="1"/>
  <c r="B71" i="1" s="1"/>
  <c r="B98" i="1"/>
  <c r="B109" i="1" l="1"/>
  <c r="B41" i="1"/>
  <c r="B32" i="1" l="1"/>
  <c r="B134" i="1"/>
  <c r="B54" i="1" l="1"/>
  <c r="B48" i="1"/>
  <c r="B25" i="1"/>
  <c r="B39" i="1" s="1"/>
  <c r="B62" i="1" l="1"/>
  <c r="B160" i="1"/>
  <c r="B123" i="1" l="1"/>
  <c r="B19" i="1"/>
  <c r="B148" i="1"/>
  <c r="B154" i="1"/>
  <c r="B111" i="1"/>
  <c r="B166" i="1" l="1"/>
  <c r="B145" i="1"/>
  <c r="B167" i="1" l="1"/>
  <c r="B196" i="1" l="1"/>
  <c r="B172" i="1"/>
  <c r="B190" i="1" s="1"/>
  <c r="B176" i="1" l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<sst xmlns="http://schemas.openxmlformats.org/spreadsheetml/2006/main" count="186" uniqueCount="186">
  <si>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</si>
  <si>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</si>
  <si>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</si>
  <si>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</si>
  <si>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</si>
  <si>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</si>
  <si>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</si>
  <si>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</si>
  <si>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</si>
  <si>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</si>
  <si>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</si>
  <si>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</si>
  <si>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</si>
  <si>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</si>
  <si>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</si>
  <si>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</si>
  <si>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</si>
  <si>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</si>
  <si>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</si>
  <si>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</si>
  <si>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</si>
  <si>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</si>
  <si>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</si>
  <si>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</si>
  <si>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</si>
  <si>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</si>
  <si>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</si>
  <si>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</si>
  <si>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</si>
  <si>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</si>
  <si>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</si>
  <si>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</si>
  <si>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</si>
  <si>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</si>
  <si>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</si>
  <si>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</si>
  <si>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</si>
  <si>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</si>
  <si>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</si>
  <si>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</si>
  <si>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</si>
  <si>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</si>
  <si>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</si>
  <si>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</si>
  <si>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</si>
  <si>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</si>
  <si>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</si>
  <si>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</si>
  <si>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</si>
  <si>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</si>
  <si>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</si>
  <si>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</si>
  <si>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</si>
  <si>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</si>
  <si>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</si>
  <si>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</si>
  <si>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</si>
  <si>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</si>
  <si>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</si>
  <si>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</si>
  <si>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</si>
  <si>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</si>
  <si>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</si>
  <si>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</si>
  <si>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</si>
  <si>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</si>
  <si>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</si>
  <si>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</si>
  <si>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</si>
  <si>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</si>
  <si>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</si>
  <si>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</si>
  <si>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</si>
  <si>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</si>
  <si>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</si>
  <si>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</si>
  <si>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</si>
  <si>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</si>
  <si>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</si>
  <si>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</si>
  <si>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</si>
  <si>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</si>
  <si>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</si>
  <si>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</si>
  <si>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</si>
  <si>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</si>
  <si>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</si>
  <si>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</si>
  <si>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</si>
  <si>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</si>
  <si>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</si>
  <si>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</si>
  <si>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</si>
  <si>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</si>
  <si>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</si>
  <si>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</si>
  <si>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</si>
  <si>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</si>
  <si>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</si>
  <si>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</si>
  <si>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</si>
  <si>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</si>
  <si>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</si>
  <si>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</si>
  <si>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</si>
  <si>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</si>
  <si>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</si>
  <si>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</si>
  <si>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</si>
  <si>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</si>
  <si>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</si>
  <si>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</si>
  <si>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</si>
  <si>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</si>
  <si>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</si>
  <si>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</si>
  <si>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</si>
  <si>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</si>
  <si>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</si>
  <si>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</si>
  <si>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</si>
  <si>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</si>
  <si>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</si>
  <si>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</si>
  <si>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</si>
  <si>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</si>
  <si>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</si>
  <si>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</si>
  <si>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</si>
  <si>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</si>
  <si>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</si>
  <si>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</si>
  <si>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</si>
  <si>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</si>
  <si>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</si>
  <si>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</si>
  <si>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</si>
  <si>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</si>
  <si>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</si>
  <si>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</si>
  <si>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</si>
  <si>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</si>
  <si>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</si>
  <si>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</si>
  <si>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</si>
  <si>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</si>
  <si>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</si>
  <si>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</si>
  <si>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</si>
  <si>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</si>
  <si>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</si>
  <si>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</si>
  <si>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</si>
  <si>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</si>
  <si>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</si>
  <si>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</si>
  <si>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</si>
  <si>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</si>
  <si>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</si>
  <si>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</si>
  <si>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</si>
  <si>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</si>
  <si>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</si>
  <si>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</si>
  <si>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</si>
  <si>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</si>
  <si>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</si>
  <si>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</si>
  <si>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</si>
  <si>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</si>
  <si>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</si>
  <si>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</si>
  <si>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</si>
  <si>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</si>
  <si>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</si>
  <si>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</si>
  <si>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</si>
  <si>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</si>
  <si>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</si>
  <si>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</si>
  <si>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</si>
  <si>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</si>
  <si>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</si>
  <si>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001/2011 - 21º TA</t>
    </r>
  </si>
  <si>
    <t>Competência:05/2023</t>
  </si>
  <si>
    <t>7.SALDO BANCÁRIO FINAL EM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</si>
</sst>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98" zoomScale="70" zoomScaleNormal="80" zoomScaleSheetLayoutView="70" zoomScalePageLayoutView="70" workbookViewId="0">
      <selection activeCell="A108" sqref="A108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9" t="s">
        <v>183</v>
      </c>
      <c r="B15" s="9"/>
    </row>
    <row r="16" spans="1:2" x14ac:dyDescent="0.25">
      <c r="A16" s="65" t="s">
        <v>180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v>22096597.5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7473182/12</f>
        <v>622765.16666666663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188815.97</v>
      </c>
    </row>
    <row r="26" spans="1:9" x14ac:dyDescent="0.25">
      <c r="A26" s="18" t="s">
        <v>31</v>
      </c>
      <c r="B26" s="52">
        <v>74483.759999999995</v>
      </c>
    </row>
    <row r="27" spans="1:9" x14ac:dyDescent="0.25">
      <c r="A27" s="18" t="s">
        <v>32</v>
      </c>
      <c r="B27" s="52">
        <v>35585.78</v>
      </c>
    </row>
    <row r="28" spans="1:9" x14ac:dyDescent="0.25">
      <c r="A28" s="18" t="s">
        <v>33</v>
      </c>
      <c r="B28" s="52">
        <v>5697.21</v>
      </c>
    </row>
    <row r="29" spans="1:9" x14ac:dyDescent="0.25">
      <c r="A29" s="18" t="s">
        <v>34</v>
      </c>
      <c r="B29" s="52">
        <v>7645.49</v>
      </c>
    </row>
    <row r="30" spans="1:9" x14ac:dyDescent="0.25">
      <c r="A30" s="18" t="s">
        <v>35</v>
      </c>
      <c r="B30" s="52">
        <v>50431.73</v>
      </c>
    </row>
    <row r="31" spans="1:9" x14ac:dyDescent="0.25">
      <c r="A31" s="18" t="s">
        <v>36</v>
      </c>
      <c r="B31" s="52">
        <v>14972</v>
      </c>
    </row>
    <row r="32" spans="1:9" x14ac:dyDescent="0.25">
      <c r="A32" s="18" t="s">
        <v>79</v>
      </c>
      <c r="B32" s="52">
        <f>SUM(B33:B38)</f>
        <v>95891539.670000002</v>
      </c>
    </row>
    <row r="33" spans="1:3" x14ac:dyDescent="0.25">
      <c r="A33" s="18" t="s">
        <v>37</v>
      </c>
      <c r="B33" s="52">
        <v>30437011</v>
      </c>
    </row>
    <row r="34" spans="1:3" x14ac:dyDescent="0.25">
      <c r="A34" s="18" t="s">
        <v>38</v>
      </c>
      <c r="B34" s="52">
        <v>1416219.3</v>
      </c>
    </row>
    <row r="35" spans="1:3" x14ac:dyDescent="0.25">
      <c r="A35" s="18" t="s">
        <v>39</v>
      </c>
      <c r="B35" s="52">
        <v>9064688.0099999998</v>
      </c>
    </row>
    <row r="36" spans="1:3" x14ac:dyDescent="0.25">
      <c r="A36" s="18" t="s">
        <v>40</v>
      </c>
      <c r="B36" s="52">
        <v>19339766.190000001</v>
      </c>
    </row>
    <row r="37" spans="1:3" x14ac:dyDescent="0.25">
      <c r="A37" s="18" t="s">
        <v>41</v>
      </c>
      <c r="B37" s="52">
        <v>31753956.219999999</v>
      </c>
    </row>
    <row r="38" spans="1:3" x14ac:dyDescent="0.25">
      <c r="A38" s="18" t="s">
        <v>42</v>
      </c>
      <c r="B38" s="52">
        <v>3879898.95</v>
      </c>
    </row>
    <row r="39" spans="1:3" x14ac:dyDescent="0.25">
      <c r="A39" s="19" t="s">
        <v>3</v>
      </c>
      <c r="B39" s="53">
        <f>B32+B25+B24</f>
        <v>96080355.640000001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20806370.289999999</v>
      </c>
    </row>
    <row r="42" spans="1:3" x14ac:dyDescent="0.25">
      <c r="A42" s="18" t="s">
        <v>44</v>
      </c>
      <c r="B42" s="2">
        <v>4343750.78</v>
      </c>
      <c r="C42" s="47"/>
    </row>
    <row r="43" spans="1:3" x14ac:dyDescent="0.25">
      <c r="A43" s="18" t="s">
        <v>45</v>
      </c>
      <c r="B43" s="14">
        <v>101526.51</v>
      </c>
      <c r="C43" s="47"/>
    </row>
    <row r="44" spans="1:3" x14ac:dyDescent="0.25">
      <c r="A44" s="18" t="s">
        <v>46</v>
      </c>
      <c r="B44" s="14">
        <v>2298835</v>
      </c>
      <c r="C44" s="47"/>
    </row>
    <row r="45" spans="1:3" x14ac:dyDescent="0.25">
      <c r="A45" s="18" t="s">
        <v>47</v>
      </c>
      <c r="B45" s="14">
        <v>10064447</v>
      </c>
      <c r="C45" s="47"/>
    </row>
    <row r="46" spans="1:3" x14ac:dyDescent="0.25">
      <c r="A46" s="18" t="s">
        <v>48</v>
      </c>
      <c r="B46" s="14">
        <v>3997811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370000</v>
      </c>
      <c r="C48" s="47"/>
    </row>
    <row r="49" spans="1:2" x14ac:dyDescent="0.25">
      <c r="A49" s="18" t="s">
        <v>43</v>
      </c>
      <c r="B49" s="14">
        <v>350000</v>
      </c>
    </row>
    <row r="50" spans="1:2" x14ac:dyDescent="0.25">
      <c r="A50" s="18" t="s">
        <v>50</v>
      </c>
      <c r="B50" s="14">
        <v>20000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948127.76</v>
      </c>
    </row>
    <row r="55" spans="1:2" x14ac:dyDescent="0.25">
      <c r="A55" s="18" t="s">
        <v>54</v>
      </c>
      <c r="B55" s="14">
        <v>331689.19</v>
      </c>
    </row>
    <row r="56" spans="1:2" x14ac:dyDescent="0.25">
      <c r="A56" s="18" t="s">
        <v>55</v>
      </c>
      <c r="B56" s="14">
        <v>13040.48</v>
      </c>
    </row>
    <row r="57" spans="1:2" x14ac:dyDescent="0.25">
      <c r="A57" s="18" t="s">
        <v>56</v>
      </c>
      <c r="B57" s="14">
        <v>107265.65</v>
      </c>
    </row>
    <row r="58" spans="1:2" x14ac:dyDescent="0.25">
      <c r="A58" s="18" t="s">
        <v>57</v>
      </c>
      <c r="B58" s="14">
        <v>180527.65</v>
      </c>
    </row>
    <row r="59" spans="1:2" x14ac:dyDescent="0.25">
      <c r="A59" s="18" t="s">
        <v>58</v>
      </c>
      <c r="B59" s="14">
        <v>277837.53999999998</v>
      </c>
    </row>
    <row r="60" spans="1:2" x14ac:dyDescent="0.25">
      <c r="A60" s="18" t="s">
        <v>59</v>
      </c>
      <c r="B60" s="14">
        <v>37767.25</v>
      </c>
    </row>
    <row r="61" spans="1:2" x14ac:dyDescent="0.25">
      <c r="A61" s="18" t="s">
        <v>179</v>
      </c>
      <c r="B61" s="38">
        <v>136443.63</v>
      </c>
    </row>
    <row r="62" spans="1:2" x14ac:dyDescent="0.25">
      <c r="A62" s="22" t="s">
        <v>87</v>
      </c>
      <c r="B62" s="36">
        <f>B54+B48+B41+B61</f>
        <v>22260941.68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20941147.990000002</v>
      </c>
    </row>
    <row r="65" spans="1:9" x14ac:dyDescent="0.25">
      <c r="A65" s="18" t="s">
        <v>60</v>
      </c>
      <c r="B65" s="3">
        <v>4101147.99</v>
      </c>
    </row>
    <row r="66" spans="1:9" x14ac:dyDescent="0.25">
      <c r="A66" s="18" t="s">
        <v>61</v>
      </c>
      <c r="B66" s="3">
        <v>170000</v>
      </c>
    </row>
    <row r="67" spans="1:9" x14ac:dyDescent="0.25">
      <c r="A67" s="18" t="s">
        <v>62</v>
      </c>
      <c r="B67" s="3">
        <v>2075000</v>
      </c>
    </row>
    <row r="68" spans="1:9" x14ac:dyDescent="0.25">
      <c r="A68" s="18" t="s">
        <v>63</v>
      </c>
      <c r="B68" s="3">
        <v>10970000</v>
      </c>
    </row>
    <row r="69" spans="1:9" x14ac:dyDescent="0.25">
      <c r="A69" s="18" t="s">
        <v>64</v>
      </c>
      <c r="B69" s="3">
        <v>3580000</v>
      </c>
    </row>
    <row r="70" spans="1:9" x14ac:dyDescent="0.25">
      <c r="A70" s="18" t="s">
        <v>65</v>
      </c>
      <c r="B70" s="3">
        <v>45000</v>
      </c>
    </row>
    <row r="71" spans="1:9" x14ac:dyDescent="0.25">
      <c r="A71" s="22" t="s">
        <v>86</v>
      </c>
      <c r="B71" s="37">
        <f>B64</f>
        <v>20941147.990000002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20820000</v>
      </c>
    </row>
    <row r="75" spans="1:9" x14ac:dyDescent="0.25">
      <c r="A75" s="18" t="s">
        <v>66</v>
      </c>
      <c r="B75" s="3">
        <v>4430000</v>
      </c>
    </row>
    <row r="76" spans="1:9" x14ac:dyDescent="0.25">
      <c r="A76" s="18" t="s">
        <v>67</v>
      </c>
      <c r="B76" s="3">
        <v>90000</v>
      </c>
    </row>
    <row r="77" spans="1:9" x14ac:dyDescent="0.25">
      <c r="A77" s="18" t="s">
        <v>68</v>
      </c>
      <c r="B77" s="3">
        <v>2350000</v>
      </c>
    </row>
    <row r="78" spans="1:9" x14ac:dyDescent="0.25">
      <c r="A78" s="18" t="s">
        <v>69</v>
      </c>
      <c r="B78" s="3">
        <v>10050000</v>
      </c>
    </row>
    <row r="79" spans="1:9" x14ac:dyDescent="0.25">
      <c r="A79" s="18" t="s">
        <v>70</v>
      </c>
      <c r="B79" s="3">
        <v>3900000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20820000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4336256.3899999997</v>
      </c>
      <c r="C85" s="48"/>
    </row>
    <row r="86" spans="1:9" x14ac:dyDescent="0.25">
      <c r="A86" s="4" t="s">
        <v>100</v>
      </c>
      <c r="B86" s="2">
        <v>2255728.62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381251.42</v>
      </c>
    </row>
    <row r="89" spans="1:9" x14ac:dyDescent="0.25">
      <c r="A89" s="5" t="s">
        <v>132</v>
      </c>
      <c r="B89" s="2">
        <v>178394.02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3250.28</v>
      </c>
    </row>
    <row r="92" spans="1:9" x14ac:dyDescent="0.25">
      <c r="A92" s="4" t="s">
        <v>135</v>
      </c>
      <c r="B92" s="2">
        <v>1163482.23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54600</v>
      </c>
    </row>
    <row r="95" spans="1:9" x14ac:dyDescent="0.25">
      <c r="A95" s="24" t="s">
        <v>138</v>
      </c>
      <c r="B95" s="2">
        <v>285193.74</v>
      </c>
    </row>
    <row r="96" spans="1:9" x14ac:dyDescent="0.25">
      <c r="A96" s="24" t="s">
        <v>139</v>
      </c>
      <c r="B96" s="3">
        <v>3840.8</v>
      </c>
    </row>
    <row r="97" spans="1:3" x14ac:dyDescent="0.25">
      <c r="A97" s="24" t="s">
        <v>140</v>
      </c>
      <c r="B97" s="14">
        <v>10515.28</v>
      </c>
    </row>
    <row r="98" spans="1:3" x14ac:dyDescent="0.25">
      <c r="A98" s="23" t="s">
        <v>101</v>
      </c>
      <c r="B98" s="46">
        <f>SUBTOTAL(9,B99:B108)</f>
        <v>3606658.57</v>
      </c>
      <c r="C98" s="48"/>
    </row>
    <row r="99" spans="1:3" x14ac:dyDescent="0.25">
      <c r="A99" s="5" t="s">
        <v>141</v>
      </c>
      <c r="B99" s="2">
        <v>2748820.34</v>
      </c>
    </row>
    <row r="100" spans="1:3" x14ac:dyDescent="0.25">
      <c r="A100" s="5" t="s">
        <v>142</v>
      </c>
      <c r="B100" s="2">
        <v>593197.12</v>
      </c>
    </row>
    <row r="101" spans="1:3" x14ac:dyDescent="0.25">
      <c r="A101" s="5" t="s">
        <v>143</v>
      </c>
      <c r="B101" s="2">
        <v>179929.33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46224.4</v>
      </c>
    </row>
    <row r="108" spans="1:3" x14ac:dyDescent="0.25">
      <c r="A108" s="24" t="s">
        <v>129</v>
      </c>
      <c r="B108" s="14">
        <v>38487.379999999997</v>
      </c>
    </row>
    <row r="109" spans="1:3" x14ac:dyDescent="0.25">
      <c r="A109" s="23" t="s">
        <v>103</v>
      </c>
      <c r="B109" s="46">
        <f>SUBTOTAL(9,B110)</f>
        <v>214253.03</v>
      </c>
    </row>
    <row r="110" spans="1:3" x14ac:dyDescent="0.25">
      <c r="A110" s="5" t="s">
        <v>104</v>
      </c>
      <c r="B110" s="2">
        <v>214253.03</v>
      </c>
    </row>
    <row r="111" spans="1:3" x14ac:dyDescent="0.25">
      <c r="A111" s="23" t="s">
        <v>105</v>
      </c>
      <c r="B111" s="46">
        <f>SUBTOTAL(9,B112:B122)</f>
        <v>2040027.39</v>
      </c>
    </row>
    <row r="112" spans="1:3" x14ac:dyDescent="0.25">
      <c r="A112" s="5" t="s">
        <v>106</v>
      </c>
      <c r="B112" s="2">
        <v>1987850.69</v>
      </c>
    </row>
    <row r="113" spans="1:2" x14ac:dyDescent="0.25">
      <c r="A113" s="5" t="s">
        <v>121</v>
      </c>
      <c r="B113" s="2">
        <v>30504.31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6738.2</v>
      </c>
    </row>
    <row r="122" spans="1:2" x14ac:dyDescent="0.25">
      <c r="A122" s="24" t="s">
        <v>154</v>
      </c>
      <c r="B122" s="2">
        <v>434.19</v>
      </c>
    </row>
    <row r="123" spans="1:2" x14ac:dyDescent="0.25">
      <c r="A123" s="23" t="s">
        <v>107</v>
      </c>
      <c r="B123" s="46">
        <f>SUBTOTAL(9,B124:B133)</f>
        <v>10964512.689999999</v>
      </c>
    </row>
    <row r="124" spans="1:2" x14ac:dyDescent="0.25">
      <c r="A124" s="5" t="s">
        <v>108</v>
      </c>
      <c r="B124" s="2">
        <v>10886849.77</v>
      </c>
    </row>
    <row r="125" spans="1:2" x14ac:dyDescent="0.25">
      <c r="A125" s="5" t="s">
        <v>125</v>
      </c>
      <c r="B125" s="2">
        <v>54529.919999999998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22941</v>
      </c>
    </row>
    <row r="133" spans="1:2" x14ac:dyDescent="0.25">
      <c r="A133" s="24" t="s">
        <v>159</v>
      </c>
      <c r="B133" s="2">
        <v>192</v>
      </c>
    </row>
    <row r="134" spans="1:2" x14ac:dyDescent="0.25">
      <c r="A134" s="23" t="s">
        <v>160</v>
      </c>
      <c r="B134" s="46">
        <f>SUBTOTAL(9,B135:B144)</f>
        <v>53339.91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182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53338.41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1.5</v>
      </c>
    </row>
    <row r="145" spans="1:3" x14ac:dyDescent="0.25">
      <c r="A145" s="20" t="s">
        <v>170</v>
      </c>
      <c r="B145" s="38">
        <f>SUBTOTAL(9,B85:B144)</f>
        <v>21215047.98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96554.5</v>
      </c>
    </row>
    <row r="149" spans="1:3" x14ac:dyDescent="0.25">
      <c r="A149" s="4" t="s">
        <v>110</v>
      </c>
      <c r="B149" s="14">
        <v>96554.5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12053.93</v>
      </c>
    </row>
    <row r="155" spans="1:3" x14ac:dyDescent="0.25">
      <c r="A155" s="4" t="s">
        <v>114</v>
      </c>
      <c r="B155" s="14">
        <v>12053.93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2170.89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2170.89</v>
      </c>
    </row>
    <row r="166" spans="1:9" x14ac:dyDescent="0.25">
      <c r="A166" s="20" t="s">
        <v>178</v>
      </c>
      <c r="B166" s="36">
        <f>B154+B148+B160</f>
        <v>110779.31999999999</v>
      </c>
    </row>
    <row r="167" spans="1:9" ht="14.25" customHeight="1" x14ac:dyDescent="0.25">
      <c r="A167" s="20" t="s">
        <v>25</v>
      </c>
      <c r="B167" s="36">
        <f>B145+B166</f>
        <v>21325827.300000001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296950.58</v>
      </c>
    </row>
    <row r="177" spans="1:4" x14ac:dyDescent="0.25">
      <c r="A177" s="28" t="s">
        <v>89</v>
      </c>
      <c r="B177" s="50">
        <v>99863.25</v>
      </c>
    </row>
    <row r="178" spans="1:4" x14ac:dyDescent="0.25">
      <c r="A178" s="28" t="s">
        <v>72</v>
      </c>
      <c r="B178" s="50">
        <v>2859.26</v>
      </c>
    </row>
    <row r="179" spans="1:4" x14ac:dyDescent="0.25">
      <c r="A179" s="28" t="s">
        <v>73</v>
      </c>
      <c r="B179" s="50">
        <v>9988.41</v>
      </c>
    </row>
    <row r="180" spans="1:4" x14ac:dyDescent="0.25">
      <c r="A180" s="28" t="s">
        <v>74</v>
      </c>
      <c r="B180" s="50">
        <v>29741.3</v>
      </c>
    </row>
    <row r="181" spans="1:4" x14ac:dyDescent="0.25">
      <c r="A181" s="28" t="s">
        <v>90</v>
      </c>
      <c r="B181" s="50">
        <v>150037.16</v>
      </c>
    </row>
    <row r="182" spans="1:4" x14ac:dyDescent="0.25">
      <c r="A182" s="28" t="s">
        <v>91</v>
      </c>
      <c r="B182" s="50">
        <v>4461.2</v>
      </c>
    </row>
    <row r="183" spans="1:4" x14ac:dyDescent="0.25">
      <c r="A183" s="28" t="s">
        <v>92</v>
      </c>
      <c r="B183" s="29">
        <f>SUM(B184:B189)</f>
        <v>96718519.440000013</v>
      </c>
    </row>
    <row r="184" spans="1:4" x14ac:dyDescent="0.25">
      <c r="A184" s="28" t="s">
        <v>120</v>
      </c>
      <c r="B184" s="50">
        <v>31097552.199999999</v>
      </c>
    </row>
    <row r="185" spans="1:4" x14ac:dyDescent="0.25">
      <c r="A185" s="28" t="s">
        <v>93</v>
      </c>
      <c r="B185" s="50">
        <v>1349259.78</v>
      </c>
    </row>
    <row r="186" spans="1:4" x14ac:dyDescent="0.25">
      <c r="A186" s="28" t="s">
        <v>94</v>
      </c>
      <c r="B186" s="50">
        <v>9446953.6600000001</v>
      </c>
    </row>
    <row r="187" spans="1:4" x14ac:dyDescent="0.25">
      <c r="A187" s="28" t="s">
        <v>95</v>
      </c>
      <c r="B187" s="50">
        <v>18600293.84</v>
      </c>
      <c r="D187" s="51"/>
    </row>
    <row r="188" spans="1:4" x14ac:dyDescent="0.25">
      <c r="A188" s="28" t="s">
        <v>96</v>
      </c>
      <c r="B188" s="55">
        <v>32351793.760000002</v>
      </c>
      <c r="D188" s="47"/>
    </row>
    <row r="189" spans="1:4" x14ac:dyDescent="0.25">
      <c r="A189" s="28" t="s">
        <v>97</v>
      </c>
      <c r="B189" s="50">
        <v>3872666.2</v>
      </c>
      <c r="D189" s="47"/>
    </row>
    <row r="190" spans="1:4" x14ac:dyDescent="0.25">
      <c r="A190" s="27" t="s">
        <v>23</v>
      </c>
      <c r="B190" s="39">
        <f>(B39+B62)-(B167+B172)</f>
        <v>97015470.019999996</v>
      </c>
    </row>
    <row r="191" spans="1:4" x14ac:dyDescent="0.25">
      <c r="A191" s="15" t="s">
        <v>181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662032.72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662032.72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2023-07-20T13:39:19Z</cp:lastPrinted>
  <dcterms:created xsi:type="dcterms:W3CDTF">2021-09-23T15:15:02Z</dcterms:created>
  <dcterms:modified xsi:type="dcterms:W3CDTF">2023-07-20T14:35:36Z</dcterms:modified>
</cp:coreProperties>
</file>