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arquivos\DOC_CMCG\BANCO DE ALIMENTOS\Relatório Gerencial\2023\05 - Maio\"/>
    </mc:Choice>
  </mc:AlternateContent>
  <xr:revisionPtr revIDLastSave="0" documentId="13_ncr:1_{FF79EF20-E9B4-4987-8369-35F5658088F6}" xr6:coauthVersionLast="47" xr6:coauthVersionMax="47" xr10:uidLastSave="{00000000-0000-0000-0000-000000000000}"/>
  <bookViews>
    <workbookView xWindow="-24120" yWindow="-120" windowWidth="24240" windowHeight="13140" activeTab="1" xr2:uid="{00000000-000D-0000-FFFF-FFFF00000000}"/>
  </bookViews>
  <sheets>
    <sheet name="Capa" sheetId="10" r:id="rId1"/>
    <sheet name="Relatório Sintético" sheetId="6" r:id="rId2"/>
    <sheet name="Relatório Analítico " sheetId="3" r:id="rId3"/>
    <sheet name="Entidades Cadastradas" sheetId="14" r:id="rId4"/>
    <sheet name="Anexo Fotos" sheetId="12" r:id="rId5"/>
    <sheet name="Planilha17" sheetId="32" state="hidden" r:id="rId6"/>
    <sheet name="Planilha15" sheetId="30" state="hidden" r:id="rId7"/>
    <sheet name="Planilha14" sheetId="29" state="hidden" r:id="rId8"/>
    <sheet name="Planilha13" sheetId="28" state="hidden" r:id="rId9"/>
    <sheet name="Planilha12" sheetId="27" state="hidden" r:id="rId10"/>
    <sheet name="Planilha11" sheetId="26" state="hidden" r:id="rId11"/>
    <sheet name="Planilha10" sheetId="25" state="hidden" r:id="rId12"/>
    <sheet name="Planilha9" sheetId="24" state="hidden" r:id="rId13"/>
    <sheet name="Planilha8" sheetId="23" state="hidden" r:id="rId14"/>
    <sheet name="Planilha7" sheetId="22" state="hidden" r:id="rId15"/>
    <sheet name="Planilha6" sheetId="21" state="hidden" r:id="rId16"/>
    <sheet name="Planilha5" sheetId="20" state="hidden" r:id="rId17"/>
    <sheet name="Planilha4" sheetId="18" state="hidden" r:id="rId18"/>
    <sheet name="Planilha3" sheetId="17" state="hidden" r:id="rId19"/>
    <sheet name="Planilha1" sheetId="16" state="hidden" r:id="rId20"/>
    <sheet name="Planilha2" sheetId="15" state="hidden" r:id="rId21"/>
  </sheets>
  <definedNames>
    <definedName name="__shared_1_0_0">#REF!-#REF!</definedName>
    <definedName name="__shared_2_0_0">#REF!-#REF!</definedName>
    <definedName name="_xlnm._FilterDatabase" localSheetId="5" hidden="1">Planilha17!$B$3:$B$33</definedName>
    <definedName name="_xlnm._FilterDatabase" localSheetId="2" hidden="1">'Relatório Analítico '!$A$30:$L$198</definedName>
    <definedName name="_xlnm.Print_Area" localSheetId="4">'Anexo Fotos'!$A$1:$R$145</definedName>
    <definedName name="_xlnm.Print_Area" localSheetId="0">Capa!$A$1:$N$63</definedName>
    <definedName name="_xlnm.Print_Area" localSheetId="3">'Entidades Cadastradas'!$A$1:$E$77</definedName>
    <definedName name="_xlnm.Print_Area" localSheetId="2">'Relatório Analítico '!$A$1:$L$575</definedName>
    <definedName name="_xlnm.Print_Area" localSheetId="1">'Relatório Sintético'!$A$1:$L$47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557" i="3" l="1"/>
  <c r="I312" i="3"/>
  <c r="I196" i="3"/>
  <c r="L274" i="3"/>
  <c r="I313" i="3"/>
  <c r="L27" i="3"/>
  <c r="L26" i="3"/>
  <c r="L22" i="3"/>
  <c r="L17" i="3"/>
  <c r="L16" i="3"/>
  <c r="L15" i="3"/>
  <c r="L12" i="3"/>
  <c r="L11" i="3"/>
  <c r="L194" i="3"/>
  <c r="L195" i="3"/>
  <c r="H197" i="3"/>
  <c r="I197" i="3"/>
  <c r="L126" i="3"/>
  <c r="L125" i="3"/>
  <c r="L231" i="3"/>
  <c r="L317" i="3" l="1"/>
  <c r="L32" i="3"/>
  <c r="L31" i="3"/>
  <c r="L426" i="3"/>
  <c r="H421" i="3"/>
  <c r="H196" i="3"/>
  <c r="F197" i="3"/>
  <c r="G197" i="3"/>
  <c r="L555" i="3"/>
  <c r="L554" i="3"/>
  <c r="L553" i="3"/>
  <c r="L552" i="3"/>
  <c r="L551" i="3"/>
  <c r="L550" i="3"/>
  <c r="L548" i="3"/>
  <c r="L547" i="3"/>
  <c r="L546" i="3"/>
  <c r="L545" i="3"/>
  <c r="L544" i="3"/>
  <c r="L543" i="3"/>
  <c r="L542" i="3"/>
  <c r="L541" i="3"/>
  <c r="L540" i="3"/>
  <c r="L539" i="3"/>
  <c r="L538" i="3"/>
  <c r="L537" i="3"/>
  <c r="L536" i="3"/>
  <c r="L535" i="3"/>
  <c r="L534" i="3"/>
  <c r="L533" i="3"/>
  <c r="L532" i="3"/>
  <c r="L531" i="3"/>
  <c r="L530" i="3"/>
  <c r="L529" i="3"/>
  <c r="L528" i="3"/>
  <c r="L527" i="3"/>
  <c r="L526" i="3"/>
  <c r="L525" i="3"/>
  <c r="L524" i="3"/>
  <c r="L523" i="3"/>
  <c r="L522" i="3"/>
  <c r="L521" i="3"/>
  <c r="L520" i="3"/>
  <c r="L519" i="3"/>
  <c r="L518" i="3"/>
  <c r="L517" i="3"/>
  <c r="L516" i="3"/>
  <c r="L515" i="3"/>
  <c r="L514" i="3"/>
  <c r="L513" i="3"/>
  <c r="L512" i="3"/>
  <c r="L511" i="3"/>
  <c r="L510" i="3"/>
  <c r="L509" i="3"/>
  <c r="L508" i="3"/>
  <c r="L507" i="3"/>
  <c r="L506" i="3"/>
  <c r="L505" i="3"/>
  <c r="L504" i="3"/>
  <c r="L503" i="3"/>
  <c r="L502" i="3"/>
  <c r="L501" i="3"/>
  <c r="L500" i="3"/>
  <c r="L499" i="3"/>
  <c r="L498" i="3"/>
  <c r="L497" i="3"/>
  <c r="L496" i="3"/>
  <c r="L495" i="3"/>
  <c r="L494" i="3"/>
  <c r="L493" i="3"/>
  <c r="L492" i="3"/>
  <c r="L491" i="3"/>
  <c r="L490" i="3"/>
  <c r="L489" i="3"/>
  <c r="L488" i="3"/>
  <c r="L487" i="3"/>
  <c r="L486" i="3"/>
  <c r="L485" i="3"/>
  <c r="L484" i="3"/>
  <c r="L483" i="3"/>
  <c r="L482" i="3"/>
  <c r="L481" i="3"/>
  <c r="L480" i="3"/>
  <c r="L479" i="3"/>
  <c r="L478" i="3"/>
  <c r="L477" i="3"/>
  <c r="L476" i="3"/>
  <c r="L475" i="3"/>
  <c r="L474" i="3"/>
  <c r="L473" i="3"/>
  <c r="L472" i="3"/>
  <c r="L471" i="3"/>
  <c r="L470" i="3"/>
  <c r="L469" i="3"/>
  <c r="L468" i="3"/>
  <c r="L467" i="3"/>
  <c r="L466" i="3"/>
  <c r="L465" i="3"/>
  <c r="L464" i="3"/>
  <c r="L463" i="3"/>
  <c r="L462" i="3"/>
  <c r="L461" i="3"/>
  <c r="L460" i="3"/>
  <c r="L459" i="3"/>
  <c r="L458" i="3"/>
  <c r="L457" i="3"/>
  <c r="L456" i="3"/>
  <c r="L455" i="3"/>
  <c r="L454" i="3"/>
  <c r="L453" i="3"/>
  <c r="L451" i="3"/>
  <c r="L450" i="3"/>
  <c r="L449" i="3"/>
  <c r="L448" i="3"/>
  <c r="L447" i="3"/>
  <c r="L446" i="3"/>
  <c r="L445" i="3"/>
  <c r="L444" i="3"/>
  <c r="L443" i="3"/>
  <c r="L442" i="3"/>
  <c r="L441" i="3"/>
  <c r="L440" i="3"/>
  <c r="L439" i="3"/>
  <c r="L438" i="3"/>
  <c r="L437" i="3"/>
  <c r="L436" i="3"/>
  <c r="L435" i="3"/>
  <c r="L434" i="3"/>
  <c r="L433" i="3"/>
  <c r="L432" i="3"/>
  <c r="L431" i="3"/>
  <c r="L430" i="3"/>
  <c r="L429" i="3"/>
  <c r="L428" i="3"/>
  <c r="L427" i="3"/>
  <c r="L420" i="3"/>
  <c r="L419" i="3"/>
  <c r="L418" i="3"/>
  <c r="L417" i="3"/>
  <c r="L416" i="3"/>
  <c r="L415" i="3"/>
  <c r="L414" i="3"/>
  <c r="L413" i="3"/>
  <c r="L412" i="3"/>
  <c r="L411" i="3"/>
  <c r="L410" i="3"/>
  <c r="L409" i="3"/>
  <c r="L408" i="3"/>
  <c r="L407" i="3"/>
  <c r="L405" i="3"/>
  <c r="L404" i="3"/>
  <c r="L403" i="3"/>
  <c r="L402" i="3"/>
  <c r="L401" i="3"/>
  <c r="L400" i="3"/>
  <c r="L399" i="3"/>
  <c r="L398" i="3"/>
  <c r="L397" i="3"/>
  <c r="L396" i="3"/>
  <c r="L395" i="3"/>
  <c r="L394" i="3"/>
  <c r="L393" i="3"/>
  <c r="L392" i="3"/>
  <c r="L391" i="3"/>
  <c r="L390" i="3"/>
  <c r="L389" i="3"/>
  <c r="L388" i="3"/>
  <c r="L387" i="3"/>
  <c r="L386" i="3"/>
  <c r="L385" i="3"/>
  <c r="L384" i="3"/>
  <c r="L383" i="3"/>
  <c r="L382" i="3"/>
  <c r="L381" i="3"/>
  <c r="L379" i="3"/>
  <c r="L378" i="3"/>
  <c r="L377" i="3"/>
  <c r="L376" i="3"/>
  <c r="L375" i="3"/>
  <c r="L374" i="3"/>
  <c r="L373" i="3"/>
  <c r="L372" i="3"/>
  <c r="L371" i="3"/>
  <c r="L370" i="3"/>
  <c r="L369" i="3"/>
  <c r="L368" i="3"/>
  <c r="L367" i="3"/>
  <c r="L366" i="3"/>
  <c r="L365" i="3"/>
  <c r="L364" i="3"/>
  <c r="L363" i="3"/>
  <c r="L362" i="3"/>
  <c r="L361" i="3"/>
  <c r="L360" i="3"/>
  <c r="L359" i="3"/>
  <c r="L358" i="3"/>
  <c r="L357" i="3"/>
  <c r="L356" i="3"/>
  <c r="L355" i="3"/>
  <c r="L354" i="3"/>
  <c r="L353" i="3"/>
  <c r="L352" i="3"/>
  <c r="L351" i="3"/>
  <c r="L350" i="3"/>
  <c r="L349" i="3"/>
  <c r="L348" i="3"/>
  <c r="L347" i="3"/>
  <c r="L346" i="3"/>
  <c r="L345" i="3"/>
  <c r="L344" i="3"/>
  <c r="L343" i="3"/>
  <c r="L342" i="3"/>
  <c r="L341" i="3"/>
  <c r="L340" i="3"/>
  <c r="L339" i="3"/>
  <c r="L338" i="3"/>
  <c r="L337" i="3"/>
  <c r="L336" i="3"/>
  <c r="L335" i="3"/>
  <c r="L334" i="3"/>
  <c r="L333" i="3"/>
  <c r="L332" i="3"/>
  <c r="L331" i="3"/>
  <c r="L330" i="3"/>
  <c r="L329" i="3"/>
  <c r="L328" i="3"/>
  <c r="L327" i="3"/>
  <c r="L326" i="3"/>
  <c r="L325" i="3"/>
  <c r="L324" i="3"/>
  <c r="L323" i="3"/>
  <c r="F556" i="3"/>
  <c r="G556" i="3"/>
  <c r="G312" i="3"/>
  <c r="L200" i="3"/>
  <c r="G196" i="3"/>
  <c r="L134" i="3"/>
  <c r="D421" i="3"/>
  <c r="D313" i="3"/>
  <c r="L193" i="3"/>
  <c r="L192" i="3"/>
  <c r="L191" i="3"/>
  <c r="L181" i="3"/>
  <c r="L34" i="3"/>
  <c r="L33" i="3"/>
  <c r="E196" i="3"/>
  <c r="E12" i="3"/>
  <c r="L186" i="3"/>
  <c r="L185" i="3"/>
  <c r="L139" i="3"/>
  <c r="L98" i="3"/>
  <c r="L55" i="3"/>
  <c r="L52" i="3"/>
  <c r="D312" i="3"/>
  <c r="L311" i="3"/>
  <c r="L242" i="3"/>
  <c r="D196" i="3"/>
  <c r="L187" i="3"/>
  <c r="L184" i="3"/>
  <c r="L183" i="3"/>
  <c r="L182" i="3"/>
  <c r="L180" i="3"/>
  <c r="L179" i="3"/>
  <c r="L178" i="3"/>
  <c r="L157" i="3"/>
  <c r="L156" i="3"/>
  <c r="L155" i="3"/>
  <c r="L154" i="3"/>
  <c r="L153" i="3"/>
  <c r="L123" i="3"/>
  <c r="L122" i="3"/>
  <c r="L50" i="3"/>
  <c r="L49" i="3"/>
  <c r="L48" i="3"/>
  <c r="L47" i="3"/>
  <c r="L46" i="3"/>
  <c r="L45" i="3"/>
  <c r="L44" i="3"/>
  <c r="L43" i="3"/>
  <c r="L42" i="3"/>
  <c r="L41" i="3"/>
  <c r="L40" i="3"/>
  <c r="L39" i="3"/>
  <c r="L38" i="3"/>
  <c r="L37" i="3"/>
  <c r="L36" i="3"/>
  <c r="L35" i="3"/>
  <c r="D197" i="3"/>
  <c r="H556" i="3"/>
  <c r="E556" i="3"/>
  <c r="D556" i="3"/>
  <c r="K421" i="3"/>
  <c r="L315" i="3"/>
  <c r="K316" i="3"/>
  <c r="J316" i="3"/>
  <c r="I316" i="3"/>
  <c r="G316" i="3"/>
  <c r="F316" i="3"/>
  <c r="E316" i="3"/>
  <c r="J12" i="3"/>
  <c r="K12" i="3"/>
  <c r="L452" i="3"/>
  <c r="L549" i="3"/>
  <c r="J556" i="3"/>
  <c r="K556" i="3"/>
  <c r="L380" i="3"/>
  <c r="L406" i="3"/>
  <c r="E421" i="3"/>
  <c r="F421" i="3"/>
  <c r="G421" i="3"/>
  <c r="I421" i="3"/>
  <c r="J421" i="3"/>
  <c r="L310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L225" i="3"/>
  <c r="L226" i="3"/>
  <c r="L227" i="3"/>
  <c r="L228" i="3"/>
  <c r="L229" i="3"/>
  <c r="L230" i="3"/>
  <c r="L232" i="3"/>
  <c r="L233" i="3"/>
  <c r="L234" i="3"/>
  <c r="L235" i="3"/>
  <c r="L236" i="3"/>
  <c r="L237" i="3"/>
  <c r="L238" i="3"/>
  <c r="L239" i="3"/>
  <c r="L240" i="3"/>
  <c r="L241" i="3"/>
  <c r="L243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3" i="3"/>
  <c r="L264" i="3"/>
  <c r="L265" i="3"/>
  <c r="L266" i="3"/>
  <c r="L267" i="3"/>
  <c r="L268" i="3"/>
  <c r="L269" i="3"/>
  <c r="L270" i="3"/>
  <c r="L271" i="3"/>
  <c r="L272" i="3"/>
  <c r="L273" i="3"/>
  <c r="L275" i="3"/>
  <c r="L276" i="3"/>
  <c r="L277" i="3"/>
  <c r="L278" i="3"/>
  <c r="L279" i="3"/>
  <c r="L280" i="3"/>
  <c r="L281" i="3"/>
  <c r="L282" i="3"/>
  <c r="L283" i="3"/>
  <c r="L284" i="3"/>
  <c r="L285" i="3"/>
  <c r="L286" i="3"/>
  <c r="L287" i="3"/>
  <c r="L288" i="3"/>
  <c r="L289" i="3"/>
  <c r="L290" i="3"/>
  <c r="L291" i="3"/>
  <c r="L292" i="3"/>
  <c r="L293" i="3"/>
  <c r="L294" i="3"/>
  <c r="L295" i="3"/>
  <c r="L296" i="3"/>
  <c r="L297" i="3"/>
  <c r="L298" i="3"/>
  <c r="L299" i="3"/>
  <c r="L300" i="3"/>
  <c r="L301" i="3"/>
  <c r="L302" i="3"/>
  <c r="L303" i="3"/>
  <c r="L304" i="3"/>
  <c r="L305" i="3"/>
  <c r="L306" i="3"/>
  <c r="L307" i="3"/>
  <c r="L308" i="3"/>
  <c r="L309" i="3"/>
  <c r="J313" i="3"/>
  <c r="K313" i="3"/>
  <c r="J312" i="3"/>
  <c r="K312" i="3"/>
  <c r="L132" i="3"/>
  <c r="L129" i="3"/>
  <c r="L51" i="3"/>
  <c r="L53" i="3"/>
  <c r="L54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4" i="3"/>
  <c r="L127" i="3"/>
  <c r="L128" i="3"/>
  <c r="L130" i="3"/>
  <c r="L131" i="3"/>
  <c r="L133" i="3"/>
  <c r="L135" i="3"/>
  <c r="L136" i="3"/>
  <c r="L137" i="3"/>
  <c r="L138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2" i="3"/>
  <c r="L158" i="3"/>
  <c r="L159" i="3"/>
  <c r="L160" i="3"/>
  <c r="L161" i="3"/>
  <c r="L162" i="3"/>
  <c r="L163" i="3"/>
  <c r="L164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88" i="3"/>
  <c r="L189" i="3"/>
  <c r="L190" i="3"/>
  <c r="J197" i="3"/>
  <c r="K197" i="3"/>
  <c r="K11" i="3" s="1"/>
  <c r="J196" i="3"/>
  <c r="K196" i="3"/>
  <c r="F196" i="3"/>
  <c r="I556" i="3"/>
  <c r="H313" i="3"/>
  <c r="F312" i="3"/>
  <c r="E312" i="3"/>
  <c r="F313" i="3"/>
  <c r="E313" i="3"/>
  <c r="E197" i="3"/>
  <c r="G12" i="3"/>
  <c r="H12" i="3"/>
  <c r="F12" i="3"/>
  <c r="H312" i="3"/>
  <c r="G313" i="3"/>
  <c r="J11" i="3" l="1"/>
  <c r="L197" i="3"/>
  <c r="D557" i="3"/>
  <c r="I318" i="3"/>
  <c r="I21" i="3" s="1"/>
  <c r="G557" i="3"/>
  <c r="G20" i="3" s="1"/>
  <c r="L313" i="3"/>
  <c r="L556" i="3"/>
  <c r="I11" i="3"/>
  <c r="H557" i="3"/>
  <c r="H20" i="3" s="1"/>
  <c r="L312" i="3"/>
  <c r="J318" i="3"/>
  <c r="J21" i="3" s="1"/>
  <c r="G11" i="3"/>
  <c r="L196" i="3"/>
  <c r="E318" i="3"/>
  <c r="E21" i="3" s="1"/>
  <c r="J557" i="3"/>
  <c r="J20" i="3" s="1"/>
  <c r="E557" i="3"/>
  <c r="E20" i="3" s="1"/>
  <c r="I557" i="3"/>
  <c r="I20" i="3" s="1"/>
  <c r="K557" i="3"/>
  <c r="K20" i="3" s="1"/>
  <c r="F318" i="3"/>
  <c r="F21" i="3" s="1"/>
  <c r="G318" i="3"/>
  <c r="G21" i="3" s="1"/>
  <c r="G23" i="3" s="1"/>
  <c r="E11" i="3"/>
  <c r="L421" i="3"/>
  <c r="L316" i="3"/>
  <c r="F11" i="3"/>
  <c r="H318" i="3"/>
  <c r="H21" i="3" s="1"/>
  <c r="K318" i="3"/>
  <c r="K21" i="3" s="1"/>
  <c r="F557" i="3"/>
  <c r="F20" i="3" s="1"/>
  <c r="H11" i="3"/>
  <c r="D318" i="3"/>
  <c r="I23" i="3" l="1"/>
  <c r="L21" i="3"/>
  <c r="H23" i="3"/>
  <c r="L20" i="3"/>
  <c r="J23" i="3"/>
  <c r="E23" i="3"/>
  <c r="F23" i="3"/>
  <c r="K23" i="3"/>
  <c r="L318" i="3"/>
  <c r="L23" i="3" l="1"/>
</calcChain>
</file>

<file path=xl/sharedStrings.xml><?xml version="1.0" encoding="utf-8"?>
<sst xmlns="http://schemas.openxmlformats.org/spreadsheetml/2006/main" count="2623" uniqueCount="870">
  <si>
    <t>ORGANIZAÇÃO DAS VOLUNTÁRIAS DE GOIÁS</t>
  </si>
  <si>
    <t>4º TERMO ADITIVO AO TERMO DE FOMENTO
 Nº 001/2019 - CEASA/OVG</t>
  </si>
  <si>
    <t>RELATÓRIO GERENCIAL MENSAL DE EXECUÇÃO</t>
  </si>
  <si>
    <t>BANCO DE ALIMENTOS</t>
  </si>
  <si>
    <t>PROTEÇÃO SOCIAL ÀS FAMÍLIAS E INDIVÍDUOS EM SITUAÇÃO DE VULNERABILIDADE SOCIAL</t>
  </si>
  <si>
    <t>MÊS DE REFERÊNCIA: MAIO / 2023</t>
  </si>
  <si>
    <t>PROTEÇÃO SOCIAL BÁSICA - BANCO DE ALIMENTOS</t>
  </si>
  <si>
    <t>UNIDADE EXECUTORA</t>
  </si>
  <si>
    <t>ESPECIFICAÇÃO</t>
  </si>
  <si>
    <t>METAS FÍSICAS</t>
  </si>
  <si>
    <t>Realizadas</t>
  </si>
  <si>
    <t>Número de entidades cadastradas</t>
  </si>
  <si>
    <t>Número de indivíduos/famílias cadastrados</t>
  </si>
  <si>
    <t>Número de entidades atendidas</t>
  </si>
  <si>
    <t>Número de indivíduos/famílias atendidos</t>
  </si>
  <si>
    <t>Total de alimentos doados (KG)</t>
  </si>
  <si>
    <t>Total de doadores cadastrados</t>
  </si>
  <si>
    <t>Total de alimentos coletados/arrecadados (KG)</t>
  </si>
  <si>
    <t>Bairros de Goiânia atendidos</t>
  </si>
  <si>
    <t>Municípios atendidos (além de Goiânia)</t>
  </si>
  <si>
    <t>Distribuição</t>
  </si>
  <si>
    <t>Diária (exceto domingos e feriados)</t>
  </si>
  <si>
    <t xml:space="preserve">Plano de Ação </t>
  </si>
  <si>
    <r>
      <t>Causa:</t>
    </r>
    <r>
      <rPr>
        <sz val="12"/>
        <rFont val="Calibri"/>
        <family val="2"/>
        <scheme val="minor"/>
      </rPr>
      <t xml:space="preserve"> O Programa está sendo executado com base no Plano de Trabalho, com o desenvolvimento de atividades de coleta, seleção e distribuição de alimentos para entidades sociais e famílias em situação de vulnerabilidade e insegurança alimentar.</t>
    </r>
  </si>
  <si>
    <r>
      <t>Medidas implementadas/a implementar:</t>
    </r>
    <r>
      <rPr>
        <sz val="12"/>
        <rFont val="Calibri"/>
        <family val="2"/>
        <scheme val="minor"/>
      </rPr>
      <t xml:space="preserve"> Como as atividades estão sendo desenvolvidas conforme previsto no Plano de Trabalho, não há medidas saneadoras a serem implementadas.</t>
    </r>
  </si>
  <si>
    <r>
      <t xml:space="preserve">Prazo para tratar a causa: </t>
    </r>
    <r>
      <rPr>
        <sz val="12"/>
        <rFont val="Calibri"/>
        <family val="2"/>
        <scheme val="minor"/>
      </rPr>
      <t>Não há prazo.</t>
    </r>
  </si>
  <si>
    <t>Ações Desenvolvidas</t>
  </si>
  <si>
    <t xml:space="preserve">Em maio, continuamos com a entrega de cestas de hortifrútis adquiridas da agricultura familiar aos beneficiários do Programa Universitário do Bem (PROBEM), acompanhados pela equipe socioassistencial do Programa. Foram entregues 83 cestas. A ação promove o estímulo à alimentação adequada, compreendendo o uso de alimentos variados, seguros, que respeitem a cultura, as tradições e a adoção de hábitos alimentares saudáveis, contribuindo para o desenvolvimento dos alunos e para a melhoria do rendimento escolar, em conformidade com a sua faixa etária e seu estado de saúde, inclusive dos que necessitam de atenção específica. Além disso, a ação promove o apoio ao desenvolvimento sustentável, com incentivos para a aquisição de gêneros alimentícios diversificados, produzidos em âmbito local e preferencialmente pela agricultura familiar e pelos empreendedores familiares rurais do nosso Estado. </t>
  </si>
  <si>
    <r>
      <rPr>
        <sz val="12"/>
        <color rgb="FF000000"/>
        <rFont val="Calibri"/>
        <family val="2"/>
        <scheme val="minor"/>
      </rPr>
      <t xml:space="preserve">Após as capacitações sobre o Mix do Bem nas unidades e programas da OVG, neste mês foram realizados os seguintes atendimentos: </t>
    </r>
    <r>
      <rPr>
        <sz val="12"/>
        <color rgb="FFFF0000"/>
        <rFont val="Calibri"/>
        <family val="2"/>
        <scheme val="minor"/>
      </rPr>
      <t xml:space="preserve"> </t>
    </r>
  </si>
  <si>
    <t>Marília Araújo Silva</t>
  </si>
  <si>
    <t>Luís Maurício Bessa Scartezini</t>
  </si>
  <si>
    <t>Gerente  do Banco de Alimentos</t>
  </si>
  <si>
    <t xml:space="preserve">Gerente de Planejamento
</t>
  </si>
  <si>
    <t>Roberta Wendorf de Carvalho</t>
  </si>
  <si>
    <t>Janine Almeida Silva Zaiden</t>
  </si>
  <si>
    <t>Diretora de Unidades Socioassistenciais</t>
  </si>
  <si>
    <t>Diretora de Planejamento e Gestão</t>
  </si>
  <si>
    <t>Sérgio Borges Fonseca Júnior</t>
  </si>
  <si>
    <t>Adryanna Leonor Melo de Oliveira Caiado</t>
  </si>
  <si>
    <t>Diretor Administrativo e Financeiro</t>
  </si>
  <si>
    <t>Diretora Geral</t>
  </si>
  <si>
    <t>4º TERMO ADITIVO AO TERMO DE FOMENTO Nº 001/2019 - CEASA/OVG</t>
  </si>
  <si>
    <t>RELATÓRIO ANALÍTICO: OPERACIONAL E METAS</t>
  </si>
  <si>
    <t>REFERÊNCIA: MAIO / 2023</t>
  </si>
  <si>
    <t>PROTEÇÃO SOCIAL BÁSICA</t>
  </si>
  <si>
    <t xml:space="preserve">OPERACIONALIZAÇÃO DAS AÇÕES DE PROTEÇÃO SOCIAL                      </t>
  </si>
  <si>
    <t>Item Meta TF: 15.1   /   Item Meta PT: 9.6.1</t>
  </si>
  <si>
    <t xml:space="preserve"> 1. ATENDIMENTOS/MÊS</t>
  </si>
  <si>
    <t>JUL/2019 A DEZ/2022</t>
  </si>
  <si>
    <t>JAN</t>
  </si>
  <si>
    <t>FEV</t>
  </si>
  <si>
    <t>MAR</t>
  </si>
  <si>
    <t>ABR</t>
  </si>
  <si>
    <t>MAI</t>
  </si>
  <si>
    <t>JUN</t>
  </si>
  <si>
    <t>JUL</t>
  </si>
  <si>
    <t>TOTAL SEM REPETIÇÃO</t>
  </si>
  <si>
    <t>RZ</t>
  </si>
  <si>
    <t>Item Meta TF: 15.1   /   Item Meta PT: 9.6.2</t>
  </si>
  <si>
    <t xml:space="preserve"> 2. CADASTRAMENTOS/MÊS</t>
  </si>
  <si>
    <t>TOTAL</t>
  </si>
  <si>
    <t>Novas entidades cadastradas com recebimento regular</t>
  </si>
  <si>
    <t>Novas entidades cadastradas para o Programa Aquisição de Alimentos Estadual (PAA)</t>
  </si>
  <si>
    <t>Novos indivíduos/famílias cadastrados</t>
  </si>
  <si>
    <t>Item Meta TF: 15.3   /   Item Meta PT: 9.6.3</t>
  </si>
  <si>
    <t>3. VOLUME DE DOAÇÕES (KG)/MÊS</t>
  </si>
  <si>
    <t>Quantidade de alimentos coletados/arrecadados</t>
  </si>
  <si>
    <t>Quantidade de alimentos doados</t>
  </si>
  <si>
    <t xml:space="preserve">Quantidade de alimentos selecionados para processamentos </t>
  </si>
  <si>
    <t xml:space="preserve">Quantidade de alimentos descartados (distribuídos a instituições para alimentação animal) </t>
  </si>
  <si>
    <t>Item Meta TF: Não Possui   /   Item Meta PT: 9.6.5</t>
  </si>
  <si>
    <t xml:space="preserve"> 4. AÇÕES SOCIAIS</t>
  </si>
  <si>
    <t>Número de entidades que participaram</t>
  </si>
  <si>
    <t>Número de indivíduos/famílias que participaram</t>
  </si>
  <si>
    <t>5. DISTRIBUIÇÃO DE ALIMENTOS POR INSTITUIÇÃO / ENTIDADE E FAMÍLIA (KG)</t>
  </si>
  <si>
    <t>Bairros de Goiânia</t>
  </si>
  <si>
    <t>Instituição / Entidade ATENDIDA EM GOIÂNIA</t>
  </si>
  <si>
    <t>Santa Genoveva</t>
  </si>
  <si>
    <t>Assembleia de Deus Aliança</t>
  </si>
  <si>
    <t>Bairro Goiá 2</t>
  </si>
  <si>
    <t>Assembleia de Deus Esperança</t>
  </si>
  <si>
    <t>Jardim Itaipu</t>
  </si>
  <si>
    <t>Grupo Ecológico Ambiental Nacional</t>
  </si>
  <si>
    <t xml:space="preserve">Jardim Guanabara </t>
  </si>
  <si>
    <t>Assembleia de Deus Yeshua</t>
  </si>
  <si>
    <t>Centro de Recuperação Vida Nova</t>
  </si>
  <si>
    <t>Banco de Alimentos Mesa Brasil - SESC</t>
  </si>
  <si>
    <t>Jardim Guanabara I</t>
  </si>
  <si>
    <t>CMEI Jardim Guanabara I - Conselho Gestor Construindo Cidadãos</t>
  </si>
  <si>
    <t>Instituto de Especialidades Conceito</t>
  </si>
  <si>
    <t>Jardim Guanabara II</t>
  </si>
  <si>
    <t>Sociedade Renascer</t>
  </si>
  <si>
    <t>Jardim Guanabara III</t>
  </si>
  <si>
    <t>CMEI Guanabara lll</t>
  </si>
  <si>
    <t>Comunidade Espirita Trabalho, Amor e FÉ (CETAF)</t>
  </si>
  <si>
    <t>Vila Montecelli</t>
  </si>
  <si>
    <t>Associação Ambiental pela Vida e Sustentabilidade Social</t>
  </si>
  <si>
    <t>Residencial Vale dos Sonhos</t>
  </si>
  <si>
    <t>Associação Beneficente do Residencial Vale dos Sonhos</t>
  </si>
  <si>
    <t>Igreja Batista Vale dos Sonhos</t>
  </si>
  <si>
    <t>Igreja Assembleia de Deus Ministério Vale dos Sonhos</t>
  </si>
  <si>
    <t>Residencial São Leopoldo</t>
  </si>
  <si>
    <t>Associação Benefeciente Missões Compaixão</t>
  </si>
  <si>
    <t xml:space="preserve">Campinas </t>
  </si>
  <si>
    <t>Associação Beneficente Metamorfose</t>
  </si>
  <si>
    <t>Chácara do Governador</t>
  </si>
  <si>
    <t>Associação dos Idosos do Grupo Renascer da Chácara do Governador</t>
  </si>
  <si>
    <t>Jardim Novo Mundo</t>
  </si>
  <si>
    <t>Associação da Igreja Metodista - Oitava Região Eclesiástica</t>
  </si>
  <si>
    <t>Centro de Referência em Convivência de Idosos</t>
  </si>
  <si>
    <t>União das Pioneiras de Goiânia</t>
  </si>
  <si>
    <t>Associação Amar Mais</t>
  </si>
  <si>
    <t>Jardim das Aroeiras</t>
  </si>
  <si>
    <t>Associação das Entidades Comunitárias Dom Fernando II e Aroeiras</t>
  </si>
  <si>
    <t>CMEI Jardim das Aroeiras</t>
  </si>
  <si>
    <t>Jardim Mirabel</t>
  </si>
  <si>
    <t>Recanto Dom Orione</t>
  </si>
  <si>
    <t>Conjunto Vera Cruz I</t>
  </si>
  <si>
    <t>Associação de Moradores do Conjunto Vera Cruz I</t>
  </si>
  <si>
    <t>Projeto Adoção</t>
  </si>
  <si>
    <t>Vera Cruz 2</t>
  </si>
  <si>
    <t xml:space="preserve">Casa Terapêutica Rei Davi </t>
  </si>
  <si>
    <t>Residencial Paulo Pacheco</t>
  </si>
  <si>
    <t>Associação Paulo Pacheco</t>
  </si>
  <si>
    <t>Jardim Goiás</t>
  </si>
  <si>
    <t>Associação Habitacional e Construção Civil do Brasil - Constracc</t>
  </si>
  <si>
    <t>Instituto Batuíra de Saúde Mental</t>
  </si>
  <si>
    <t>Casa da Criança e do Adolescente Talitha Kum</t>
  </si>
  <si>
    <t>Novo Horizonte</t>
  </si>
  <si>
    <t>Associação Metodista Assistencial de Educação Infantil</t>
  </si>
  <si>
    <t>Setor Oeste</t>
  </si>
  <si>
    <t>Associação Obra do Berço</t>
  </si>
  <si>
    <t>Assciação Estadual de Apoio a Saúde</t>
  </si>
  <si>
    <t>Paróquia São Nicolau</t>
  </si>
  <si>
    <t>Sociedade Beneficente Ortodoxa de Goiás</t>
  </si>
  <si>
    <t>Centro de Atenção Psicossocial - CAPS Girassol</t>
  </si>
  <si>
    <t>Núcleo de Proteção aos Queimados</t>
  </si>
  <si>
    <t>Setor Coimbra</t>
  </si>
  <si>
    <t>Associação Servos de Deus</t>
  </si>
  <si>
    <t>Associação Tio Cleobaldo</t>
  </si>
  <si>
    <t>Lar de Jesus</t>
  </si>
  <si>
    <t>Bairro Feliz</t>
  </si>
  <si>
    <t>Lar Caminho da Luz</t>
  </si>
  <si>
    <t>Vila Jardim Pompéia</t>
  </si>
  <si>
    <t>Associação Universo Sem Fome</t>
  </si>
  <si>
    <t>Jardim Liberdade</t>
  </si>
  <si>
    <t>Caps Noroeste</t>
  </si>
  <si>
    <t>Setor Marechal Rondon</t>
  </si>
  <si>
    <t>Casa de Apoio Anjo Gabriel (antiga Liga da Solidariedade)</t>
  </si>
  <si>
    <t>Fraternidade de Assistência a Menores Aprendizes - FAMA</t>
  </si>
  <si>
    <t>Bairro Floresta</t>
  </si>
  <si>
    <t>Casa de Fraternidade Caminho da Luz</t>
  </si>
  <si>
    <t>Conjunto Cachoeira Dourada</t>
  </si>
  <si>
    <t>Centro Espírita Estrela D'Alva</t>
  </si>
  <si>
    <t>Residencial Maria Lourença</t>
  </si>
  <si>
    <t>Centro de Atendimento Educação e Mediação da Família - CAEMFA</t>
  </si>
  <si>
    <t>Parque Industrial João Braz</t>
  </si>
  <si>
    <t>Centro Educacional Infantil Mãe Alvina Lima Souza</t>
  </si>
  <si>
    <t>Jardim Brasil</t>
  </si>
  <si>
    <t>Centro Municipal de Educação Infantil Cristiano Emidio Martins</t>
  </si>
  <si>
    <t>Parque Eldorado Oeste</t>
  </si>
  <si>
    <t>Centro Social Espírita Puro Amor</t>
  </si>
  <si>
    <t>Parque Tremendão</t>
  </si>
  <si>
    <t>CMEI Parque Tremendão</t>
  </si>
  <si>
    <t>Associação Comunitária Beneficente Portas Abertas</t>
  </si>
  <si>
    <t>Jardim da Luz</t>
  </si>
  <si>
    <t>Comunidade Espírita Ramatis</t>
  </si>
  <si>
    <t>Setor Castelo Branco</t>
  </si>
  <si>
    <t>Conselho Escolar da Escola Municipal Osterno Potenciano e Silva</t>
  </si>
  <si>
    <t>Residencial Triunfo 3</t>
  </si>
  <si>
    <t>Convenção Internacional Semeando a Palavra em Missões</t>
  </si>
  <si>
    <t>Setor Maysa Extensão</t>
  </si>
  <si>
    <t>Igreja Assembleia de Deus Ministério Sede de Abraão (Antiga Igrejinha)</t>
  </si>
  <si>
    <t>Buena Vista IV</t>
  </si>
  <si>
    <t>Igreja Batista Amor e Cuidado</t>
  </si>
  <si>
    <t>Igreja Evangélica Assembleia de Deus Buena Vista II</t>
  </si>
  <si>
    <t>Vila Nova</t>
  </si>
  <si>
    <t>Igreja Evangélica Assembleia de Deus Jd. Novo Mundo - Ministério Vila Nova</t>
  </si>
  <si>
    <t>Associação das Mulheres Deficientes Auditivas e Surdas do Estado de Goiás</t>
  </si>
  <si>
    <t>Associação dos Deficientes Físicos do Estado de Goiás - ADFEGO</t>
  </si>
  <si>
    <t>Associação dos Acidentados do Trabalho do Estado de Goiás</t>
  </si>
  <si>
    <t>Secretaria Estadual de Educação</t>
  </si>
  <si>
    <t>Comunidade Espírita Paz em Jesus</t>
  </si>
  <si>
    <t>Vila Viana</t>
  </si>
  <si>
    <t>Igreja Internacional da Paz - Ministério Luz para os Povos</t>
  </si>
  <si>
    <t>Bairro da Vitória</t>
  </si>
  <si>
    <t>Igreja Evangélica Assembleia de Deus Ministério Jardim América</t>
  </si>
  <si>
    <t>Associação de Assistência Social Soldadinhos de Deus</t>
  </si>
  <si>
    <t>Ministério de Adoração Amigo do Rei</t>
  </si>
  <si>
    <t>Bairro da Vitória Área III</t>
  </si>
  <si>
    <t>Associação Beija-Flor</t>
  </si>
  <si>
    <t>Vila Riso</t>
  </si>
  <si>
    <t>Igreja Evangélica Assembleia de Deus Vila Riso</t>
  </si>
  <si>
    <t>Bairro Anhanguera</t>
  </si>
  <si>
    <t>Associação de Pais do Excepcional Gota de Orgulho - APEGO</t>
  </si>
  <si>
    <t>Parque Anhanguera</t>
  </si>
  <si>
    <t>Igreja Evangélica Avivamento</t>
  </si>
  <si>
    <t>Parque Anhanguera II</t>
  </si>
  <si>
    <t>Associação Cairós - Solidariedade e Ação</t>
  </si>
  <si>
    <t>Setor Nilza Modesto Neto</t>
  </si>
  <si>
    <t>Igreja Evangélica Ministério Rosa de Sarom</t>
  </si>
  <si>
    <t>Jardim América</t>
  </si>
  <si>
    <t>Igreja Evangélica Quadrangular</t>
  </si>
  <si>
    <t>Associação Bem Aventurada Imelda</t>
  </si>
  <si>
    <t>Ação Social Sagrados Estigmas e Santo Expedito</t>
  </si>
  <si>
    <t>Centro Espírita e Casa da Sopa Orondina Luz e Vida</t>
  </si>
  <si>
    <t>Associação Parkinson de Goiás</t>
  </si>
  <si>
    <t>Jardim Curitiba I</t>
  </si>
  <si>
    <t>Igreja Pentencostal Allfa e Omega - Ministério Atos II</t>
  </si>
  <si>
    <t>Setor Urias Magalhães</t>
  </si>
  <si>
    <t>Instituto de Atenção a Terceira Idade Nossa Senhora do Perpétuo Socorro</t>
  </si>
  <si>
    <t>Residencial Morumbi</t>
  </si>
  <si>
    <t>Ministério das Igrejas das Assembleias de Deus Jardim das Oliveiras</t>
  </si>
  <si>
    <t>Setor Recreio de Ipê</t>
  </si>
  <si>
    <t>Missão Resgate da Paz</t>
  </si>
  <si>
    <t>Jardim Europa</t>
  </si>
  <si>
    <t>Moderna Olavo Bilac</t>
  </si>
  <si>
    <t>Associação de Serviço à Criança Especial de Goiânia - ASCEP</t>
  </si>
  <si>
    <t>Parque Industrial de Goiânia</t>
  </si>
  <si>
    <t>Movimento Jovens Livres</t>
  </si>
  <si>
    <t xml:space="preserve">Itatiaia </t>
  </si>
  <si>
    <t>Obra Social Nossa Senhora da Glória - Fazenda Esperança Santa Rita de Cássia</t>
  </si>
  <si>
    <t>Sol Nascente</t>
  </si>
  <si>
    <t>Obras Sociais do CEGAL</t>
  </si>
  <si>
    <t>Setor Rio Formoso</t>
  </si>
  <si>
    <t>Obras Sociais do Centro Espírita Amor e Luz</t>
  </si>
  <si>
    <t>Parque Santa Cruz</t>
  </si>
  <si>
    <t>Secretaria Estadual de Saúde</t>
  </si>
  <si>
    <t>Siquém Núcleo Educacional</t>
  </si>
  <si>
    <t>Jardim Nova Esperança</t>
  </si>
  <si>
    <t>Obras Sociais do Centro Espírita Irmão Áureo - OSCEIA</t>
  </si>
  <si>
    <t>Setor Bueno</t>
  </si>
  <si>
    <t>Sindicato dos Proprietários das Oficinas Mecânicas dos Estados de Goiás</t>
  </si>
  <si>
    <t>Sociedade Instituto Curados para Curar</t>
  </si>
  <si>
    <t>Residencial Itaipu</t>
  </si>
  <si>
    <t>Associação Semente da Vida - Projeto Semear</t>
  </si>
  <si>
    <t>Centro</t>
  </si>
  <si>
    <t>Associação das Donas de Casa e Consumidores em Ação</t>
  </si>
  <si>
    <t>Associação Grupo Vozes Flores do Cerrado</t>
  </si>
  <si>
    <t>Associação de Travesti Transexuais e Transgêneros de Goiás Astral/GO</t>
  </si>
  <si>
    <t>Associação dos Agentes de Proteção do Juizado da Infância e da Juventude</t>
  </si>
  <si>
    <t xml:space="preserve">Comunidade Terapêutica Ebenézer Bom Pastor </t>
  </si>
  <si>
    <t xml:space="preserve">Sindicato dos Empregados do Comércio Hoteleiro do Estado de Goiás </t>
  </si>
  <si>
    <t>Setor Progresso</t>
  </si>
  <si>
    <t>Centro de Trabalho Comunitário - CTC</t>
  </si>
  <si>
    <t>Setor Balneário</t>
  </si>
  <si>
    <t>Associação dos Idosos Jardim Balneário</t>
  </si>
  <si>
    <t>Setor Sudoeste</t>
  </si>
  <si>
    <t>Grupo Pela Vidda de Goiânia</t>
  </si>
  <si>
    <t>Setor Negrão de Lima</t>
  </si>
  <si>
    <t>Centro Espirita Emmanoel</t>
  </si>
  <si>
    <t>Balneário Meia Ponte</t>
  </si>
  <si>
    <t>Arquidiocese de Goiânia - Cúria Metropolitana - Paróquia Nossa Senhora Aparecida</t>
  </si>
  <si>
    <t>Morada do Sol</t>
  </si>
  <si>
    <t>Associação Noroeste Esporte Clube de Goiás</t>
  </si>
  <si>
    <t>Conjunto Vista Alegre</t>
  </si>
  <si>
    <t>Casa de Recuperação Projeto Emanuel - Carepe</t>
  </si>
  <si>
    <t xml:space="preserve">Setor Santos Dumond </t>
  </si>
  <si>
    <t>Centro de Educação Comunitária de Meninas e Meninos  - Cecom</t>
  </si>
  <si>
    <t>Setor São José</t>
  </si>
  <si>
    <t>Igreja Pentecostal Assembleia de Deus Ministério Louvor e Adoração</t>
  </si>
  <si>
    <t>Perim</t>
  </si>
  <si>
    <t>Sociedade Eunice Weaver de Goiânia</t>
  </si>
  <si>
    <t>Vila Americano do Brasil</t>
  </si>
  <si>
    <t>Abrigo dos Idosos São Vicente de Paulo</t>
  </si>
  <si>
    <t>Santa Casa de Misericórdia de Goiânia</t>
  </si>
  <si>
    <t>Parque Amazonas</t>
  </si>
  <si>
    <t>Asilo Solar Colombino Augusto de Bastos</t>
  </si>
  <si>
    <t>Associação Casa de Apoio Dona Iraídes</t>
  </si>
  <si>
    <t>Associação Semeadores do Bem</t>
  </si>
  <si>
    <t>Madre Germana I</t>
  </si>
  <si>
    <t>Centro Ed. Infantil Marista Divino Pai Eterno</t>
  </si>
  <si>
    <t>Sociedade Espírita Trabalho e Esperança</t>
  </si>
  <si>
    <t>Madre Germana II</t>
  </si>
  <si>
    <t>Associação Assistencial Madre Germana II</t>
  </si>
  <si>
    <t>Moinho dos Ventos</t>
  </si>
  <si>
    <t>Associação dos Moradores do Moinho dos Ventos - AMOVE</t>
  </si>
  <si>
    <t>Residencial Morada do Bosque</t>
  </si>
  <si>
    <t>Associação Assunção</t>
  </si>
  <si>
    <t>Vila Lucy</t>
  </si>
  <si>
    <t>Associação Beneficente de Ajuda a Pessoa Carente</t>
  </si>
  <si>
    <t>Setor Universitário</t>
  </si>
  <si>
    <t>Associação Projeto Esporte Crescer - PROEC</t>
  </si>
  <si>
    <t>Setor Marista</t>
  </si>
  <si>
    <t>Associação Beneficente Manancial</t>
  </si>
  <si>
    <t>Forte Vile</t>
  </si>
  <si>
    <t>Associação Casa de Cultura Antônia Ferreira de Souza</t>
  </si>
  <si>
    <t>Jardim Mariliza</t>
  </si>
  <si>
    <t>Associação Casa de Maria</t>
  </si>
  <si>
    <t>Setor Sul</t>
  </si>
  <si>
    <t>Associação Grupo Vida a Vida</t>
  </si>
  <si>
    <t>Recreio dos Bandeirantes</t>
  </si>
  <si>
    <t>Associação Comunidade Luz da Vida</t>
  </si>
  <si>
    <t>Jovens com uma Missão Goiânia</t>
  </si>
  <si>
    <t>Boa Ventura</t>
  </si>
  <si>
    <t>Associação dos Catadores de Materiais Recicláveis Ordem e Progresso</t>
  </si>
  <si>
    <t>Finsocial</t>
  </si>
  <si>
    <t>Associação dos Idosos Bom Viver</t>
  </si>
  <si>
    <t>Setor Aeroporto</t>
  </si>
  <si>
    <t>Associação dos Idosos do Brasil</t>
  </si>
  <si>
    <t>Vila Osvaldo Rosa</t>
  </si>
  <si>
    <t>Associação dos Surdos de Goiânia</t>
  </si>
  <si>
    <t>Vila Matilde</t>
  </si>
  <si>
    <t>Associação Irmãs da Mãe Dolorosa da Ordem Terceira de São Francisco</t>
  </si>
  <si>
    <t>Setor Norte Ferroviário</t>
  </si>
  <si>
    <t>Associação Maçônica de Assistência Social do Estado de Goiás - AMEM-GO</t>
  </si>
  <si>
    <t>Centro de Valorização da Mulher - CEVAM</t>
  </si>
  <si>
    <t>Residencial Antônio Carlos Pires</t>
  </si>
  <si>
    <t>Associação Mão Amiga dos Moradores do Residencial Antônio Carlos Pires</t>
  </si>
  <si>
    <t>Estrela Dalva</t>
  </si>
  <si>
    <t>Associação Projeto Noroeste</t>
  </si>
  <si>
    <t>Sítio dos Bandeirantes</t>
  </si>
  <si>
    <t>Associação Santa Terezinha do Menino Jesus</t>
  </si>
  <si>
    <t>Jardim Santo Antônio</t>
  </si>
  <si>
    <t>Casa de Mãe Sozinha Anália Franco</t>
  </si>
  <si>
    <t>Vila Mutirão</t>
  </si>
  <si>
    <t>Casa do Idoso da Vila Multirão</t>
  </si>
  <si>
    <t>Lar Pio Xll</t>
  </si>
  <si>
    <t>Setor Morais</t>
  </si>
  <si>
    <t>Centro de Cidadania Negra do Estado de Goiás</t>
  </si>
  <si>
    <t>Vila Novo Horizonte</t>
  </si>
  <si>
    <t>Centro de Reabilitação São Paulo Apóstolo - CRESPA</t>
  </si>
  <si>
    <t>Vila Pedroso</t>
  </si>
  <si>
    <t>CMEI Tia Jovita</t>
  </si>
  <si>
    <t>Igreja Assembleia de Deus Ministério Fama</t>
  </si>
  <si>
    <t>Nova Suíça</t>
  </si>
  <si>
    <t>Igreja Nossa Senhora Aparecida e Santa Edwiges</t>
  </si>
  <si>
    <t>Setor Jaó</t>
  </si>
  <si>
    <t>Comunidade Evangélica Juvenil Vida Nova - CEJVN</t>
  </si>
  <si>
    <t>Programa Banco Municipal de Alimentos - Semas</t>
  </si>
  <si>
    <t>Residencial Brisa da Mata</t>
  </si>
  <si>
    <t>Associação Projeto Social Anjo da Guarda</t>
  </si>
  <si>
    <t>Residencial Juscelino Kubitschek</t>
  </si>
  <si>
    <t>Casa Espírita Irmão Lázaro</t>
  </si>
  <si>
    <t>Res. Recreio Samambaia</t>
  </si>
  <si>
    <t>Desafio Jovem Restauração Shalom</t>
  </si>
  <si>
    <t>Setor Bela Vista</t>
  </si>
  <si>
    <t>Escola Creche São Domingos Sávio</t>
  </si>
  <si>
    <t>Parque Atheneu</t>
  </si>
  <si>
    <t>Grupo Espírita Amor e Vida</t>
  </si>
  <si>
    <t>Rio Formoso</t>
  </si>
  <si>
    <t>Hospital Espírita Eurípedes Barsanulfo</t>
  </si>
  <si>
    <t xml:space="preserve">Jardim Petrópolis </t>
  </si>
  <si>
    <t>Igreja Pentecostal Assembléia de Deus Campo Petropolis - IPAD</t>
  </si>
  <si>
    <t>Setor Rodoviário</t>
  </si>
  <si>
    <t>Legião da Boa Vontade - LBV</t>
  </si>
  <si>
    <t>Parque Oeste Industrial</t>
  </si>
  <si>
    <t>Grupo Espírita Luz Lar Caminho de Maria</t>
  </si>
  <si>
    <t>Ministério Filantrópico Terra Fértil</t>
  </si>
  <si>
    <t>Associação Polivalente São José - APSJ</t>
  </si>
  <si>
    <t>Pedro Ludovico</t>
  </si>
  <si>
    <t>Obras Sociais do Grupo Espírita Regeneração</t>
  </si>
  <si>
    <t>Capuava</t>
  </si>
  <si>
    <t>Assembleia de Deus Capuava</t>
  </si>
  <si>
    <t>SUB-TOTAL DE ATENDIMENTOS (KG)</t>
  </si>
  <si>
    <t>SUB-TOTAL DE ATENDIMENTOS (FÍSICO)</t>
  </si>
  <si>
    <t>Outros municípios</t>
  </si>
  <si>
    <t>Instituição / Entidade ATENDIDA NOS DEMAIS MUNICÍPIOS</t>
  </si>
  <si>
    <t>Anápolis</t>
  </si>
  <si>
    <t>Assembleia de Deus Anápolis</t>
  </si>
  <si>
    <t>Associação Moriá</t>
  </si>
  <si>
    <t>Abrigo Evangélico Jesus Cristo é o Senhor</t>
  </si>
  <si>
    <t>Associação Missionária Esperança</t>
  </si>
  <si>
    <t>Missão Alô Criança de Assistência Infantil</t>
  </si>
  <si>
    <t>Instituto Pequeno Abandonado - Luz de Jesus</t>
  </si>
  <si>
    <t>Associação Franciscana de Instrução e Assistência - AFIA</t>
  </si>
  <si>
    <t>Casa da Criança de Anápolis</t>
  </si>
  <si>
    <t>Anicuns</t>
  </si>
  <si>
    <t>Clube das Mães de Anicuns</t>
  </si>
  <si>
    <t>Abadia de Goiás</t>
  </si>
  <si>
    <t>Associação Beneficente Casa de Davi - ABECAD</t>
  </si>
  <si>
    <t>Associação Beneficente Projeto Pedra Viva</t>
  </si>
  <si>
    <t>Associação Comunitária de Abadia de Goiás</t>
  </si>
  <si>
    <t>Associação Quilombola Recantos Dourados</t>
  </si>
  <si>
    <t>Águas Lindas de Goiás</t>
  </si>
  <si>
    <t>Associação de Apoio a Saúde da Pessoa Carente</t>
  </si>
  <si>
    <t>Aparecida de Goiânia</t>
  </si>
  <si>
    <t>AGEO Esportivo</t>
  </si>
  <si>
    <t xml:space="preserve"> Associação dos Moto-taxistas</t>
  </si>
  <si>
    <t>Abrigo Comendador Walmor</t>
  </si>
  <si>
    <t>Associação  do Poder de Deus Resgatando Vidas com Amor</t>
  </si>
  <si>
    <t>Associação Espírita AJA - Ajudantes Anônimos com Jesus</t>
  </si>
  <si>
    <t>Comunidade Espírita Irmão Jacob - CEIJ</t>
  </si>
  <si>
    <t>Centro Espírita MEI MEI</t>
  </si>
  <si>
    <t>Centro Terapêutico Adonay</t>
  </si>
  <si>
    <t>Escola Municipal Parque Santa Cecília</t>
  </si>
  <si>
    <t>Escola Municipal São Francisco de Assis</t>
  </si>
  <si>
    <t>Igreja Assembleia de Deus Ministério Missionário</t>
  </si>
  <si>
    <t>Igreja Evangélica Pentecostal com Cristo é Viver</t>
  </si>
  <si>
    <t>Comunidade Terapêutica Lapidando Tesouros</t>
  </si>
  <si>
    <t>Ação Social com a Família Unidade Terra do Sol</t>
  </si>
  <si>
    <t>Associação Núcleo Espírita Amigos de Sempre</t>
  </si>
  <si>
    <t>Associção Brasileira da Transformação Social - ABTS</t>
  </si>
  <si>
    <t>Conselho das Associações Moradores de Aparecida - CAMAP</t>
  </si>
  <si>
    <t>Associação Projeto Social Crescer Semeando</t>
  </si>
  <si>
    <t>Associação Resgatar</t>
  </si>
  <si>
    <t>Entidade Filantrópica de Apoio a Menores Carentes</t>
  </si>
  <si>
    <t>Associação Serra das Areias - ASA</t>
  </si>
  <si>
    <t>Centro de Apoio à Carentes Silvestre Linares</t>
  </si>
  <si>
    <t>Centro de Formação Integral</t>
  </si>
  <si>
    <t>Centro Espírita Lar Maria Cecília</t>
  </si>
  <si>
    <t xml:space="preserve">Centro Espírita A Caminho da Verdade </t>
  </si>
  <si>
    <t>Sociedade Vida e Esperança</t>
  </si>
  <si>
    <t>Centro Maçônico de Educação Infantil João Palestino</t>
  </si>
  <si>
    <t>Instituto Abrigo Coração de Jesus - ECOVAM Escola Centro de Orientação e Valorização do Adolescente e Mulher</t>
  </si>
  <si>
    <t>Instituição Periférica Beneficiente Pequeninos do Reviver</t>
  </si>
  <si>
    <t>Associação Quilombola Urbana Jd. Cascata</t>
  </si>
  <si>
    <t>Projeto Meninos dos Meus Olhos</t>
  </si>
  <si>
    <t>Associação dos Servidores e Usuários nas Estratégias Saúde da Família - ASUSFEGO</t>
  </si>
  <si>
    <t>Associação Solar das Acácias</t>
  </si>
  <si>
    <t>Casa de Apoio São Luiz</t>
  </si>
  <si>
    <t>Centro de Apoio a Carentes Silvestre Linares</t>
  </si>
  <si>
    <t>Projetando o Amanhã</t>
  </si>
  <si>
    <t>Projeto Minha Oportunidade</t>
  </si>
  <si>
    <t>Organização Mulheres em Ação Vila Delfiore</t>
  </si>
  <si>
    <t>Monjolo Retiro para Idosos</t>
  </si>
  <si>
    <t>Movimento Terra Livre</t>
  </si>
  <si>
    <t>Bela Vista de Goiás</t>
  </si>
  <si>
    <t>Associação de São José</t>
  </si>
  <si>
    <t>Brazabrantes</t>
  </si>
  <si>
    <t>Associação Comunitária Amanha Ser - Comunidade Terapêutica</t>
  </si>
  <si>
    <t>Formosa</t>
  </si>
  <si>
    <t>Centro Social Madre Eugênia Ravasco</t>
  </si>
  <si>
    <t>Goianira</t>
  </si>
  <si>
    <t>Assembleia de Deus Vila Maria</t>
  </si>
  <si>
    <t>Associação Casa da Paz - Centro de Reabilitação</t>
  </si>
  <si>
    <t>Associação Terapêutica Projeto Recuperação Otimizada Mão Amiga - PRROMA</t>
  </si>
  <si>
    <t>Instituto Vivaz</t>
  </si>
  <si>
    <t>Hidrolândia</t>
  </si>
  <si>
    <t>CEPMG PROF Augusta Machado</t>
  </si>
  <si>
    <t>Centro de Umbanda Pai Joaquim de Angola</t>
  </si>
  <si>
    <t>Associação Desportiva Hidrolandense - ADH</t>
  </si>
  <si>
    <t>Inhumas</t>
  </si>
  <si>
    <t>Associação Doce Lar</t>
  </si>
  <si>
    <t>Associação Lar Bem Viver</t>
  </si>
  <si>
    <t>Associação Lar de Santana</t>
  </si>
  <si>
    <t>Associação Meu Lar</t>
  </si>
  <si>
    <t>Associação Inhumense de Assistência a Menores e Anciãos - ASSIAMA</t>
  </si>
  <si>
    <t>Nerópolis</t>
  </si>
  <si>
    <t>Centro Espírita Trabalho e Progresso</t>
  </si>
  <si>
    <t>Lar São de Paulo do Centro Espírita Luz e Caridade</t>
  </si>
  <si>
    <t>Nazário</t>
  </si>
  <si>
    <t>Centro Espírita O Consolador</t>
  </si>
  <si>
    <t>Nova Veneza</t>
  </si>
  <si>
    <t>Associação Recanto Mais Saúde</t>
  </si>
  <si>
    <t>Paróquia Nossa Senhora do Carmo</t>
  </si>
  <si>
    <t>Niquelândia</t>
  </si>
  <si>
    <t>Palmeiras de Goiás</t>
  </si>
  <si>
    <t>Associação Espírita Casa do Mestre Jesus</t>
  </si>
  <si>
    <t>Associação de Pais e Amigos dos Excepcionais de Palmeiras de Goiás</t>
  </si>
  <si>
    <t>Petrolina</t>
  </si>
  <si>
    <t>Rede Solidária</t>
  </si>
  <si>
    <t>Professor Jamil</t>
  </si>
  <si>
    <t>Associação Quilombola de Professor Jamil</t>
  </si>
  <si>
    <t>Pontalina</t>
  </si>
  <si>
    <t>Igreja Evangélica Assembleia de Deus</t>
  </si>
  <si>
    <t>Obra Unida A Sociedade São Vicente de Paulo</t>
  </si>
  <si>
    <t>Quirinópolis</t>
  </si>
  <si>
    <t>Instituto Renascendo</t>
  </si>
  <si>
    <t>Santo Antônio do Descoberto</t>
  </si>
  <si>
    <t>Associação de Idosos e Pessoas Carentes Santo Antônio do Descoberto - ASIPEC/SAD</t>
  </si>
  <si>
    <t>Senador Canedo</t>
  </si>
  <si>
    <t>Associação de Assistência a Alcoólatras e Tox. GT Goiás sem Drogas</t>
  </si>
  <si>
    <t>Associação Desportiva e Polivalente Senador Canedo</t>
  </si>
  <si>
    <t>Instituto de Formação e Inserção e Promoção Social - IFIS</t>
  </si>
  <si>
    <t>Associação A Força da Mulher</t>
  </si>
  <si>
    <t>Associação Recanto do Sonho Lar para Idosos</t>
  </si>
  <si>
    <t>Da Liga de Mulheres do Jd. Liberdade</t>
  </si>
  <si>
    <t>Centro de Artes de Grupos Espíritas - CEAGESP</t>
  </si>
  <si>
    <t>Associação dos Moradores do Bairro Alvorada e Adjacentes M S Canedo - ASMBAA</t>
  </si>
  <si>
    <t>Trindade</t>
  </si>
  <si>
    <t>Associação de Idosos Alegria de Viver</t>
  </si>
  <si>
    <t>Associação Beneficente Curae</t>
  </si>
  <si>
    <t>Associação Comunitária Assistencial Luz e Vida</t>
  </si>
  <si>
    <t>Casa da Fraternidade Irmã Sheila</t>
  </si>
  <si>
    <t>Centro de Apoio ao Mais Carente de Trindade - CAMCAT</t>
  </si>
  <si>
    <t>Centro Espírita Apóstolo Paulo</t>
  </si>
  <si>
    <t>CEPMG Castelo Branco Trindade</t>
  </si>
  <si>
    <t>Sonho de Edna</t>
  </si>
  <si>
    <t>Associação dos Idosos Fonte Viva</t>
  </si>
  <si>
    <t>Associação Assistencial Exército de Cristo</t>
  </si>
  <si>
    <t>Associação dos Deficientes Físicos de Trindade - ADEFITRIN</t>
  </si>
  <si>
    <t>Centro Social Pai Eterno</t>
  </si>
  <si>
    <t>Comunidade Terapêutica Projeto Galileu</t>
  </si>
  <si>
    <t>Centro Social Redentorista São Clemente</t>
  </si>
  <si>
    <t>Centro Terapêutico Fenix</t>
  </si>
  <si>
    <t>Nosso Lar Ana de Almeida</t>
  </si>
  <si>
    <t>Vila São José Bento Cottolengo</t>
  </si>
  <si>
    <t>Movimento Assistencial Essencial a Família - M.A.E</t>
  </si>
  <si>
    <t>Centro Educacional e Capacitação de Apoio ao Menor</t>
  </si>
  <si>
    <t>FAMÍLIAS (KG)</t>
  </si>
  <si>
    <t>TOTAL GERAL (KG)**</t>
  </si>
  <si>
    <t>6. RELAÇÃO DE DOADORES</t>
  </si>
  <si>
    <t>Item Meta TF: 15.4   /   Item Meta PT: 9.6.4</t>
  </si>
  <si>
    <t xml:space="preserve"> Quantidade em kg de alimentos coletados / arrecadados pelo Banco de Alimentos por Doador</t>
  </si>
  <si>
    <t>PESSOA JURÍDICA</t>
  </si>
  <si>
    <t>Abacaxi.com</t>
  </si>
  <si>
    <t>Alimentos Japão</t>
  </si>
  <si>
    <t>Apreensões de Hortifruti CEASA</t>
  </si>
  <si>
    <t>Apreensões IBAMA/ Polícia Federal</t>
  </si>
  <si>
    <t>Ardidas Conservas e Condimentos</t>
  </si>
  <si>
    <t>Associação dos Produtores</t>
  </si>
  <si>
    <t>Batatão Cozinhas Comércio de Frutas e Verduras</t>
  </si>
  <si>
    <t>Boni S/A</t>
  </si>
  <si>
    <t>Batista</t>
  </si>
  <si>
    <t>Brage Distribuidora de Verduras</t>
  </si>
  <si>
    <t>Casa da Cenoura</t>
  </si>
  <si>
    <t>Casa das Polpas</t>
  </si>
  <si>
    <t>Casa Mineira de Frutas</t>
  </si>
  <si>
    <t>Castro &amp; Inocencio Ltda.</t>
  </si>
  <si>
    <t>Colome</t>
  </si>
  <si>
    <t>Comercial Araguaia de Batata Ltda.</t>
  </si>
  <si>
    <t>Comercial de Frutas Bom Tempo</t>
  </si>
  <si>
    <t>Comercial de Hortigranjeiros Goiás Ltda.</t>
  </si>
  <si>
    <t>Comercial JM</t>
  </si>
  <si>
    <t>Comercial Ribas</t>
  </si>
  <si>
    <t>Comercial Rubi</t>
  </si>
  <si>
    <t>Comércio de Hortigranjeiros Lupy Ltda.</t>
  </si>
  <si>
    <t>Comércio de Verduras Acarai</t>
  </si>
  <si>
    <t>Depósito Banana Anicuns</t>
  </si>
  <si>
    <t>Depósito Banana Nativa</t>
  </si>
  <si>
    <t>Depósito Caçamba</t>
  </si>
  <si>
    <t>Depósito Cebolão</t>
  </si>
  <si>
    <t>Depósito Cenourão</t>
  </si>
  <si>
    <t>Cenourão Dodo</t>
  </si>
  <si>
    <t>Depósito Cintra</t>
  </si>
  <si>
    <t>Depósito Conquista</t>
  </si>
  <si>
    <t>Depósito de Frutas Beca</t>
  </si>
  <si>
    <t>Depósito Dois Amigos</t>
  </si>
  <si>
    <t>Depósito Faviilli</t>
  </si>
  <si>
    <t>Depósito Ferreti</t>
  </si>
  <si>
    <t>Depósito Flor de Goiás</t>
  </si>
  <si>
    <t>Depósito Frutas Douradas</t>
  </si>
  <si>
    <t>Depósito Império</t>
  </si>
  <si>
    <t>Depósito J Dourado</t>
  </si>
  <si>
    <t xml:space="preserve">Depósito Ki-verduras </t>
  </si>
  <si>
    <t>Depósito Melone</t>
  </si>
  <si>
    <t>Depósito Mihara</t>
  </si>
  <si>
    <t>Depósito Mineira</t>
  </si>
  <si>
    <t>Depósito Moura</t>
  </si>
  <si>
    <t>Depósito Natural</t>
  </si>
  <si>
    <t>Depósito Nipo</t>
  </si>
  <si>
    <t>Depósito Nivaldo</t>
  </si>
  <si>
    <t>Depósito Paladino</t>
  </si>
  <si>
    <t>Depósito Pereira</t>
  </si>
  <si>
    <t>Depósito Rei Bom</t>
  </si>
  <si>
    <t>Depósito Rio Jordão</t>
  </si>
  <si>
    <t>Depósito Romildo e Piauí</t>
  </si>
  <si>
    <t>Depósito Santa Rita</t>
  </si>
  <si>
    <t>Depósito Santo Antônio</t>
  </si>
  <si>
    <t>Depósito Só Verduras</t>
  </si>
  <si>
    <t>Depósito Taiyo</t>
  </si>
  <si>
    <t>Depósito Tetel</t>
  </si>
  <si>
    <t>Depósito Verdão</t>
  </si>
  <si>
    <t>Dist. de Bananas Patanal Ltda.</t>
  </si>
  <si>
    <t>Dist. de Verduras Okinawa Ltda.</t>
  </si>
  <si>
    <t>Distribuidora Cordona de Milho</t>
  </si>
  <si>
    <t>Distribuidora de Ovos Josidith</t>
  </si>
  <si>
    <t>Fruta Forte</t>
  </si>
  <si>
    <t>Frutas Tropicais</t>
  </si>
  <si>
    <t>Gigantão Comercial de Batatas Ltda.</t>
  </si>
  <si>
    <t>Gynpepp</t>
  </si>
  <si>
    <t>Horta escola - Município de Goiânia</t>
  </si>
  <si>
    <t>Irmãos Garcia Hortifrutigranjeiros Ltda.</t>
  </si>
  <si>
    <t>JF</t>
  </si>
  <si>
    <t>José Raimunda Olavo Santos Ltda.</t>
  </si>
  <si>
    <t>JR Comercial de Frutas</t>
  </si>
  <si>
    <t>JM Distribuidora de Bananas</t>
  </si>
  <si>
    <t>Kifruta</t>
  </si>
  <si>
    <t>Kumagai &amp; Arima Ltda.</t>
  </si>
  <si>
    <t>Laranja Boa</t>
  </si>
  <si>
    <t>Longa Vida</t>
  </si>
  <si>
    <t>Mais Sabor</t>
  </si>
  <si>
    <t>Mamão e Cia</t>
  </si>
  <si>
    <t>Nativa Produtos Alimentícios</t>
  </si>
  <si>
    <t>Nectafruta</t>
  </si>
  <si>
    <t>Perboni &amp; Perboni</t>
  </si>
  <si>
    <t>Perboni Frutas Especias</t>
  </si>
  <si>
    <t>Perboni S/A Frutas Tropicais</t>
  </si>
  <si>
    <t>Primus Comercial de Hortigranjeiros</t>
  </si>
  <si>
    <t>Ranir Alimentos</t>
  </si>
  <si>
    <t>Rb Laranjas</t>
  </si>
  <si>
    <t>Rei da Pimenta</t>
  </si>
  <si>
    <t>Rei do Melão / L&amp;R Comércio de Frutas</t>
  </si>
  <si>
    <t>Saraiva</t>
  </si>
  <si>
    <t>Só Laranjas Comércio de Cítricos Ltda.</t>
  </si>
  <si>
    <t>Super Horti Comércio de Verduras e Legumes Ltda.</t>
  </si>
  <si>
    <t>Ta Alimentos</t>
  </si>
  <si>
    <t>Uto Frutas e Legumes</t>
  </si>
  <si>
    <t>Viver Frutas</t>
  </si>
  <si>
    <t>Vivi Frutas</t>
  </si>
  <si>
    <t>W.R.P - Verduras</t>
  </si>
  <si>
    <t>WV Distribuidora de Bananas</t>
  </si>
  <si>
    <t>SUB-TOTAL ARRECADAÇÕES CONCESSIONÁRIOS (KG)</t>
  </si>
  <si>
    <t>PERMISSIONÁRIOS, PRODUTORES e PESSOA FÍSICA</t>
  </si>
  <si>
    <t>Adriano Rodrigues dos Santos</t>
  </si>
  <si>
    <t>Aguinaldo</t>
  </si>
  <si>
    <t>Alex Sousa</t>
  </si>
  <si>
    <t>Alexandre</t>
  </si>
  <si>
    <t>Altair Ferreira Monteiro</t>
  </si>
  <si>
    <t>Alves Souza</t>
  </si>
  <si>
    <t>Amarildo</t>
  </si>
  <si>
    <t>Anderson Clayton Alves dos Santos</t>
  </si>
  <si>
    <t>Antônio Amâncio de Carvalho</t>
  </si>
  <si>
    <t>Arlindo José Toledo</t>
  </si>
  <si>
    <t>Carla Dias</t>
  </si>
  <si>
    <t>Cleiton César Evangelista</t>
  </si>
  <si>
    <t>Dalny Nunes</t>
  </si>
  <si>
    <t>Damião</t>
  </si>
  <si>
    <t>David José Bento</t>
  </si>
  <si>
    <t>Devair</t>
  </si>
  <si>
    <t>Diego</t>
  </si>
  <si>
    <t>Dione Pereira Sousa</t>
  </si>
  <si>
    <t>Divino Vieira de Souza</t>
  </si>
  <si>
    <t>Dyone Rodrygues</t>
  </si>
  <si>
    <t>Edielson</t>
  </si>
  <si>
    <t>Ediene</t>
  </si>
  <si>
    <t>Edson Rodrigues Tavares</t>
  </si>
  <si>
    <t>Edmar Cardoso de Oliveira</t>
  </si>
  <si>
    <t>Edimar</t>
  </si>
  <si>
    <t>Eduardo</t>
  </si>
  <si>
    <t>Edvaldo Lopes de Oliveira</t>
  </si>
  <si>
    <t>Eleuza Franca de Melo</t>
  </si>
  <si>
    <t>Esio Bernardes do Vale</t>
  </si>
  <si>
    <t>Euler Borges Pinheiro</t>
  </si>
  <si>
    <t>Fabio</t>
  </si>
  <si>
    <t>Francis</t>
  </si>
  <si>
    <t>Francisco Silva</t>
  </si>
  <si>
    <t>Gaspar Silva</t>
  </si>
  <si>
    <t>Geraldino</t>
  </si>
  <si>
    <t>Greise</t>
  </si>
  <si>
    <t>Helio Souza</t>
  </si>
  <si>
    <t>Hellin Barbosa Silva</t>
  </si>
  <si>
    <t>Helton Correa de Sousa</t>
  </si>
  <si>
    <t>Hercicléi Franco</t>
  </si>
  <si>
    <t>Hilton Alcides</t>
  </si>
  <si>
    <t>Israel</t>
  </si>
  <si>
    <t>Ivan J M</t>
  </si>
  <si>
    <t>Jaci Rodrigo Tavares</t>
  </si>
  <si>
    <t>Jair Pinheiro</t>
  </si>
  <si>
    <t>Jair Pires</t>
  </si>
  <si>
    <t>Jean</t>
  </si>
  <si>
    <t>Jeová</t>
  </si>
  <si>
    <t>Jeová Foriando</t>
  </si>
  <si>
    <t>Jeremias da Conceição Lopes</t>
  </si>
  <si>
    <t>Jhony da Silva</t>
  </si>
  <si>
    <t>João Divino Alves Pereira</t>
  </si>
  <si>
    <t>João Filho</t>
  </si>
  <si>
    <t>João José de Souza</t>
  </si>
  <si>
    <t>João Rael</t>
  </si>
  <si>
    <t>João Rodrigues da Silva Filho</t>
  </si>
  <si>
    <t>Jonas</t>
  </si>
  <si>
    <t>Joniston Silva</t>
  </si>
  <si>
    <t>José Abreu</t>
  </si>
  <si>
    <t>Jose Carlos</t>
  </si>
  <si>
    <t>José Eduardo Thomas Etto</t>
  </si>
  <si>
    <t>José Eduardo Trindade</t>
  </si>
  <si>
    <t>José Pereira de Jesus</t>
  </si>
  <si>
    <t>José Toledo</t>
  </si>
  <si>
    <t>Kassio</t>
  </si>
  <si>
    <t>Kesio Bernades</t>
  </si>
  <si>
    <t>Leandro Souza</t>
  </si>
  <si>
    <t>Lidia</t>
  </si>
  <si>
    <t>Lindomar Pereira da Silva</t>
  </si>
  <si>
    <t>Lorivan Ferreira</t>
  </si>
  <si>
    <t>Lucimar Nogueira Monteiro</t>
  </si>
  <si>
    <t>Luismar Pereira Cardoso</t>
  </si>
  <si>
    <t>Luiz Camargo</t>
  </si>
  <si>
    <t>Luiz Cardoso</t>
  </si>
  <si>
    <t>Luiz Matheus</t>
  </si>
  <si>
    <t>Luzia Pereira</t>
  </si>
  <si>
    <t>Lydiany Uchoa</t>
  </si>
  <si>
    <t>Manuel</t>
  </si>
  <si>
    <t>Marcio</t>
  </si>
  <si>
    <t>Marcos Maurilho</t>
  </si>
  <si>
    <t>Maria Landia de Matos Reis da Silva</t>
  </si>
  <si>
    <t>Mauricio Pereira dos Santos</t>
  </si>
  <si>
    <t>Maurício Wesley</t>
  </si>
  <si>
    <t>Medeiros</t>
  </si>
  <si>
    <t>Nario Alves</t>
  </si>
  <si>
    <t>Natal Francisco Vieira</t>
  </si>
  <si>
    <t>Neide</t>
  </si>
  <si>
    <t>Odison Marques Junior</t>
  </si>
  <si>
    <t>Oswaldo Alves</t>
  </si>
  <si>
    <t>Paulita</t>
  </si>
  <si>
    <t>Paulo Cardoso da Silva</t>
  </si>
  <si>
    <t>Paulo Roberto Alvez</t>
  </si>
  <si>
    <t>Pedro</t>
  </si>
  <si>
    <t>Peninha Pereira Pinto</t>
  </si>
  <si>
    <t>Raimundo</t>
  </si>
  <si>
    <t>Reinaldo Pereira dos Santos</t>
  </si>
  <si>
    <t>Renato Alvez</t>
  </si>
  <si>
    <t>Roberto Chaves Silva</t>
  </si>
  <si>
    <t>Roberto Kennidy</t>
  </si>
  <si>
    <t>Robson Moreira</t>
  </si>
  <si>
    <t>Rodrigo</t>
  </si>
  <si>
    <t>Rogério Rodrigues</t>
  </si>
  <si>
    <t>Salvador Rodrigues</t>
  </si>
  <si>
    <t>Samuel</t>
  </si>
  <si>
    <t>Sandoval Queiroz</t>
  </si>
  <si>
    <t>Sandro Rocha</t>
  </si>
  <si>
    <t>Sebastião da Ressurreição</t>
  </si>
  <si>
    <t>Sergio Henrique S. Silva</t>
  </si>
  <si>
    <t>Sérgio Pires</t>
  </si>
  <si>
    <t>Silvana Alves</t>
  </si>
  <si>
    <t>Silvio Select</t>
  </si>
  <si>
    <t>Sonia</t>
  </si>
  <si>
    <t>Valdeir Francisco Ferreira</t>
  </si>
  <si>
    <t>Valmir Antonio Gonçalves</t>
  </si>
  <si>
    <t>Valquiria  Pereira Soares</t>
  </si>
  <si>
    <t>Valtenes Alvez</t>
  </si>
  <si>
    <t>Vanderley Cordeiro</t>
  </si>
  <si>
    <t>Vergilho Marco Faria</t>
  </si>
  <si>
    <t>Waderson Wagen</t>
  </si>
  <si>
    <t>Weliton</t>
  </si>
  <si>
    <t>Wendel Nogueira</t>
  </si>
  <si>
    <t>Vilma</t>
  </si>
  <si>
    <t>Sidiney</t>
  </si>
  <si>
    <t>Werisnon Rodrigues Tavares</t>
  </si>
  <si>
    <t>Wesley Ferreira Rodrigues</t>
  </si>
  <si>
    <t>Whenik Oliveira</t>
  </si>
  <si>
    <t>Willia Alvez da Costa</t>
  </si>
  <si>
    <t>Willian Rose de Araujo</t>
  </si>
  <si>
    <t>SUB-TOTAL ARRECADAÇÕES PERMISSIONÁRIOS E PRODUTORES (KG)</t>
  </si>
  <si>
    <t>TOTAL ARRECADAÇÕES (KG)</t>
  </si>
  <si>
    <t>7. DESCRITIVO DAS DEMAIS ATIVIDADES</t>
  </si>
  <si>
    <t>Item Meta TF: -   /   Item Meta PT: 9.6</t>
  </si>
  <si>
    <t>Atividades relevantes por área técnica e/ou geral desenvolvidas na unidade (conforme Plano de Trabalho):</t>
  </si>
  <si>
    <r>
      <rPr>
        <b/>
        <sz val="14"/>
        <color theme="1"/>
        <rFont val="Arial"/>
        <family val="2"/>
      </rPr>
      <t xml:space="preserve">7.2 </t>
    </r>
    <r>
      <rPr>
        <sz val="14"/>
        <color theme="1"/>
        <rFont val="Arial"/>
        <family val="2"/>
      </rPr>
      <t>Neste mês, foram atendidas 18 famílias em situação de vulnerabilidade direcionadas pela CEASA. O mapeamento das famílias que coletam alimentos nos contêiners de lixo no interior da CEASA é feito regularmente.</t>
    </r>
  </si>
  <si>
    <t>Impactos das atividades desenvolvidas (conforme Plano de Trabalho):</t>
  </si>
  <si>
    <r>
      <rPr>
        <b/>
        <sz val="14"/>
        <color rgb="FF000000"/>
        <rFont val="Arial"/>
        <family val="2"/>
      </rPr>
      <t xml:space="preserve">7.1 </t>
    </r>
    <r>
      <rPr>
        <sz val="14"/>
        <color rgb="FF000000"/>
        <rFont val="Arial"/>
        <family val="2"/>
      </rPr>
      <t xml:space="preserve">A implementação do sistema de gestão, possibilitando o recadastramento on-line, trouxe muitos benefícios para o melhor controle das informações das entidades sociais. Além disso, por não utilizar papel, colabora também para redução de impacto ambiental. Assim, todas as ações buscaram apoiar e fortalecer a rede socioassistencial. A integração do SGI teve o objetivo de unificar o sistema para cadastro, monitoramento e controle das entidades sociais atendidas pela OVG, independente da unidade gerencial que realiza o atendimento e está em funcionamento desde o mês de novembro/2022.
O cadastramento de famílias tem acontecido de maneira contínua de segunda a sexta-feira. É importante ressaltar que a família atendida pela equipe de assistência social retira os alimentos no momento em que foi feito seu cadastro e já é orientada a buscar na semana subsequente, em dias pré-determinados (terças, quartas e sexta-feiras). </t>
    </r>
  </si>
  <si>
    <r>
      <rPr>
        <b/>
        <sz val="14"/>
        <color rgb="FF000000"/>
        <rFont val="Arial"/>
        <family val="2"/>
      </rPr>
      <t>7.3</t>
    </r>
    <r>
      <rPr>
        <sz val="14"/>
        <color rgb="FF000000"/>
        <rFont val="Arial"/>
        <family val="2"/>
      </rPr>
      <t xml:space="preserve"> O trabalho de articulação com a rede socioassistencial é realizado continuamente pelo Serviço Social e possibilita que as famílias atendidas tenham acesso aos demais serviços setoriais, contribuindo para o usufruto de direitos sociais. O trabalho para diminuir as desigualdades sociais e ajudar as populações vulneráveis a buscarem seus direitos tem sido uma busca constante da equipe de Assistentes Sociais da Organização.</t>
    </r>
  </si>
  <si>
    <t xml:space="preserve"> </t>
  </si>
  <si>
    <r>
      <rPr>
        <b/>
        <sz val="11"/>
        <rFont val="Arial"/>
        <family val="2"/>
      </rPr>
      <t xml:space="preserve">TF: </t>
    </r>
    <r>
      <rPr>
        <sz val="11"/>
        <rFont val="Arial"/>
        <family val="2"/>
      </rPr>
      <t xml:space="preserve">Termo de Fomento; </t>
    </r>
    <r>
      <rPr>
        <b/>
        <sz val="11"/>
        <rFont val="Arial"/>
        <family val="2"/>
      </rPr>
      <t xml:space="preserve"> PT</t>
    </r>
    <r>
      <rPr>
        <sz val="11"/>
        <rFont val="Arial"/>
        <family val="2"/>
      </rPr>
      <t>: Plano de Trabalho;</t>
    </r>
    <r>
      <rPr>
        <b/>
        <sz val="11"/>
        <rFont val="Arial"/>
        <family val="2"/>
      </rPr>
      <t xml:space="preserve">  PR: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Programado conforme Plano de Trabalho</t>
    </r>
    <r>
      <rPr>
        <sz val="11"/>
        <rFont val="Arial"/>
        <family val="2"/>
      </rPr>
      <t xml:space="preserve">;  </t>
    </r>
    <r>
      <rPr>
        <b/>
        <sz val="11"/>
        <rFont val="Arial"/>
        <family val="2"/>
      </rPr>
      <t>RZ:</t>
    </r>
    <r>
      <rPr>
        <sz val="11"/>
        <rFont val="Arial"/>
        <family val="2"/>
      </rPr>
      <t xml:space="preserve"> Realizado;</t>
    </r>
    <r>
      <rPr>
        <b/>
        <sz val="11"/>
        <rFont val="Arial"/>
        <family val="2"/>
      </rPr>
      <t xml:space="preserve"> %</t>
    </r>
    <r>
      <rPr>
        <sz val="11"/>
        <rFont val="Arial"/>
        <family val="2"/>
      </rPr>
      <t xml:space="preserve"> Percentual de execução alcançado até o momento.</t>
    </r>
  </si>
  <si>
    <t>Goiânia, maio de 2023.</t>
  </si>
  <si>
    <t xml:space="preserve">Gerente do Banco de Alimentos </t>
  </si>
  <si>
    <t>RELAÇÃO DE ENTIDADES SOCIAIS CADASTRADAS MENSALMENTE
NO PROGRAMA BANCO DE ALIMENTOS</t>
  </si>
  <si>
    <t>Mês</t>
  </si>
  <si>
    <t>Cidade</t>
  </si>
  <si>
    <t>Bairro</t>
  </si>
  <si>
    <t>Qtde.</t>
  </si>
  <si>
    <t>Entidades cadastradas para o Programa de Aquisição de Alimentos Estadual (PAA)</t>
  </si>
  <si>
    <t>-</t>
  </si>
  <si>
    <t>Cristalina</t>
  </si>
  <si>
    <t>Associação São Vicente de Paulo</t>
  </si>
  <si>
    <t>Obras Sociais da Diocese de Formosa</t>
  </si>
  <si>
    <t>Goiandira</t>
  </si>
  <si>
    <t>Asilo São Vicente de Paulo de Goiandira</t>
  </si>
  <si>
    <t>Instituição de Amparo e Aprendizagem ao Menor Carente - IAAMEC</t>
  </si>
  <si>
    <t>Guapó</t>
  </si>
  <si>
    <t>Centro de Tratamento Espiritual Bezerra de Menezes</t>
  </si>
  <si>
    <t>Iporá</t>
  </si>
  <si>
    <t>Casa dos Deficientes de Iporá</t>
  </si>
  <si>
    <t>Luziânia</t>
  </si>
  <si>
    <t>Casa de Acolhida São Vicente de Paulo</t>
  </si>
  <si>
    <t>Morrinhos</t>
  </si>
  <si>
    <t>Fundação de Assistência Social Betuel</t>
  </si>
  <si>
    <t>Novo Gama</t>
  </si>
  <si>
    <t xml:space="preserve">Ilé Omin Asé Ogun Oniré </t>
  </si>
  <si>
    <t>Petrolina de Goiás</t>
  </si>
  <si>
    <t>Lar do Ancião</t>
  </si>
  <si>
    <t>Pires do Rio</t>
  </si>
  <si>
    <t>Formação Integral para Menores - FIMC</t>
  </si>
  <si>
    <t>Posse</t>
  </si>
  <si>
    <t>APAE Bruno Borges da Conceição</t>
  </si>
  <si>
    <t>Associação Amigos Portadores de Câncer de Quirinópolis</t>
  </si>
  <si>
    <t>Rio Verde</t>
  </si>
  <si>
    <t>Centro de Recuperação Recanto de Paz</t>
  </si>
  <si>
    <t>Comunidade Terapêutica Gênesis</t>
  </si>
  <si>
    <t>Santa Rita do Araguaia</t>
  </si>
  <si>
    <t>Instituição de Longa Permanência Lar Feliz</t>
  </si>
  <si>
    <t>São Miguel do Araguaia</t>
  </si>
  <si>
    <t>Associação de Pais e Amigos dos Excepcionais de São Miguel do Araguaia - APAE</t>
  </si>
  <si>
    <t>De mãos Dadas Pela Vida- MPV</t>
  </si>
  <si>
    <t>Obras Sociais da Casa da Fraternidade Irmã Scheila</t>
  </si>
  <si>
    <t>Uruaçu</t>
  </si>
  <si>
    <t>Obras Sociais da Diocese de Uruaçu</t>
  </si>
  <si>
    <t>Uruana</t>
  </si>
  <si>
    <t>Lar São Vicente de Paula</t>
  </si>
  <si>
    <t>Valparaíso</t>
  </si>
  <si>
    <t>Instituto Anjos de Rua</t>
  </si>
  <si>
    <t>Fraternidade Espírita Luz e Caridade</t>
  </si>
  <si>
    <t>Seara de Luz</t>
  </si>
  <si>
    <t>Porangatu</t>
  </si>
  <si>
    <t>São Vicente de Paulo VI</t>
  </si>
  <si>
    <t>Goiatuba</t>
  </si>
  <si>
    <t>Grupo Espírita da Paz</t>
  </si>
  <si>
    <t>Casa dos Deficientes</t>
  </si>
  <si>
    <t>Doverlândia</t>
  </si>
  <si>
    <t>Centro Espírita Santinha Campos</t>
  </si>
  <si>
    <t>Fazenda Nova</t>
  </si>
  <si>
    <t>Associação de Idosos</t>
  </si>
  <si>
    <t>Lar Maria de Nazaré</t>
  </si>
  <si>
    <t>Vem Viver</t>
  </si>
  <si>
    <t>Araguapaz</t>
  </si>
  <si>
    <t>Fundo Municipal de Direito do Idoso</t>
  </si>
  <si>
    <t>Campestre de Goiás</t>
  </si>
  <si>
    <t>Associação do Bem Estar de Campestre de Goiás</t>
  </si>
  <si>
    <t>Barro Alto</t>
  </si>
  <si>
    <t>Associação dos Parceiros da Arte Cultural de Barro Alto - APAC</t>
  </si>
  <si>
    <t>Flores de Goiás</t>
  </si>
  <si>
    <t>Associação das Mulheres Prod. Rurais do Bom Sucesso Amprabons</t>
  </si>
  <si>
    <t>Aurilândia</t>
  </si>
  <si>
    <t>Obra Social Nossa Senhora da Glória Fazenda da Esperança</t>
  </si>
  <si>
    <t>Aragoiânia</t>
  </si>
  <si>
    <t>Associação Centro de Referência Raio de Sol</t>
  </si>
  <si>
    <t>Uirapuru</t>
  </si>
  <si>
    <t>Associacão de Pais e Alunos da Escola Família Agrícola de Uirapuru</t>
  </si>
  <si>
    <t>Associação de Apoio à Saúde do Idoso, Pessoa com Deficiência e Comunidade Carente</t>
  </si>
  <si>
    <t>Silvânia</t>
  </si>
  <si>
    <t>Centro Terapêutico Fica Vivo</t>
  </si>
  <si>
    <t>FOTOS - MAIO 2023</t>
  </si>
  <si>
    <t>Distribuição para as Famílias.</t>
  </si>
  <si>
    <t>Distribuição para as Entidades Sociais.</t>
  </si>
  <si>
    <t>Jardim Guanabara</t>
  </si>
  <si>
    <t>11 mun.</t>
  </si>
  <si>
    <t>Anhanguera</t>
  </si>
  <si>
    <t>Residencial Antonio Carlos Pires</t>
  </si>
  <si>
    <t>47 BAIRROS</t>
  </si>
  <si>
    <t>12 mun.</t>
  </si>
  <si>
    <t>44 bairros</t>
  </si>
  <si>
    <t>10 municípios</t>
  </si>
  <si>
    <t>41 bairros</t>
  </si>
  <si>
    <t>8 mun.</t>
  </si>
  <si>
    <t>40 bairros</t>
  </si>
  <si>
    <t>bairros</t>
  </si>
  <si>
    <t xml:space="preserve"> Trindade</t>
  </si>
  <si>
    <t>municipios</t>
  </si>
  <si>
    <t>Setor Rodoviáio</t>
  </si>
  <si>
    <t xml:space="preserve">                                                     Trindade</t>
  </si>
  <si>
    <t>45 bairros</t>
  </si>
  <si>
    <t>11 municípios</t>
  </si>
  <si>
    <t>Nova Suiça</t>
  </si>
  <si>
    <t>Municípios</t>
  </si>
  <si>
    <t>Vila Multirão</t>
  </si>
  <si>
    <t>51 bairros</t>
  </si>
  <si>
    <t>63 BAIRROS</t>
  </si>
  <si>
    <t>13 municípios</t>
  </si>
  <si>
    <t>Setor Recreio de Ipe</t>
  </si>
  <si>
    <t>64 bairros</t>
  </si>
  <si>
    <t xml:space="preserve">                             Trindade</t>
  </si>
  <si>
    <t>13 bairros</t>
  </si>
  <si>
    <t>Marechal Rondon - Fama</t>
  </si>
  <si>
    <t>60 bairros</t>
  </si>
  <si>
    <t>Residencial Buena Vista IV</t>
  </si>
  <si>
    <t>A busca ativa de alimentos na CEASA é realizada com regularidade. Neste mês, tivemos uma redução no volume de coleta, sendo a menor quantidade arrecadada neste ano. É importante destacar que o volume da coleta é influenciado por fatores como sazonalidade, inflação, condições ambientais, dentre outros, o que gera grandes oscilações. Diante disso, para complementar as doações de alimentos in natura, foram entregues 31.421 benefícios provenientes do processamento de alimentos (Mix do Bem e frutas desidratadas), contribuindo para o ciclo de sustentabilidade e redução do desperdício.</t>
  </si>
  <si>
    <t>Associação Solidária do Estado de Goiás</t>
  </si>
  <si>
    <r>
      <rPr>
        <b/>
        <sz val="14"/>
        <rFont val="Arial"/>
        <family val="2"/>
      </rPr>
      <t xml:space="preserve">7.5 </t>
    </r>
    <r>
      <rPr>
        <sz val="14"/>
        <rFont val="Arial"/>
        <family val="2"/>
      </rPr>
      <t>Permanecemos com a parceria com a Gerência de Voluntariado e Parcerias Sociais (GPVS) para acolhimento de voluntários que auxiliem nas atividades diárias da unidade.</t>
    </r>
  </si>
  <si>
    <r>
      <rPr>
        <b/>
        <sz val="14"/>
        <color rgb="FF000000"/>
        <rFont val="Arial"/>
        <family val="2"/>
      </rPr>
      <t>7.2</t>
    </r>
    <r>
      <rPr>
        <sz val="14"/>
        <color rgb="FF000000"/>
        <rFont val="Arial"/>
        <family val="2"/>
      </rPr>
      <t xml:space="preserve"> Realizamos com regularidade a promoção da segurança alimentar e nutricional ao atender famílias vulneráveis que coletam alimentos impróprios para o consumo nos contêiners de lixo da CEASA. Além de receber os alimentos, elas passaram por atendimento e avaliação com assistente social e receberam os encaminhamentos necessários à rede socioassistencial, conforme suas necessidades.</t>
    </r>
  </si>
  <si>
    <r>
      <rPr>
        <b/>
        <sz val="14"/>
        <color rgb="FF000000"/>
        <rFont val="Arial"/>
        <family val="2"/>
      </rPr>
      <t xml:space="preserve">7.5 </t>
    </r>
    <r>
      <rPr>
        <sz val="14"/>
        <color rgb="FF000000"/>
        <rFont val="Arial"/>
        <family val="2"/>
      </rPr>
      <t>Seguimos com a articulação</t>
    </r>
    <r>
      <rPr>
        <b/>
        <sz val="14"/>
        <color rgb="FF000000"/>
        <rFont val="Arial"/>
        <family val="2"/>
      </rPr>
      <t xml:space="preserve"> </t>
    </r>
    <r>
      <rPr>
        <sz val="14"/>
        <color rgb="FF000000"/>
        <rFont val="Arial"/>
        <family val="2"/>
      </rPr>
      <t>entre</t>
    </r>
    <r>
      <rPr>
        <b/>
        <sz val="14"/>
        <color rgb="FF000000"/>
        <rFont val="Arial"/>
        <family val="2"/>
      </rPr>
      <t xml:space="preserve"> </t>
    </r>
    <r>
      <rPr>
        <sz val="14"/>
        <color rgb="FF000000"/>
        <rFont val="Arial"/>
        <family val="2"/>
      </rPr>
      <t xml:space="preserve">o Banco de Alimentos e a Gerência de Voluntariado e Parcerias Sociais (GVPS) para receber voluntários para auxílio no processamento de alimentos. A iniciativa propõe agregar e estimular a rede de voluntariado, além de permitir que as pessoas façam parte do processo de levar alimentação digna e segura para quem mais precisa. Em maio, recebemos 2 voluntários que atuaram na etapa de empacotamento do Mix do Bem e frutas desidratadas e na produção das frutas desidratadas.                                                                                                                                      </t>
    </r>
  </si>
  <si>
    <r>
      <rPr>
        <b/>
        <sz val="14"/>
        <color rgb="FF000000"/>
        <rFont val="Arial"/>
        <family val="2"/>
      </rPr>
      <t>7.4</t>
    </r>
    <r>
      <rPr>
        <sz val="14"/>
        <color rgb="FF000000"/>
        <rFont val="Arial"/>
        <family val="2"/>
      </rPr>
      <t xml:space="preserve"> Neste mês, as capacitações para famílias, entidades sociais e colaboradores foram sobre o Uso de Ervas Aromáticas </t>
    </r>
    <r>
      <rPr>
        <sz val="14"/>
        <color theme="1"/>
        <rFont val="Arial"/>
        <family val="2"/>
      </rPr>
      <t xml:space="preserve">no Preparo </t>
    </r>
    <r>
      <rPr>
        <sz val="14"/>
        <color rgb="FF000000"/>
        <rFont val="Arial"/>
        <family val="2"/>
      </rPr>
      <t xml:space="preserve">das Refeições. </t>
    </r>
  </si>
  <si>
    <r>
      <rPr>
        <b/>
        <sz val="14"/>
        <color rgb="FF000000"/>
        <rFont val="Arial"/>
        <family val="2"/>
      </rPr>
      <t>7.3</t>
    </r>
    <r>
      <rPr>
        <sz val="14"/>
        <color rgb="FF000000"/>
        <rFont val="Arial"/>
        <family val="2"/>
      </rPr>
      <t xml:space="preserve"> O Serviço Social realizou neste mês:
- </t>
    </r>
    <r>
      <rPr>
        <sz val="14"/>
        <color theme="1"/>
        <rFont val="Arial"/>
        <family val="2"/>
      </rPr>
      <t>55</t>
    </r>
    <r>
      <rPr>
        <sz val="14"/>
        <rFont val="Arial"/>
        <family val="2"/>
      </rPr>
      <t xml:space="preserve"> </t>
    </r>
    <r>
      <rPr>
        <sz val="14"/>
        <color rgb="FF000000"/>
        <rFont val="Arial"/>
        <family val="2"/>
      </rPr>
      <t>atendimentos / assessoria às entidades cadastradas. Os atendimentos aconteceram de forma presencial e contato telefônico;
- 3.099 atendimentos de famílias cadastradas para retirarem frutas e verduras no Banco de Alimentos de forma presencial e realização de contato telefônico. Destes, 73 atendimentos foram realizados com retirada imediata da cesta, de segunda a sexta-feira;
- 181 novos cadastros de famílias que vieram por busca espontânea e/ou encaminhadas por outras entidades para receberem frutas e verduras;
Destes, 44</t>
    </r>
    <r>
      <rPr>
        <sz val="14"/>
        <color rgb="FFFF0000"/>
        <rFont val="Arial"/>
        <family val="2"/>
      </rPr>
      <t xml:space="preserve"> </t>
    </r>
    <r>
      <rPr>
        <sz val="14"/>
        <color rgb="FF000000"/>
        <rFont val="Arial"/>
        <family val="2"/>
      </rPr>
      <t xml:space="preserve">famílias foram encaminhadas via Gerência de Benefícios Sociais (GBS/OVG) e 77 famílias encaminhadas via Centro de Referência de Assistência Social (CRAS); 
- 364 absorventes do Programa Dignidade Menstrual foram entregues às famílias cadastradas no Banco de Alimentos.  
A prioridade é atender a todos que procuram e se enquadram nos critérios do Programa Banco de Alimentos. Portanto, as cestas para as famílias sofrem variação em quantidade (padrão de 15-20 kg), conforme os alimentos que são coletados na CEASA. Neste sentido, sempre que temos a diminuição da coleta, como ocorreu neste mês, a quantidade de alimentos da cesta sofre a mesma oscilação, porém mantendo a quantidade mínima para atender a necessidade nutricional das famílias. Além disso, os alimentos in natura são complementados com a entrega de kits de Mix do Bem e frutas desidratadas. O mesmo protocolo é seguido para as entidades sociais, o volume de alimento doado aumenta ou diminui conforme a coleta realizada.                                                                                                                         </t>
    </r>
  </si>
  <si>
    <t>30 bairros</t>
  </si>
  <si>
    <t>Patrulha Mulher Mais Segura - Orientações com a entrega de folders sobre a violência contra a mulher.</t>
  </si>
  <si>
    <t>Capacitação para Famílias e Entidades: Uso de Ervas Aromáticas no Preparo das Refeições - Mês das Mães.</t>
  </si>
  <si>
    <t xml:space="preserve">Continuidade ao cadastramento presencial de famílias. Já o cadastramento de entidades sociais é realizado pelo site da OVG (www.ovg.org.br) e a validação do cadastro é realizada pela equipe de Assistência Social e todas as ações buscam apoiar e fortalecer a rede socioassistencial. </t>
  </si>
  <si>
    <t>Dada a sua importância, continuamos com a promoção da segurança alimentar e nutricional ao atender famílias vulneráveis que coletam alimentos impróprios para consumo nos contêiners de lixo da CEASA. Com essa ação de mapeamento das famílias, elas passam pelo atendimento e avaliação com a assistente social e, além de receber os alimentos de forma contínua, recebem os encaminhamentos necessários à rede socioassistencial, conforme suas demandas. Além da busca ativa, contamos com o apoio da equipe de Segurança Interna da CEASA, que também mobiliza e direciona famílias para o Banco de Alimentos.</t>
  </si>
  <si>
    <t>Seguimos em parceria com a Universidade Federal de Goiás (UFG) e FacUnicamps recebendo os estudantes dos cursos de  Nutrição e Saúde Pública para realização de estágio obrigatório.</t>
  </si>
  <si>
    <t>O Banco de Alimentos participou da 20ª edição da feira Agro Centro-Oeste Familiar 2023, realizada entre os dias 17 e 20 de maio de 2023, em Goiânia, no Centro de Cultura e Eventos Professor Ricardo Freua Bufáiçal, localizado no Câmpus Samambaia da Universidade Federal de Goiás (UFG), com o tema “Mais comida, menos agrotóxicos”.</t>
  </si>
  <si>
    <t>Durante a entrega de cobertores da campanha Aquecendo Vidas às pessoas em situação de vulnerabilidade social, o Banco de Alimentos realizou a distribuição de 360 pacotes de frutas desidratadas.</t>
  </si>
  <si>
    <t>Realizamos a entrega de 120 unidades do Mix do Bem, 120 Guias de Orientação e Preparo e 60 cestas de hortifrútis durante a ação “Maio Furta-Cor de Atenção à Saúde Mental Materna”, em comemoração ao Dia das Mães no Programa Meninas de Luz. O tema da campanha visou realizar ações de conscientização durante todo o mês de maio, época da celebração do mês das mães.</t>
  </si>
  <si>
    <t>O Banco de Alimentos recebeu a equipe da Segurança Pública da Guarda Civil Metropolitana de Goiânia, que coordena o Programa Mulher Mais Segura - Rede de proteção, prevenção, acompanhamento no combate a violência doméstica e familiar (PATRULHA MULHER MAIS SEGURA), que realizou orientações às famílias, com a entrega de folders sobre o tema. Também participou de palestra com o tema “A curatela e a proteção da pessoa com deficiência”, realizado pela Defensoria Pública do Estado de Goiás e a OVG.</t>
  </si>
  <si>
    <t xml:space="preserve">Foi realizada visita à 03 (três) entidades sociais: Comunidade Terapêutica Maria de Nazaré, Associação Polivalente São José e Casa da Criança e do Adolescente Talitha Kum. Foi realizada 01 (uma) visita domiciliar para beneficiário cadastrado. Durante as visitas, foram verificadas situações relacionadas às demandas familiares, bem como o contexto de vulnerabilidade em que se encontram e realizada entrega de benefícios. Foram entregues para a família cestas de hortifrútis e Mix do Bem. </t>
  </si>
  <si>
    <t>O Banco de Alimentos participou de reuniões com a Gerência de Planejamento sobre os relatórios gerenciais e a renovação do Termo de Fomento com a CEASA. A equipe também participou de reuniões com a SEAPA.</t>
  </si>
  <si>
    <t xml:space="preserve">Neste mês, durante as ações OVG Perto de Você foram entregues: 1.500 Mix do Bem, 1.500 frutas desidratadas e 1.500 Guias de Orientação e Preparo, em Pirenópolis; 700 unidades do Mix do Bem e 700 Guias de Orientação e Preparo, em Santo Antônio do Descoberto; 700 Mix do Bem e 700 Guias de Orientação e Preparo, no povoado Recanto das Araras, em Faina, incluindo oficina prática de como preparar o composto alimentar. </t>
  </si>
  <si>
    <r>
      <rPr>
        <b/>
        <sz val="14"/>
        <color rgb="FF000000"/>
        <rFont val="Arial"/>
        <family val="2"/>
      </rPr>
      <t>7.1</t>
    </r>
    <r>
      <rPr>
        <sz val="14"/>
        <color rgb="FF000000"/>
        <rFont val="Arial"/>
        <family val="2"/>
      </rPr>
      <t xml:space="preserve"> Continuamos com o recadastramento das entidades sociais atendidas. De acordo com a Resolução OVG n° 002/2019, "as instituições deverão realizar a atualização de cadastro anualmente". A equipe da Gerência do Banco de Alimentos (GBA) está realizando visitas técnicas às entidades sociais conforme orientação da Resolução.</t>
    </r>
  </si>
  <si>
    <t>Ação OVG Perto de Você no Povoado Recanto das Araras, em Faina.</t>
  </si>
  <si>
    <t>Voluntários que participaram na produção das frutas desidratadas e na montagem dos kits contendo o Mix do Bem, frutas desidratadas e guias de orientações.</t>
  </si>
  <si>
    <t xml:space="preserve">Capacitação com os Colaboradores: Dinâmica “Verdadeiro ou Falso” sobre alimentação saudável.  </t>
  </si>
  <si>
    <r>
      <rPr>
        <b/>
        <sz val="14"/>
        <rFont val="Arial"/>
        <family val="2"/>
      </rPr>
      <t>7.4</t>
    </r>
    <r>
      <rPr>
        <sz val="14"/>
        <rFont val="Arial"/>
        <family val="2"/>
      </rPr>
      <t xml:space="preserve"> As ações de capacitação desenvolvidas foram: 
</t>
    </r>
    <r>
      <rPr>
        <b/>
        <sz val="14"/>
        <rFont val="Arial"/>
        <family val="2"/>
      </rPr>
      <t>Capacitação para famílias, entidades e colaboradores</t>
    </r>
    <r>
      <rPr>
        <sz val="14"/>
        <rFont val="Arial"/>
        <family val="2"/>
      </rPr>
      <t xml:space="preserve">: Uso de Ervas Aromáticas no Preparo das Refeições.
Em comemoração ao mês das Mães, foi realizada ação com o intuito de ensinar a utilizar temperos frescos, secos e caseiros, substituindo o excesso de sal e/ou os temperos ultraprocessados. Também foi realizado incentivo ao cultivo de horta doméstica, por meio de atividades de educação nutricional e orientações do Guia Alimentar (2014). Ainda no mês de maio, tivemos o Dia Mundial da Hipertensão, 17, e foi trabalhada a conscientização sobre essa doença crônica que afeta grande parte da população. Foi realizada, ainda, a capacitação com os colaboradores do Banco de Alimentos com a dinâmica “Verdadeiro ou Falso”, com o objetivo de exercitar e avaliar o conhecimento sobre os mitos e verdades da alimentação saudável. Segundo a World Health Organization (WHO), durante muito tempo, as preocupações em relação à alimentação estiveram centradas no elevado consumo de alimentos com alto teor de açúcar, sódio e gordura. As preocupações são significativas, já que esse consumo, aliado a fatores como sedentarismo e estresse, está relacionado à incidência de Doenças Crônicas Não Transmissíveis (DCNT), responsáveis por elevadas taxas de mortalidade da população nos últimos anos.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</si>
</sst>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0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Arial"/>
      <family val="2"/>
      <charset val="1"/>
    </font>
    <font>
      <sz val="11"/>
      <color rgb="FF000000"/>
      <name val="Calibri"/>
      <family val="2"/>
      <charset val="1"/>
    </font>
    <font>
      <b/>
      <sz val="14"/>
      <color rgb="FF000000"/>
      <name val="Arial"/>
      <family val="2"/>
    </font>
    <font>
      <sz val="11"/>
      <color theme="1"/>
      <name val="Calibri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2"/>
      <color rgb="FF000000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sz val="12"/>
      <name val="Arial"/>
      <family val="2"/>
    </font>
    <font>
      <b/>
      <sz val="12"/>
      <color theme="0"/>
      <name val="Arial"/>
      <family val="2"/>
    </font>
    <font>
      <sz val="11"/>
      <color rgb="FF000000"/>
      <name val="Arial"/>
      <family val="2"/>
    </font>
    <font>
      <b/>
      <sz val="10"/>
      <color rgb="FF00000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4"/>
      <name val="Arial"/>
      <family val="2"/>
    </font>
    <font>
      <b/>
      <sz val="14"/>
      <color theme="0"/>
      <name val="Arial"/>
      <family val="2"/>
    </font>
    <font>
      <sz val="14"/>
      <color rgb="FF000000"/>
      <name val="Arial"/>
      <family val="2"/>
    </font>
    <font>
      <b/>
      <sz val="12"/>
      <color rgb="FF0000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rgb="FFFF0000"/>
      <name val="Arial"/>
      <family val="2"/>
    </font>
    <font>
      <b/>
      <sz val="11"/>
      <color theme="1"/>
      <name val="Arial"/>
      <family val="2"/>
    </font>
    <font>
      <sz val="10"/>
      <color theme="1"/>
      <name val="Tahoma"/>
      <family val="2"/>
    </font>
    <font>
      <sz val="10"/>
      <color rgb="FF000000"/>
      <name val="Arial"/>
      <family val="2"/>
    </font>
    <font>
      <b/>
      <sz val="11"/>
      <name val="Tahoma"/>
      <family val="2"/>
    </font>
    <font>
      <sz val="1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name val="Arial"/>
      <family val="2"/>
      <charset val="1"/>
    </font>
    <font>
      <b/>
      <sz val="20"/>
      <color theme="1"/>
      <name val="Calibri"/>
      <family val="2"/>
      <scheme val="minor"/>
    </font>
    <font>
      <b/>
      <sz val="11"/>
      <color theme="0"/>
      <name val="Arial"/>
      <family val="2"/>
    </font>
    <font>
      <sz val="11"/>
      <color rgb="FFFF0000"/>
      <name val="Calibri"/>
      <family val="2"/>
    </font>
    <font>
      <sz val="12"/>
      <color rgb="FFFF0000"/>
      <name val="Arial"/>
      <family val="2"/>
    </font>
    <font>
      <sz val="14"/>
      <color rgb="FF000000"/>
      <name val="Arial"/>
      <family val="2"/>
    </font>
    <font>
      <sz val="12"/>
      <color rgb="FF000000"/>
      <name val="Calibri"/>
      <family val="2"/>
      <scheme val="minor"/>
    </font>
    <font>
      <sz val="12"/>
      <color rgb="FFFF0000"/>
      <name val="Calibri"/>
      <family val="2"/>
      <scheme val="minor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4"/>
      <color rgb="FFFF0000"/>
      <name val="Arial"/>
      <family val="2"/>
    </font>
    <font>
      <sz val="12"/>
      <name val="Arial"/>
      <family val="2"/>
    </font>
    <font>
      <b/>
      <sz val="16"/>
      <color rgb="FF000000"/>
      <name val="Calibri"/>
      <family val="2"/>
      <scheme val="minor"/>
    </font>
    <font>
      <sz val="12"/>
      <name val="Calibri"/>
      <family val="2"/>
    </font>
  </fonts>
  <fills count="23">
    <fill>
      <patternFill patternType="none"/>
    </fill>
    <fill>
      <patternFill patternType="gray125"/>
    </fill>
    <fill>
      <patternFill patternType="solid">
        <fgColor theme="0"/>
        <bgColor rgb="FFC0C0C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6" tint="0.79998168889431442"/>
        <bgColor rgb="FFFFFFCC"/>
      </patternFill>
    </fill>
    <fill>
      <patternFill patternType="solid">
        <fgColor rgb="FFFFFFFF"/>
        <bgColor rgb="FFEEECE1"/>
      </patternFill>
    </fill>
    <fill>
      <patternFill patternType="solid">
        <fgColor theme="0"/>
        <bgColor indexed="64"/>
      </patternFill>
    </fill>
    <fill>
      <patternFill patternType="solid">
        <fgColor rgb="FFC4D79B"/>
        <bgColor rgb="FFD9D9D9"/>
      </patternFill>
    </fill>
    <fill>
      <patternFill patternType="solid">
        <fgColor theme="9" tint="-0.499984740745262"/>
        <bgColor rgb="FFFFFFCC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rgb="FFFFFFCC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FFFFCC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rgb="FFD9D9D9"/>
      </patternFill>
    </fill>
    <fill>
      <patternFill patternType="solid">
        <fgColor theme="9" tint="0.79998168889431442"/>
        <bgColor rgb="FFD9D9D9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rgb="FFEEECE1"/>
      </patternFill>
    </fill>
  </fills>
  <borders count="13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medium">
        <color indexed="64"/>
      </right>
      <top/>
      <bottom style="double">
        <color auto="1"/>
      </bottom>
      <diagonal/>
    </border>
    <border>
      <left style="medium">
        <color auto="1"/>
      </left>
      <right/>
      <top style="double">
        <color indexed="64"/>
      </top>
      <bottom style="thin">
        <color auto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double">
        <color auto="1"/>
      </top>
      <bottom style="double">
        <color auto="1"/>
      </bottom>
      <diagonal/>
    </border>
    <border>
      <left/>
      <right style="medium">
        <color indexed="64"/>
      </right>
      <top style="double">
        <color auto="1"/>
      </top>
      <bottom/>
      <diagonal/>
    </border>
    <border>
      <left style="double">
        <color auto="1"/>
      </left>
      <right style="medium">
        <color indexed="64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double">
        <color auto="1"/>
      </bottom>
      <diagonal/>
    </border>
    <border>
      <left style="medium">
        <color indexed="64"/>
      </left>
      <right/>
      <top style="double">
        <color auto="1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double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double">
        <color auto="1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double">
        <color auto="1"/>
      </top>
      <bottom style="double">
        <color indexed="64"/>
      </bottom>
      <diagonal/>
    </border>
    <border>
      <left style="double">
        <color auto="1"/>
      </left>
      <right style="medium">
        <color indexed="64"/>
      </right>
      <top style="double">
        <color auto="1"/>
      </top>
      <bottom style="double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indexed="64"/>
      </right>
      <top style="double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auto="1"/>
      </left>
      <right style="double">
        <color indexed="64"/>
      </right>
      <top/>
      <bottom style="double">
        <color indexed="64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medium">
        <color indexed="64"/>
      </left>
      <right/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double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 style="medium">
        <color indexed="64"/>
      </right>
      <top/>
      <bottom style="double">
        <color indexed="64"/>
      </bottom>
      <diagonal/>
    </border>
    <border>
      <left style="double">
        <color auto="1"/>
      </left>
      <right style="medium">
        <color indexed="64"/>
      </right>
      <top style="double">
        <color auto="1"/>
      </top>
      <bottom style="medium">
        <color indexed="64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 style="double">
        <color indexed="64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indexed="64"/>
      </right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thin">
        <color indexed="64"/>
      </top>
      <bottom style="double">
        <color auto="1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double">
        <color auto="1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uble">
        <color auto="1"/>
      </bottom>
      <diagonal/>
    </border>
    <border>
      <left/>
      <right style="double">
        <color auto="1"/>
      </right>
      <top style="medium">
        <color indexed="64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/>
      <bottom style="double">
        <color indexed="64"/>
      </bottom>
      <diagonal/>
    </border>
    <border>
      <left style="thin">
        <color auto="1"/>
      </left>
      <right style="thin">
        <color auto="1"/>
      </right>
      <top style="double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double">
        <color auto="1"/>
      </top>
      <bottom/>
      <diagonal/>
    </border>
    <border>
      <left/>
      <right style="double">
        <color auto="1"/>
      </right>
      <top style="thin">
        <color indexed="64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medium">
        <color indexed="64"/>
      </right>
      <top style="thin">
        <color indexed="64"/>
      </top>
      <bottom/>
      <diagonal/>
    </border>
    <border>
      <left style="double">
        <color auto="1"/>
      </left>
      <right style="double">
        <color auto="1"/>
      </right>
      <top style="thin">
        <color auto="1"/>
      </top>
      <bottom/>
      <diagonal/>
    </border>
    <border>
      <left style="thin">
        <color indexed="64"/>
      </left>
      <right style="double">
        <color auto="1"/>
      </right>
      <top style="thin">
        <color indexed="64"/>
      </top>
      <bottom/>
      <diagonal/>
    </border>
    <border>
      <left style="medium">
        <color indexed="64"/>
      </left>
      <right/>
      <top style="double">
        <color auto="1"/>
      </top>
      <bottom style="thin">
        <color theme="0"/>
      </bottom>
      <diagonal/>
    </border>
    <border>
      <left/>
      <right/>
      <top style="double">
        <color auto="1"/>
      </top>
      <bottom style="thin">
        <color theme="0"/>
      </bottom>
      <diagonal/>
    </border>
    <border>
      <left/>
      <right style="thin">
        <color theme="0"/>
      </right>
      <top style="double">
        <color auto="1"/>
      </top>
      <bottom style="thin">
        <color theme="0"/>
      </bottom>
      <diagonal/>
    </border>
    <border>
      <left style="medium">
        <color indexed="64"/>
      </left>
      <right/>
      <top style="thin">
        <color theme="0"/>
      </top>
      <bottom style="medium">
        <color indexed="64"/>
      </bottom>
      <diagonal/>
    </border>
    <border>
      <left/>
      <right/>
      <top style="thin">
        <color theme="0"/>
      </top>
      <bottom style="medium">
        <color indexed="64"/>
      </bottom>
      <diagonal/>
    </border>
    <border>
      <left/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auto="1"/>
      </bottom>
      <diagonal/>
    </border>
    <border>
      <left style="double">
        <color auto="1"/>
      </left>
      <right/>
      <top style="thin">
        <color auto="1"/>
      </top>
      <bottom style="double">
        <color indexed="64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indexed="64"/>
      </bottom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</borders>
  <cellStyleXfs count="6">
    <xf numFmtId="0" fontId="0" fillId="0" borderId="0"/>
    <xf numFmtId="0" fontId="3" fillId="0" borderId="0"/>
    <xf numFmtId="0" fontId="2" fillId="0" borderId="0"/>
    <xf numFmtId="0" fontId="4" fillId="0" borderId="0"/>
    <xf numFmtId="0" fontId="2" fillId="0" borderId="0"/>
    <xf numFmtId="9" fontId="2" fillId="0" borderId="0" applyFont="0" applyFill="0" applyBorder="0" applyAlignment="0" applyProtection="0"/>
  </cellStyleXfs>
  <cellXfs count="671">
    <xf numFmtId="0" fontId="0" fillId="0" borderId="0" xfId="0"/>
    <xf numFmtId="0" fontId="6" fillId="0" borderId="0" xfId="0" applyFont="1" applyProtection="1">
      <protection locked="0"/>
    </xf>
    <xf numFmtId="0" fontId="13" fillId="0" borderId="0" xfId="0" applyFont="1"/>
    <xf numFmtId="0" fontId="17" fillId="0" borderId="0" xfId="3" applyFont="1"/>
    <xf numFmtId="0" fontId="17" fillId="0" borderId="0" xfId="3" applyFont="1" applyAlignment="1">
      <alignment vertical="center"/>
    </xf>
    <xf numFmtId="0" fontId="21" fillId="0" borderId="0" xfId="3" applyFont="1" applyAlignment="1">
      <alignment vertical="center"/>
    </xf>
    <xf numFmtId="0" fontId="17" fillId="0" borderId="0" xfId="3" applyFont="1" applyAlignment="1">
      <alignment horizontal="center"/>
    </xf>
    <xf numFmtId="0" fontId="19" fillId="3" borderId="53" xfId="3" applyFont="1" applyFill="1" applyBorder="1" applyAlignment="1">
      <alignment horizontal="center" vertical="center"/>
    </xf>
    <xf numFmtId="2" fontId="19" fillId="3" borderId="18" xfId="3" applyNumberFormat="1" applyFont="1" applyFill="1" applyBorder="1" applyAlignment="1">
      <alignment horizontal="center" vertical="center"/>
    </xf>
    <xf numFmtId="0" fontId="14" fillId="10" borderId="52" xfId="0" applyFont="1" applyFill="1" applyBorder="1" applyAlignment="1">
      <alignment vertical="center" wrapText="1"/>
    </xf>
    <xf numFmtId="0" fontId="12" fillId="14" borderId="51" xfId="3" applyFont="1" applyFill="1" applyBorder="1" applyAlignment="1">
      <alignment horizontal="center" vertical="center"/>
    </xf>
    <xf numFmtId="0" fontId="12" fillId="14" borderId="64" xfId="3" applyFont="1" applyFill="1" applyBorder="1" applyAlignment="1">
      <alignment horizontal="center" vertical="center"/>
    </xf>
    <xf numFmtId="0" fontId="19" fillId="15" borderId="69" xfId="3" applyFont="1" applyFill="1" applyBorder="1" applyAlignment="1">
      <alignment horizontal="center" vertical="center"/>
    </xf>
    <xf numFmtId="4" fontId="26" fillId="17" borderId="20" xfId="3" applyNumberFormat="1" applyFont="1" applyFill="1" applyBorder="1" applyAlignment="1">
      <alignment horizontal="center" vertical="center"/>
    </xf>
    <xf numFmtId="4" fontId="26" fillId="17" borderId="44" xfId="3" applyNumberFormat="1" applyFont="1" applyFill="1" applyBorder="1" applyAlignment="1">
      <alignment horizontal="center" vertical="center"/>
    </xf>
    <xf numFmtId="0" fontId="16" fillId="9" borderId="51" xfId="3" applyFont="1" applyFill="1" applyBorder="1" applyAlignment="1">
      <alignment horizontal="center" vertical="center"/>
    </xf>
    <xf numFmtId="0" fontId="11" fillId="0" borderId="27" xfId="0" applyFont="1" applyBorder="1" applyAlignment="1">
      <alignment vertical="center" wrapText="1"/>
    </xf>
    <xf numFmtId="0" fontId="19" fillId="16" borderId="18" xfId="3" applyFont="1" applyFill="1" applyBorder="1" applyAlignment="1">
      <alignment horizontal="center" vertical="center"/>
    </xf>
    <xf numFmtId="0" fontId="12" fillId="14" borderId="75" xfId="3" applyFont="1" applyFill="1" applyBorder="1" applyAlignment="1">
      <alignment horizontal="center" vertical="center" wrapText="1"/>
    </xf>
    <xf numFmtId="4" fontId="12" fillId="3" borderId="43" xfId="3" applyNumberFormat="1" applyFont="1" applyFill="1" applyBorder="1" applyAlignment="1">
      <alignment horizontal="center" vertical="center"/>
    </xf>
    <xf numFmtId="4" fontId="14" fillId="15" borderId="43" xfId="3" applyNumberFormat="1" applyFont="1" applyFill="1" applyBorder="1" applyAlignment="1">
      <alignment horizontal="center" vertical="center"/>
    </xf>
    <xf numFmtId="4" fontId="12" fillId="15" borderId="17" xfId="3" applyNumberFormat="1" applyFont="1" applyFill="1" applyBorder="1" applyAlignment="1">
      <alignment horizontal="center" vertical="center"/>
    </xf>
    <xf numFmtId="0" fontId="12" fillId="15" borderId="20" xfId="3" applyFont="1" applyFill="1" applyBorder="1" applyAlignment="1">
      <alignment horizontal="center" vertical="center"/>
    </xf>
    <xf numFmtId="0" fontId="14" fillId="15" borderId="44" xfId="3" applyFont="1" applyFill="1" applyBorder="1" applyAlignment="1">
      <alignment horizontal="center" vertical="center"/>
    </xf>
    <xf numFmtId="4" fontId="12" fillId="15" borderId="68" xfId="3" applyNumberFormat="1" applyFont="1" applyFill="1" applyBorder="1" applyAlignment="1">
      <alignment horizontal="center" vertical="center"/>
    </xf>
    <xf numFmtId="4" fontId="14" fillId="15" borderId="66" xfId="3" applyNumberFormat="1" applyFont="1" applyFill="1" applyBorder="1" applyAlignment="1">
      <alignment horizontal="center" vertical="center"/>
    </xf>
    <xf numFmtId="4" fontId="12" fillId="4" borderId="31" xfId="3" applyNumberFormat="1" applyFont="1" applyFill="1" applyBorder="1" applyAlignment="1">
      <alignment horizontal="center" vertical="center"/>
    </xf>
    <xf numFmtId="4" fontId="12" fillId="4" borderId="51" xfId="3" applyNumberFormat="1" applyFont="1" applyFill="1" applyBorder="1" applyAlignment="1">
      <alignment horizontal="center" vertical="center"/>
    </xf>
    <xf numFmtId="4" fontId="26" fillId="17" borderId="31" xfId="3" applyNumberFormat="1" applyFont="1" applyFill="1" applyBorder="1" applyAlignment="1">
      <alignment horizontal="center" vertical="center"/>
    </xf>
    <xf numFmtId="4" fontId="12" fillId="17" borderId="51" xfId="3" applyNumberFormat="1" applyFont="1" applyFill="1" applyBorder="1" applyAlignment="1">
      <alignment horizontal="center" vertical="center"/>
    </xf>
    <xf numFmtId="0" fontId="26" fillId="17" borderId="58" xfId="3" applyFont="1" applyFill="1" applyBorder="1" applyAlignment="1">
      <alignment horizontal="center" vertical="center"/>
    </xf>
    <xf numFmtId="4" fontId="12" fillId="4" borderId="22" xfId="3" applyNumberFormat="1" applyFont="1" applyFill="1" applyBorder="1" applyAlignment="1">
      <alignment horizontal="center" vertical="center"/>
    </xf>
    <xf numFmtId="0" fontId="12" fillId="15" borderId="80" xfId="3" applyFont="1" applyFill="1" applyBorder="1" applyAlignment="1">
      <alignment horizontal="center" vertical="center" wrapText="1"/>
    </xf>
    <xf numFmtId="0" fontId="12" fillId="14" borderId="49" xfId="3" applyFont="1" applyFill="1" applyBorder="1" applyAlignment="1">
      <alignment horizontal="center" vertical="center"/>
    </xf>
    <xf numFmtId="0" fontId="19" fillId="16" borderId="53" xfId="3" applyFont="1" applyFill="1" applyBorder="1" applyAlignment="1">
      <alignment horizontal="center" vertical="center"/>
    </xf>
    <xf numFmtId="2" fontId="19" fillId="3" borderId="62" xfId="3" applyNumberFormat="1" applyFont="1" applyFill="1" applyBorder="1" applyAlignment="1">
      <alignment horizontal="center" vertical="center"/>
    </xf>
    <xf numFmtId="0" fontId="16" fillId="9" borderId="20" xfId="3" applyFont="1" applyFill="1" applyBorder="1" applyAlignment="1">
      <alignment horizontal="center" vertical="center"/>
    </xf>
    <xf numFmtId="0" fontId="16" fillId="9" borderId="44" xfId="3" applyFont="1" applyFill="1" applyBorder="1" applyAlignment="1">
      <alignment horizontal="center" vertical="center"/>
    </xf>
    <xf numFmtId="0" fontId="12" fillId="15" borderId="52" xfId="3" applyFont="1" applyFill="1" applyBorder="1" applyAlignment="1">
      <alignment horizontal="center" vertical="center"/>
    </xf>
    <xf numFmtId="0" fontId="11" fillId="0" borderId="27" xfId="3" applyFont="1" applyBorder="1" applyAlignment="1">
      <alignment vertical="center"/>
    </xf>
    <xf numFmtId="0" fontId="11" fillId="0" borderId="7" xfId="3" applyFont="1" applyBorder="1" applyAlignment="1">
      <alignment vertical="center"/>
    </xf>
    <xf numFmtId="0" fontId="11" fillId="0" borderId="26" xfId="3" applyFont="1" applyBorder="1" applyAlignment="1">
      <alignment vertical="center"/>
    </xf>
    <xf numFmtId="0" fontId="11" fillId="0" borderId="9" xfId="3" applyFont="1" applyBorder="1" applyAlignment="1">
      <alignment vertical="center"/>
    </xf>
    <xf numFmtId="0" fontId="11" fillId="0" borderId="25" xfId="3" applyFont="1" applyBorder="1" applyAlignment="1">
      <alignment vertical="center"/>
    </xf>
    <xf numFmtId="0" fontId="11" fillId="0" borderId="78" xfId="3" applyFont="1" applyBorder="1" applyAlignment="1">
      <alignment vertical="center"/>
    </xf>
    <xf numFmtId="4" fontId="12" fillId="4" borderId="16" xfId="3" applyNumberFormat="1" applyFont="1" applyFill="1" applyBorder="1" applyAlignment="1">
      <alignment horizontal="center" vertical="center"/>
    </xf>
    <xf numFmtId="0" fontId="11" fillId="0" borderId="12" xfId="3" applyFont="1" applyBorder="1" applyAlignment="1">
      <alignment vertical="center"/>
    </xf>
    <xf numFmtId="4" fontId="14" fillId="15" borderId="51" xfId="3" applyNumberFormat="1" applyFont="1" applyFill="1" applyBorder="1" applyAlignment="1">
      <alignment horizontal="center" vertical="center"/>
    </xf>
    <xf numFmtId="0" fontId="11" fillId="0" borderId="11" xfId="3" applyFont="1" applyBorder="1" applyAlignment="1">
      <alignment horizontal="left" vertical="center"/>
    </xf>
    <xf numFmtId="0" fontId="18" fillId="3" borderId="62" xfId="3" applyFont="1" applyFill="1" applyBorder="1" applyAlignment="1">
      <alignment horizontal="center" vertical="center"/>
    </xf>
    <xf numFmtId="0" fontId="26" fillId="17" borderId="52" xfId="3" applyFont="1" applyFill="1" applyBorder="1" applyAlignment="1">
      <alignment horizontal="center" vertical="center"/>
    </xf>
    <xf numFmtId="4" fontId="12" fillId="15" borderId="67" xfId="3" applyNumberFormat="1" applyFont="1" applyFill="1" applyBorder="1" applyAlignment="1">
      <alignment horizontal="center" vertical="center"/>
    </xf>
    <xf numFmtId="4" fontId="26" fillId="17" borderId="19" xfId="3" applyNumberFormat="1" applyFont="1" applyFill="1" applyBorder="1" applyAlignment="1">
      <alignment horizontal="center" vertical="center"/>
    </xf>
    <xf numFmtId="0" fontId="11" fillId="0" borderId="81" xfId="3" applyFont="1" applyBorder="1" applyAlignment="1">
      <alignment vertical="center"/>
    </xf>
    <xf numFmtId="0" fontId="11" fillId="0" borderId="11" xfId="0" applyFont="1" applyBorder="1" applyAlignment="1">
      <alignment vertical="center"/>
    </xf>
    <xf numFmtId="0" fontId="32" fillId="0" borderId="0" xfId="0" applyFont="1"/>
    <xf numFmtId="0" fontId="33" fillId="0" borderId="0" xfId="0" applyFont="1" applyAlignment="1">
      <alignment horizontal="centerContinuous"/>
    </xf>
    <xf numFmtId="0" fontId="34" fillId="0" borderId="0" xfId="0" applyFont="1"/>
    <xf numFmtId="4" fontId="12" fillId="15" borderId="50" xfId="3" applyNumberFormat="1" applyFont="1" applyFill="1" applyBorder="1" applyAlignment="1">
      <alignment horizontal="center" vertical="center"/>
    </xf>
    <xf numFmtId="4" fontId="12" fillId="4" borderId="50" xfId="3" applyNumberFormat="1" applyFont="1" applyFill="1" applyBorder="1" applyAlignment="1">
      <alignment horizontal="center" vertical="center"/>
    </xf>
    <xf numFmtId="4" fontId="12" fillId="3" borderId="21" xfId="3" applyNumberFormat="1" applyFont="1" applyFill="1" applyBorder="1" applyAlignment="1">
      <alignment horizontal="center" vertical="center"/>
    </xf>
    <xf numFmtId="4" fontId="12" fillId="3" borderId="16" xfId="3" applyNumberFormat="1" applyFont="1" applyFill="1" applyBorder="1" applyAlignment="1">
      <alignment horizontal="center" vertical="center"/>
    </xf>
    <xf numFmtId="0" fontId="19" fillId="5" borderId="18" xfId="3" applyFont="1" applyFill="1" applyBorder="1" applyAlignment="1">
      <alignment horizontal="center" vertical="center"/>
    </xf>
    <xf numFmtId="0" fontId="23" fillId="3" borderId="52" xfId="3" applyFont="1" applyFill="1" applyBorder="1" applyAlignment="1">
      <alignment horizontal="center" vertical="center"/>
    </xf>
    <xf numFmtId="0" fontId="12" fillId="5" borderId="15" xfId="3" applyFont="1" applyFill="1" applyBorder="1" applyAlignment="1">
      <alignment horizontal="center" vertical="center"/>
    </xf>
    <xf numFmtId="0" fontId="12" fillId="5" borderId="62" xfId="3" applyFont="1" applyFill="1" applyBorder="1" applyAlignment="1">
      <alignment horizontal="center" vertical="center"/>
    </xf>
    <xf numFmtId="0" fontId="12" fillId="5" borderId="18" xfId="3" applyFont="1" applyFill="1" applyBorder="1" applyAlignment="1">
      <alignment horizontal="center" vertical="center"/>
    </xf>
    <xf numFmtId="4" fontId="14" fillId="7" borderId="47" xfId="3" applyNumberFormat="1" applyFont="1" applyFill="1" applyBorder="1" applyAlignment="1">
      <alignment horizontal="center" vertical="center"/>
    </xf>
    <xf numFmtId="0" fontId="11" fillId="0" borderId="11" xfId="0" applyFont="1" applyBorder="1" applyAlignment="1">
      <alignment horizontal="left" vertical="center"/>
    </xf>
    <xf numFmtId="3" fontId="17" fillId="0" borderId="0" xfId="3" applyNumberFormat="1" applyFont="1"/>
    <xf numFmtId="2" fontId="19" fillId="3" borderId="53" xfId="3" applyNumberFormat="1" applyFont="1" applyFill="1" applyBorder="1" applyAlignment="1">
      <alignment horizontal="center" vertical="center"/>
    </xf>
    <xf numFmtId="4" fontId="12" fillId="3" borderId="19" xfId="3" applyNumberFormat="1" applyFont="1" applyFill="1" applyBorder="1" applyAlignment="1">
      <alignment horizontal="center" vertical="center"/>
    </xf>
    <xf numFmtId="4" fontId="17" fillId="0" borderId="0" xfId="3" applyNumberFormat="1" applyFont="1"/>
    <xf numFmtId="0" fontId="16" fillId="9" borderId="20" xfId="3" applyFont="1" applyFill="1" applyBorder="1" applyAlignment="1">
      <alignment horizontal="center" vertical="center" wrapText="1"/>
    </xf>
    <xf numFmtId="4" fontId="14" fillId="7" borderId="29" xfId="3" applyNumberFormat="1" applyFont="1" applyFill="1" applyBorder="1" applyAlignment="1">
      <alignment horizontal="center" vertical="center"/>
    </xf>
    <xf numFmtId="1" fontId="12" fillId="3" borderId="64" xfId="3" applyNumberFormat="1" applyFont="1" applyFill="1" applyBorder="1" applyAlignment="1">
      <alignment horizontal="center" vertical="center"/>
    </xf>
    <xf numFmtId="3" fontId="12" fillId="3" borderId="76" xfId="3" applyNumberFormat="1" applyFont="1" applyFill="1" applyBorder="1" applyAlignment="1">
      <alignment horizontal="center" vertical="center"/>
    </xf>
    <xf numFmtId="3" fontId="12" fillId="3" borderId="43" xfId="3" applyNumberFormat="1" applyFont="1" applyFill="1" applyBorder="1" applyAlignment="1">
      <alignment horizontal="center" vertical="center"/>
    </xf>
    <xf numFmtId="4" fontId="12" fillId="15" borderId="29" xfId="3" applyNumberFormat="1" applyFont="1" applyFill="1" applyBorder="1" applyAlignment="1">
      <alignment horizontal="center" vertical="center"/>
    </xf>
    <xf numFmtId="0" fontId="11" fillId="0" borderId="30" xfId="0" applyFont="1" applyBorder="1" applyAlignment="1">
      <alignment horizontal="center" vertical="center" wrapText="1"/>
    </xf>
    <xf numFmtId="0" fontId="15" fillId="0" borderId="30" xfId="3" applyFont="1" applyBorder="1" applyAlignment="1">
      <alignment horizontal="center" vertical="center" wrapText="1"/>
    </xf>
    <xf numFmtId="4" fontId="17" fillId="0" borderId="0" xfId="3" applyNumberFormat="1" applyFont="1" applyAlignment="1">
      <alignment vertical="center"/>
    </xf>
    <xf numFmtId="0" fontId="12" fillId="14" borderId="64" xfId="3" applyFont="1" applyFill="1" applyBorder="1" applyAlignment="1">
      <alignment horizontal="center" vertical="center" wrapText="1"/>
    </xf>
    <xf numFmtId="0" fontId="11" fillId="0" borderId="27" xfId="0" applyFont="1" applyBorder="1" applyAlignment="1">
      <alignment horizontal="center" vertical="center" wrapText="1"/>
    </xf>
    <xf numFmtId="0" fontId="11" fillId="0" borderId="86" xfId="0" applyFont="1" applyBorder="1" applyAlignment="1">
      <alignment horizontal="center" vertical="center" wrapText="1"/>
    </xf>
    <xf numFmtId="0" fontId="11" fillId="0" borderId="87" xfId="0" applyFont="1" applyBorder="1" applyAlignment="1">
      <alignment horizontal="center" vertical="center" wrapText="1"/>
    </xf>
    <xf numFmtId="0" fontId="15" fillId="0" borderId="86" xfId="3" applyFont="1" applyBorder="1" applyAlignment="1">
      <alignment horizontal="center" vertical="center" wrapText="1"/>
    </xf>
    <xf numFmtId="4" fontId="26" fillId="0" borderId="21" xfId="0" applyNumberFormat="1" applyFont="1" applyBorder="1" applyAlignment="1">
      <alignment horizontal="center" vertical="center"/>
    </xf>
    <xf numFmtId="4" fontId="14" fillId="7" borderId="91" xfId="3" applyNumberFormat="1" applyFont="1" applyFill="1" applyBorder="1" applyAlignment="1">
      <alignment horizontal="center" vertical="center"/>
    </xf>
    <xf numFmtId="4" fontId="14" fillId="7" borderId="92" xfId="3" applyNumberFormat="1" applyFont="1" applyFill="1" applyBorder="1" applyAlignment="1">
      <alignment horizontal="center" vertical="center"/>
    </xf>
    <xf numFmtId="4" fontId="14" fillId="7" borderId="93" xfId="3" applyNumberFormat="1" applyFont="1" applyFill="1" applyBorder="1" applyAlignment="1">
      <alignment horizontal="center" vertical="center"/>
    </xf>
    <xf numFmtId="0" fontId="12" fillId="14" borderId="44" xfId="3" applyFont="1" applyFill="1" applyBorder="1" applyAlignment="1">
      <alignment horizontal="center" vertical="center"/>
    </xf>
    <xf numFmtId="3" fontId="14" fillId="15" borderId="66" xfId="3" applyNumberFormat="1" applyFont="1" applyFill="1" applyBorder="1" applyAlignment="1">
      <alignment horizontal="center" vertical="center"/>
    </xf>
    <xf numFmtId="0" fontId="19" fillId="3" borderId="58" xfId="3" applyFont="1" applyFill="1" applyBorder="1" applyAlignment="1">
      <alignment horizontal="center" vertical="center"/>
    </xf>
    <xf numFmtId="0" fontId="12" fillId="3" borderId="94" xfId="3" applyFont="1" applyFill="1" applyBorder="1" applyAlignment="1">
      <alignment horizontal="center" vertical="center"/>
    </xf>
    <xf numFmtId="0" fontId="12" fillId="3" borderId="64" xfId="3" applyFont="1" applyFill="1" applyBorder="1" applyAlignment="1">
      <alignment horizontal="center" vertical="center"/>
    </xf>
    <xf numFmtId="3" fontId="12" fillId="3" borderId="65" xfId="3" applyNumberFormat="1" applyFont="1" applyFill="1" applyBorder="1" applyAlignment="1">
      <alignment horizontal="center" vertical="center"/>
    </xf>
    <xf numFmtId="0" fontId="19" fillId="3" borderId="15" xfId="3" applyFont="1" applyFill="1" applyBorder="1" applyAlignment="1">
      <alignment horizontal="center" vertical="center"/>
    </xf>
    <xf numFmtId="0" fontId="12" fillId="3" borderId="14" xfId="3" applyFont="1" applyFill="1" applyBorder="1" applyAlignment="1">
      <alignment horizontal="center" vertical="center"/>
    </xf>
    <xf numFmtId="3" fontId="12" fillId="3" borderId="42" xfId="3" applyNumberFormat="1" applyFont="1" applyFill="1" applyBorder="1" applyAlignment="1">
      <alignment horizontal="center" vertical="center"/>
    </xf>
    <xf numFmtId="0" fontId="15" fillId="0" borderId="57" xfId="3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/>
    </xf>
    <xf numFmtId="0" fontId="24" fillId="0" borderId="16" xfId="3" applyFont="1" applyBorder="1" applyAlignment="1">
      <alignment horizontal="center" vertical="center" wrapText="1"/>
    </xf>
    <xf numFmtId="0" fontId="36" fillId="10" borderId="59" xfId="0" applyFont="1" applyFill="1" applyBorder="1" applyAlignment="1">
      <alignment horizontal="center" vertical="center"/>
    </xf>
    <xf numFmtId="0" fontId="24" fillId="0" borderId="97" xfId="3" applyFont="1" applyBorder="1" applyAlignment="1">
      <alignment horizontal="center" vertical="center" wrapText="1"/>
    </xf>
    <xf numFmtId="0" fontId="32" fillId="0" borderId="0" xfId="0" applyFont="1" applyAlignment="1">
      <alignment horizontal="center"/>
    </xf>
    <xf numFmtId="0" fontId="37" fillId="0" borderId="0" xfId="0" applyFont="1"/>
    <xf numFmtId="0" fontId="11" fillId="0" borderId="83" xfId="0" applyFont="1" applyBorder="1" applyAlignment="1">
      <alignment horizontal="center" vertical="center" wrapText="1"/>
    </xf>
    <xf numFmtId="0" fontId="15" fillId="0" borderId="83" xfId="3" applyFont="1" applyBorder="1" applyAlignment="1">
      <alignment horizontal="center" vertical="center" wrapText="1"/>
    </xf>
    <xf numFmtId="0" fontId="11" fillId="0" borderId="30" xfId="0" applyFont="1" applyBorder="1" applyAlignment="1">
      <alignment horizontal="left" vertical="center" wrapText="1"/>
    </xf>
    <xf numFmtId="0" fontId="15" fillId="0" borderId="84" xfId="3" applyFont="1" applyBorder="1" applyAlignment="1">
      <alignment horizontal="left" vertical="center" wrapText="1"/>
    </xf>
    <xf numFmtId="0" fontId="15" fillId="0" borderId="30" xfId="3" applyFont="1" applyBorder="1" applyAlignment="1">
      <alignment horizontal="left" vertical="center" wrapText="1"/>
    </xf>
    <xf numFmtId="0" fontId="0" fillId="20" borderId="0" xfId="0" applyFill="1"/>
    <xf numFmtId="0" fontId="11" fillId="0" borderId="84" xfId="0" applyFont="1" applyBorder="1" applyAlignment="1">
      <alignment horizontal="left" vertical="center" wrapText="1"/>
    </xf>
    <xf numFmtId="0" fontId="11" fillId="0" borderId="85" xfId="0" applyFont="1" applyBorder="1" applyAlignment="1">
      <alignment horizontal="left" vertical="center" wrapText="1"/>
    </xf>
    <xf numFmtId="0" fontId="11" fillId="0" borderId="17" xfId="0" applyFont="1" applyBorder="1" applyAlignment="1">
      <alignment horizontal="left" vertical="center" wrapText="1"/>
    </xf>
    <xf numFmtId="0" fontId="11" fillId="0" borderId="88" xfId="0" applyFont="1" applyBorder="1" applyAlignment="1">
      <alignment horizontal="left" vertical="center" wrapText="1"/>
    </xf>
    <xf numFmtId="0" fontId="11" fillId="7" borderId="30" xfId="0" applyFont="1" applyFill="1" applyBorder="1" applyAlignment="1">
      <alignment horizontal="center" vertical="center" wrapText="1"/>
    </xf>
    <xf numFmtId="4" fontId="14" fillId="7" borderId="100" xfId="3" applyNumberFormat="1" applyFont="1" applyFill="1" applyBorder="1" applyAlignment="1">
      <alignment horizontal="center" vertical="center"/>
    </xf>
    <xf numFmtId="0" fontId="19" fillId="5" borderId="62" xfId="3" applyFont="1" applyFill="1" applyBorder="1" applyAlignment="1">
      <alignment horizontal="center" vertical="center"/>
    </xf>
    <xf numFmtId="0" fontId="11" fillId="0" borderId="46" xfId="0" applyFont="1" applyBorder="1" applyAlignment="1">
      <alignment vertical="center"/>
    </xf>
    <xf numFmtId="0" fontId="11" fillId="0" borderId="32" xfId="3" applyFont="1" applyBorder="1" applyAlignment="1">
      <alignment vertical="center"/>
    </xf>
    <xf numFmtId="4" fontId="26" fillId="0" borderId="16" xfId="0" applyNumberFormat="1" applyFont="1" applyBorder="1" applyAlignment="1">
      <alignment horizontal="center" vertical="center"/>
    </xf>
    <xf numFmtId="4" fontId="12" fillId="4" borderId="17" xfId="3" applyNumberFormat="1" applyFont="1" applyFill="1" applyBorder="1" applyAlignment="1">
      <alignment horizontal="center" vertical="center"/>
    </xf>
    <xf numFmtId="0" fontId="38" fillId="0" borderId="17" xfId="0" applyFont="1" applyBorder="1" applyAlignment="1">
      <alignment horizontal="center" vertical="center" wrapText="1"/>
    </xf>
    <xf numFmtId="0" fontId="38" fillId="0" borderId="96" xfId="0" applyFont="1" applyBorder="1" applyAlignment="1">
      <alignment horizontal="center" vertical="center" wrapText="1"/>
    </xf>
    <xf numFmtId="0" fontId="39" fillId="10" borderId="77" xfId="0" applyFont="1" applyFill="1" applyBorder="1" applyAlignment="1">
      <alignment horizontal="center" vertical="center" wrapText="1"/>
    </xf>
    <xf numFmtId="0" fontId="20" fillId="14" borderId="50" xfId="3" applyFont="1" applyFill="1" applyBorder="1" applyAlignment="1">
      <alignment horizontal="center" vertical="center" wrapText="1"/>
    </xf>
    <xf numFmtId="0" fontId="39" fillId="10" borderId="31" xfId="0" applyFont="1" applyFill="1" applyBorder="1" applyAlignment="1">
      <alignment horizontal="center" vertical="center" wrapText="1"/>
    </xf>
    <xf numFmtId="0" fontId="23" fillId="0" borderId="16" xfId="0" applyFont="1" applyBorder="1" applyAlignment="1">
      <alignment horizontal="center"/>
    </xf>
    <xf numFmtId="0" fontId="38" fillId="0" borderId="96" xfId="0" applyFont="1" applyBorder="1"/>
    <xf numFmtId="0" fontId="38" fillId="0" borderId="96" xfId="0" applyFont="1" applyBorder="1" applyAlignment="1">
      <alignment wrapText="1"/>
    </xf>
    <xf numFmtId="0" fontId="23" fillId="0" borderId="16" xfId="0" applyFont="1" applyBorder="1" applyAlignment="1">
      <alignment horizontal="center" vertical="center"/>
    </xf>
    <xf numFmtId="0" fontId="38" fillId="0" borderId="96" xfId="0" applyFont="1" applyBorder="1" applyAlignment="1">
      <alignment vertical="center" wrapText="1"/>
    </xf>
    <xf numFmtId="0" fontId="23" fillId="0" borderId="97" xfId="0" applyFont="1" applyBorder="1" applyAlignment="1">
      <alignment horizontal="center"/>
    </xf>
    <xf numFmtId="0" fontId="38" fillId="0" borderId="13" xfId="0" applyFont="1" applyBorder="1" applyAlignment="1">
      <alignment horizontal="center" vertical="center" wrapText="1"/>
    </xf>
    <xf numFmtId="0" fontId="23" fillId="0" borderId="97" xfId="0" applyFont="1" applyBorder="1" applyAlignment="1">
      <alignment horizontal="center" vertical="center"/>
    </xf>
    <xf numFmtId="0" fontId="38" fillId="0" borderId="96" xfId="0" applyFont="1" applyBorder="1" applyAlignment="1">
      <alignment horizontal="justify" wrapText="1"/>
    </xf>
    <xf numFmtId="1" fontId="12" fillId="3" borderId="95" xfId="3" applyNumberFormat="1" applyFont="1" applyFill="1" applyBorder="1" applyAlignment="1">
      <alignment horizontal="center" vertical="center"/>
    </xf>
    <xf numFmtId="3" fontId="12" fillId="3" borderId="101" xfId="3" applyNumberFormat="1" applyFont="1" applyFill="1" applyBorder="1" applyAlignment="1">
      <alignment horizontal="center" vertical="center"/>
    </xf>
    <xf numFmtId="1" fontId="12" fillId="3" borderId="29" xfId="3" applyNumberFormat="1" applyFont="1" applyFill="1" applyBorder="1" applyAlignment="1">
      <alignment horizontal="center" vertical="center"/>
    </xf>
    <xf numFmtId="1" fontId="12" fillId="3" borderId="17" xfId="3" applyNumberFormat="1" applyFont="1" applyFill="1" applyBorder="1" applyAlignment="1">
      <alignment horizontal="center" vertical="center"/>
    </xf>
    <xf numFmtId="0" fontId="11" fillId="0" borderId="24" xfId="0" applyFont="1" applyBorder="1" applyAlignment="1">
      <alignment vertical="center"/>
    </xf>
    <xf numFmtId="0" fontId="11" fillId="0" borderId="99" xfId="3" applyFont="1" applyBorder="1" applyAlignment="1">
      <alignment vertical="center"/>
    </xf>
    <xf numFmtId="0" fontId="12" fillId="5" borderId="102" xfId="3" applyFont="1" applyFill="1" applyBorder="1" applyAlignment="1">
      <alignment horizontal="center" vertical="center"/>
    </xf>
    <xf numFmtId="0" fontId="11" fillId="0" borderId="103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/>
    </xf>
    <xf numFmtId="0" fontId="24" fillId="0" borderId="17" xfId="3" applyFont="1" applyBorder="1" applyAlignment="1">
      <alignment horizontal="center" vertical="center" wrapText="1"/>
    </xf>
    <xf numFmtId="0" fontId="37" fillId="0" borderId="17" xfId="0" applyFont="1" applyBorder="1" applyAlignment="1">
      <alignment horizontal="center" vertical="center"/>
    </xf>
    <xf numFmtId="0" fontId="11" fillId="0" borderId="84" xfId="0" applyFont="1" applyBorder="1" applyAlignment="1">
      <alignment horizontal="center" vertical="center" wrapText="1"/>
    </xf>
    <xf numFmtId="0" fontId="11" fillId="0" borderId="85" xfId="0" applyFont="1" applyBorder="1" applyAlignment="1">
      <alignment horizontal="center" vertical="center" wrapText="1"/>
    </xf>
    <xf numFmtId="0" fontId="15" fillId="0" borderId="84" xfId="3" applyFont="1" applyBorder="1" applyAlignment="1">
      <alignment horizontal="center" vertical="center" wrapText="1"/>
    </xf>
    <xf numFmtId="0" fontId="11" fillId="0" borderId="88" xfId="0" applyFont="1" applyBorder="1" applyAlignment="1">
      <alignment horizontal="center" vertical="center" wrapText="1"/>
    </xf>
    <xf numFmtId="0" fontId="0" fillId="7" borderId="0" xfId="0" applyFill="1"/>
    <xf numFmtId="0" fontId="0" fillId="20" borderId="0" xfId="0" applyFill="1" applyAlignment="1">
      <alignment horizontal="center" vertical="center"/>
    </xf>
    <xf numFmtId="0" fontId="11" fillId="0" borderId="30" xfId="0" applyFont="1" applyBorder="1" applyAlignment="1">
      <alignment horizontal="center" wrapText="1"/>
    </xf>
    <xf numFmtId="0" fontId="40" fillId="0" borderId="17" xfId="0" applyFont="1" applyBorder="1"/>
    <xf numFmtId="0" fontId="0" fillId="0" borderId="0" xfId="0" applyAlignment="1">
      <alignment vertical="top"/>
    </xf>
    <xf numFmtId="0" fontId="32" fillId="0" borderId="0" xfId="0" applyFont="1" applyAlignment="1">
      <alignment horizontal="center" vertical="top"/>
    </xf>
    <xf numFmtId="0" fontId="37" fillId="0" borderId="0" xfId="0" applyFont="1" applyAlignment="1">
      <alignment vertical="top"/>
    </xf>
    <xf numFmtId="0" fontId="6" fillId="0" borderId="0" xfId="0" applyFont="1" applyAlignment="1" applyProtection="1">
      <alignment vertical="top"/>
      <protection locked="0"/>
    </xf>
    <xf numFmtId="0" fontId="0" fillId="0" borderId="17" xfId="0" applyBorder="1"/>
    <xf numFmtId="0" fontId="32" fillId="0" borderId="17" xfId="0" applyFont="1" applyBorder="1" applyAlignment="1">
      <alignment horizontal="center"/>
    </xf>
    <xf numFmtId="0" fontId="37" fillId="0" borderId="17" xfId="0" applyFont="1" applyBorder="1" applyAlignment="1">
      <alignment horizontal="center"/>
    </xf>
    <xf numFmtId="0" fontId="11" fillId="7" borderId="86" xfId="0" applyFont="1" applyFill="1" applyBorder="1" applyAlignment="1">
      <alignment horizontal="center" vertical="center" wrapText="1"/>
    </xf>
    <xf numFmtId="0" fontId="42" fillId="0" borderId="96" xfId="0" applyFont="1" applyBorder="1"/>
    <xf numFmtId="0" fontId="38" fillId="0" borderId="96" xfId="0" applyFont="1" applyBorder="1" applyAlignment="1">
      <alignment vertical="center"/>
    </xf>
    <xf numFmtId="0" fontId="33" fillId="0" borderId="0" xfId="0" applyFont="1" applyAlignment="1">
      <alignment horizontal="center" vertical="center"/>
    </xf>
    <xf numFmtId="1" fontId="12" fillId="3" borderId="16" xfId="3" applyNumberFormat="1" applyFont="1" applyFill="1" applyBorder="1" applyAlignment="1">
      <alignment horizontal="center" vertical="center"/>
    </xf>
    <xf numFmtId="3" fontId="12" fillId="3" borderId="94" xfId="3" applyNumberFormat="1" applyFont="1" applyFill="1" applyBorder="1" applyAlignment="1">
      <alignment horizontal="center" vertical="center"/>
    </xf>
    <xf numFmtId="3" fontId="12" fillId="3" borderId="44" xfId="3" applyNumberFormat="1" applyFont="1" applyFill="1" applyBorder="1" applyAlignment="1">
      <alignment horizontal="center" vertical="center"/>
    </xf>
    <xf numFmtId="0" fontId="33" fillId="0" borderId="0" xfId="0" applyFont="1" applyAlignment="1">
      <alignment vertical="center"/>
    </xf>
    <xf numFmtId="3" fontId="12" fillId="3" borderId="20" xfId="3" applyNumberFormat="1" applyFont="1" applyFill="1" applyBorder="1" applyAlignment="1">
      <alignment horizontal="center" vertical="center"/>
    </xf>
    <xf numFmtId="0" fontId="32" fillId="0" borderId="17" xfId="0" applyFont="1" applyBorder="1" applyAlignment="1">
      <alignment horizontal="center" wrapText="1"/>
    </xf>
    <xf numFmtId="0" fontId="41" fillId="0" borderId="0" xfId="0" applyFont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11" fillId="0" borderId="84" xfId="0" applyFont="1" applyBorder="1" applyAlignment="1">
      <alignment horizontal="left" vertical="top" wrapText="1"/>
    </xf>
    <xf numFmtId="3" fontId="14" fillId="15" borderId="82" xfId="3" applyNumberFormat="1" applyFont="1" applyFill="1" applyBorder="1" applyAlignment="1">
      <alignment horizontal="center" vertical="center"/>
    </xf>
    <xf numFmtId="0" fontId="35" fillId="0" borderId="0" xfId="3" applyFont="1" applyAlignment="1">
      <alignment vertical="center"/>
    </xf>
    <xf numFmtId="0" fontId="15" fillId="0" borderId="86" xfId="0" applyFont="1" applyBorder="1" applyAlignment="1">
      <alignment horizontal="center" vertical="center" wrapText="1"/>
    </xf>
    <xf numFmtId="0" fontId="11" fillId="0" borderId="84" xfId="0" applyFont="1" applyBorder="1" applyAlignment="1">
      <alignment vertical="center" wrapText="1"/>
    </xf>
    <xf numFmtId="0" fontId="11" fillId="0" borderId="83" xfId="0" applyFont="1" applyBorder="1" applyAlignment="1">
      <alignment vertical="center" wrapText="1"/>
    </xf>
    <xf numFmtId="0" fontId="15" fillId="0" borderId="84" xfId="3" applyFont="1" applyBorder="1" applyAlignment="1">
      <alignment vertical="center" wrapText="1"/>
    </xf>
    <xf numFmtId="0" fontId="15" fillId="0" borderId="83" xfId="3" applyFont="1" applyBorder="1" applyAlignment="1">
      <alignment vertical="center" wrapText="1"/>
    </xf>
    <xf numFmtId="0" fontId="11" fillId="0" borderId="30" xfId="0" applyFont="1" applyBorder="1" applyAlignment="1">
      <alignment vertical="center" wrapText="1"/>
    </xf>
    <xf numFmtId="0" fontId="15" fillId="0" borderId="30" xfId="3" applyFont="1" applyBorder="1" applyAlignment="1">
      <alignment vertical="center" wrapText="1"/>
    </xf>
    <xf numFmtId="0" fontId="0" fillId="0" borderId="0" xfId="0" applyAlignment="1">
      <alignment vertical="center"/>
    </xf>
    <xf numFmtId="0" fontId="11" fillId="0" borderId="57" xfId="0" applyFont="1" applyBorder="1" applyAlignment="1">
      <alignment vertical="center" wrapText="1"/>
    </xf>
    <xf numFmtId="0" fontId="11" fillId="0" borderId="88" xfId="0" applyFont="1" applyBorder="1" applyAlignment="1">
      <alignment vertical="center" wrapText="1"/>
    </xf>
    <xf numFmtId="0" fontId="11" fillId="0" borderId="84" xfId="0" applyFont="1" applyBorder="1" applyAlignment="1">
      <alignment vertical="center"/>
    </xf>
    <xf numFmtId="0" fontId="12" fillId="14" borderId="75" xfId="3" applyFont="1" applyFill="1" applyBorder="1" applyAlignment="1">
      <alignment vertical="center" wrapText="1"/>
    </xf>
    <xf numFmtId="0" fontId="11" fillId="0" borderId="30" xfId="0" applyFont="1" applyBorder="1" applyAlignment="1">
      <alignment wrapText="1"/>
    </xf>
    <xf numFmtId="4" fontId="12" fillId="3" borderId="44" xfId="3" applyNumberFormat="1" applyFont="1" applyFill="1" applyBorder="1" applyAlignment="1">
      <alignment horizontal="center" vertical="center"/>
    </xf>
    <xf numFmtId="0" fontId="12" fillId="0" borderId="75" xfId="3" applyFont="1" applyBorder="1" applyAlignment="1">
      <alignment horizontal="center" vertical="center" wrapText="1"/>
    </xf>
    <xf numFmtId="0" fontId="11" fillId="0" borderId="6" xfId="0" applyFont="1" applyBorder="1" applyAlignment="1">
      <alignment vertical="center"/>
    </xf>
    <xf numFmtId="0" fontId="25" fillId="0" borderId="11" xfId="0" applyFont="1" applyBorder="1" applyAlignment="1">
      <alignment horizontal="left" vertical="center"/>
    </xf>
    <xf numFmtId="0" fontId="11" fillId="0" borderId="48" xfId="0" applyFont="1" applyBorder="1" applyAlignment="1">
      <alignment vertical="center"/>
    </xf>
    <xf numFmtId="0" fontId="15" fillId="0" borderId="11" xfId="0" applyFont="1" applyBorder="1" applyAlignment="1">
      <alignment vertical="center"/>
    </xf>
    <xf numFmtId="0" fontId="32" fillId="0" borderId="17" xfId="0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37" fillId="0" borderId="96" xfId="0" applyFont="1" applyBorder="1"/>
    <xf numFmtId="0" fontId="37" fillId="0" borderId="96" xfId="0" applyFont="1" applyBorder="1" applyAlignment="1">
      <alignment vertical="center" wrapText="1"/>
    </xf>
    <xf numFmtId="0" fontId="37" fillId="0" borderId="96" xfId="0" applyFont="1" applyBorder="1" applyAlignment="1">
      <alignment horizontal="center" vertical="center"/>
    </xf>
    <xf numFmtId="0" fontId="17" fillId="7" borderId="0" xfId="3" applyFont="1" applyFill="1" applyAlignment="1">
      <alignment vertical="center"/>
    </xf>
    <xf numFmtId="0" fontId="11" fillId="0" borderId="57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2" fillId="0" borderId="75" xfId="3" applyFont="1" applyBorder="1" applyAlignment="1">
      <alignment vertical="center" wrapText="1"/>
    </xf>
    <xf numFmtId="0" fontId="0" fillId="20" borderId="0" xfId="0" applyFill="1" applyAlignment="1">
      <alignment horizontal="left"/>
    </xf>
    <xf numFmtId="0" fontId="12" fillId="0" borderId="111" xfId="3" applyFont="1" applyBorder="1" applyAlignment="1">
      <alignment horizontal="center" vertical="center" wrapText="1"/>
    </xf>
    <xf numFmtId="0" fontId="19" fillId="0" borderId="95" xfId="3" applyFont="1" applyBorder="1" applyAlignment="1">
      <alignment horizontal="center" vertical="center" wrapText="1"/>
    </xf>
    <xf numFmtId="0" fontId="38" fillId="0" borderId="95" xfId="0" applyFont="1" applyBorder="1" applyAlignment="1">
      <alignment horizontal="center" vertical="center"/>
    </xf>
    <xf numFmtId="0" fontId="38" fillId="0" borderId="98" xfId="0" applyFont="1" applyBorder="1" applyAlignment="1">
      <alignment horizontal="center" vertical="center" wrapText="1"/>
    </xf>
    <xf numFmtId="0" fontId="19" fillId="0" borderId="95" xfId="3" applyFont="1" applyBorder="1" applyAlignment="1">
      <alignment horizontal="center" wrapText="1"/>
    </xf>
    <xf numFmtId="0" fontId="15" fillId="0" borderId="46" xfId="0" applyFont="1" applyBorder="1" applyAlignment="1">
      <alignment vertical="center"/>
    </xf>
    <xf numFmtId="4" fontId="12" fillId="3" borderId="20" xfId="3" applyNumberFormat="1" applyFont="1" applyFill="1" applyBorder="1" applyAlignment="1">
      <alignment horizontal="center" vertical="center"/>
    </xf>
    <xf numFmtId="0" fontId="11" fillId="7" borderId="57" xfId="0" applyFont="1" applyFill="1" applyBorder="1" applyAlignment="1">
      <alignment horizontal="center" vertical="center" wrapText="1"/>
    </xf>
    <xf numFmtId="0" fontId="15" fillId="7" borderId="30" xfId="3" applyFont="1" applyFill="1" applyBorder="1" applyAlignment="1">
      <alignment horizontal="center" vertical="center" wrapText="1"/>
    </xf>
    <xf numFmtId="0" fontId="15" fillId="7" borderId="83" xfId="3" applyFont="1" applyFill="1" applyBorder="1" applyAlignment="1">
      <alignment horizontal="center" vertical="center" wrapText="1"/>
    </xf>
    <xf numFmtId="0" fontId="11" fillId="7" borderId="85" xfId="0" applyFont="1" applyFill="1" applyBorder="1" applyAlignment="1">
      <alignment horizontal="center" vertical="center" wrapText="1"/>
    </xf>
    <xf numFmtId="0" fontId="15" fillId="7" borderId="84" xfId="3" applyFont="1" applyFill="1" applyBorder="1" applyAlignment="1">
      <alignment horizontal="center" vertical="center" wrapText="1"/>
    </xf>
    <xf numFmtId="0" fontId="11" fillId="7" borderId="84" xfId="0" applyFont="1" applyFill="1" applyBorder="1" applyAlignment="1">
      <alignment horizontal="center" vertical="center" wrapText="1"/>
    </xf>
    <xf numFmtId="0" fontId="12" fillId="7" borderId="75" xfId="3" applyFont="1" applyFill="1" applyBorder="1" applyAlignment="1">
      <alignment horizontal="center" vertical="center" wrapText="1"/>
    </xf>
    <xf numFmtId="0" fontId="0" fillId="7" borderId="0" xfId="0" applyFill="1" applyAlignment="1">
      <alignment horizontal="center"/>
    </xf>
    <xf numFmtId="0" fontId="11" fillId="7" borderId="84" xfId="0" applyFont="1" applyFill="1" applyBorder="1" applyAlignment="1">
      <alignment horizontal="center" vertical="center"/>
    </xf>
    <xf numFmtId="0" fontId="11" fillId="7" borderId="30" xfId="0" applyFont="1" applyFill="1" applyBorder="1" applyAlignment="1">
      <alignment horizontal="center" vertical="center"/>
    </xf>
    <xf numFmtId="17" fontId="23" fillId="0" borderId="88" xfId="0" applyNumberFormat="1" applyFont="1" applyBorder="1" applyAlignment="1">
      <alignment horizontal="center" vertical="center"/>
    </xf>
    <xf numFmtId="17" fontId="23" fillId="0" borderId="30" xfId="0" applyNumberFormat="1" applyFont="1" applyBorder="1" applyAlignment="1">
      <alignment horizontal="center" vertical="center"/>
    </xf>
    <xf numFmtId="17" fontId="32" fillId="0" borderId="30" xfId="0" applyNumberFormat="1" applyFont="1" applyBorder="1" applyAlignment="1">
      <alignment horizontal="center" vertical="center"/>
    </xf>
    <xf numFmtId="0" fontId="45" fillId="0" borderId="22" xfId="4" applyFont="1" applyBorder="1" applyAlignment="1">
      <alignment horizontal="center" vertical="center" wrapText="1"/>
    </xf>
    <xf numFmtId="3" fontId="12" fillId="3" borderId="112" xfId="3" applyNumberFormat="1" applyFont="1" applyFill="1" applyBorder="1" applyAlignment="1">
      <alignment horizontal="center" vertical="center"/>
    </xf>
    <xf numFmtId="4" fontId="14" fillId="15" borderId="113" xfId="3" applyNumberFormat="1" applyFont="1" applyFill="1" applyBorder="1" applyAlignment="1">
      <alignment horizontal="center" vertical="center"/>
    </xf>
    <xf numFmtId="0" fontId="11" fillId="0" borderId="57" xfId="0" applyFont="1" applyBorder="1" applyAlignment="1">
      <alignment horizontal="left" vertical="center" wrapText="1"/>
    </xf>
    <xf numFmtId="0" fontId="15" fillId="0" borderId="17" xfId="3" applyFont="1" applyBorder="1" applyAlignment="1">
      <alignment horizontal="left" vertical="center" wrapText="1"/>
    </xf>
    <xf numFmtId="0" fontId="11" fillId="0" borderId="17" xfId="0" applyFont="1" applyBorder="1" applyAlignment="1">
      <alignment horizontal="left" vertical="top" wrapText="1"/>
    </xf>
    <xf numFmtId="3" fontId="12" fillId="3" borderId="70" xfId="3" applyNumberFormat="1" applyFont="1" applyFill="1" applyBorder="1" applyAlignment="1">
      <alignment horizontal="center" vertical="center"/>
    </xf>
    <xf numFmtId="3" fontId="14" fillId="15" borderId="31" xfId="3" applyNumberFormat="1" applyFont="1" applyFill="1" applyBorder="1" applyAlignment="1">
      <alignment horizontal="center" vertical="center"/>
    </xf>
    <xf numFmtId="0" fontId="11" fillId="7" borderId="57" xfId="0" applyFont="1" applyFill="1" applyBorder="1" applyAlignment="1">
      <alignment vertical="center" wrapText="1"/>
    </xf>
    <xf numFmtId="0" fontId="11" fillId="7" borderId="84" xfId="0" applyFont="1" applyFill="1" applyBorder="1" applyAlignment="1">
      <alignment vertical="center" wrapText="1"/>
    </xf>
    <xf numFmtId="0" fontId="15" fillId="7" borderId="30" xfId="3" applyFont="1" applyFill="1" applyBorder="1" applyAlignment="1">
      <alignment vertical="center" wrapText="1"/>
    </xf>
    <xf numFmtId="0" fontId="11" fillId="7" borderId="30" xfId="0" applyFont="1" applyFill="1" applyBorder="1" applyAlignment="1">
      <alignment vertical="center" wrapText="1"/>
    </xf>
    <xf numFmtId="0" fontId="15" fillId="7" borderId="84" xfId="3" applyFont="1" applyFill="1" applyBorder="1" applyAlignment="1">
      <alignment vertical="center" wrapText="1"/>
    </xf>
    <xf numFmtId="0" fontId="15" fillId="7" borderId="83" xfId="3" applyFont="1" applyFill="1" applyBorder="1" applyAlignment="1">
      <alignment vertical="center" wrapText="1"/>
    </xf>
    <xf numFmtId="0" fontId="11" fillId="7" borderId="57" xfId="0" applyFont="1" applyFill="1" applyBorder="1" applyAlignment="1">
      <alignment horizontal="left" vertical="center" wrapText="1"/>
    </xf>
    <xf numFmtId="0" fontId="11" fillId="7" borderId="30" xfId="0" applyFont="1" applyFill="1" applyBorder="1" applyAlignment="1">
      <alignment horizontal="left" vertical="center" wrapText="1"/>
    </xf>
    <xf numFmtId="0" fontId="11" fillId="7" borderId="30" xfId="0" applyFont="1" applyFill="1" applyBorder="1" applyAlignment="1">
      <alignment horizontal="left" vertical="center"/>
    </xf>
    <xf numFmtId="0" fontId="15" fillId="7" borderId="30" xfId="3" applyFont="1" applyFill="1" applyBorder="1" applyAlignment="1">
      <alignment horizontal="left" vertical="center" wrapText="1"/>
    </xf>
    <xf numFmtId="0" fontId="11" fillId="7" borderId="30" xfId="0" applyFont="1" applyFill="1" applyBorder="1" applyAlignment="1">
      <alignment horizontal="left" wrapText="1"/>
    </xf>
    <xf numFmtId="17" fontId="32" fillId="0" borderId="84" xfId="0" applyNumberFormat="1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37" fillId="0" borderId="13" xfId="0" applyFont="1" applyBorder="1" applyAlignment="1">
      <alignment horizontal="center" vertical="center"/>
    </xf>
    <xf numFmtId="0" fontId="37" fillId="0" borderId="114" xfId="0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11" fillId="7" borderId="17" xfId="0" applyFont="1" applyFill="1" applyBorder="1" applyAlignment="1">
      <alignment horizontal="left" vertical="center" wrapText="1"/>
    </xf>
    <xf numFmtId="0" fontId="11" fillId="7" borderId="17" xfId="0" applyFont="1" applyFill="1" applyBorder="1" applyAlignment="1">
      <alignment horizontal="left" vertical="center"/>
    </xf>
    <xf numFmtId="0" fontId="15" fillId="7" borderId="17" xfId="3" applyFont="1" applyFill="1" applyBorder="1" applyAlignment="1">
      <alignment horizontal="left" vertical="center" wrapText="1"/>
    </xf>
    <xf numFmtId="0" fontId="12" fillId="0" borderId="17" xfId="3" applyFont="1" applyBorder="1" applyAlignment="1">
      <alignment horizontal="left" vertical="center" wrapText="1"/>
    </xf>
    <xf numFmtId="4" fontId="12" fillId="3" borderId="97" xfId="3" applyNumberFormat="1" applyFont="1" applyFill="1" applyBorder="1" applyAlignment="1">
      <alignment horizontal="center" vertical="center"/>
    </xf>
    <xf numFmtId="0" fontId="12" fillId="10" borderId="75" xfId="3" applyFont="1" applyFill="1" applyBorder="1" applyAlignment="1">
      <alignment horizontal="center" vertical="center" wrapText="1"/>
    </xf>
    <xf numFmtId="17" fontId="32" fillId="0" borderId="84" xfId="0" applyNumberFormat="1" applyFont="1" applyBorder="1" applyAlignment="1">
      <alignment horizontal="center"/>
    </xf>
    <xf numFmtId="0" fontId="32" fillId="0" borderId="13" xfId="0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37" fillId="0" borderId="13" xfId="0" applyFont="1" applyBorder="1" applyAlignment="1">
      <alignment horizontal="center"/>
    </xf>
    <xf numFmtId="0" fontId="37" fillId="0" borderId="114" xfId="0" applyFont="1" applyBorder="1" applyAlignment="1">
      <alignment horizontal="center"/>
    </xf>
    <xf numFmtId="17" fontId="32" fillId="0" borderId="57" xfId="0" applyNumberFormat="1" applyFont="1" applyBorder="1" applyAlignment="1">
      <alignment horizontal="center" vertical="center"/>
    </xf>
    <xf numFmtId="0" fontId="32" fillId="0" borderId="1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37" fillId="0" borderId="14" xfId="0" applyFont="1" applyBorder="1" applyAlignment="1">
      <alignment horizontal="center"/>
    </xf>
    <xf numFmtId="0" fontId="37" fillId="0" borderId="56" xfId="0" applyFont="1" applyBorder="1" applyAlignment="1">
      <alignment horizontal="center"/>
    </xf>
    <xf numFmtId="17" fontId="32" fillId="0" borderId="111" xfId="0" applyNumberFormat="1" applyFont="1" applyBorder="1" applyAlignment="1">
      <alignment horizontal="center" vertical="center"/>
    </xf>
    <xf numFmtId="0" fontId="32" fillId="0" borderId="20" xfId="0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37" fillId="0" borderId="20" xfId="0" applyFont="1" applyBorder="1" applyAlignment="1">
      <alignment horizontal="center"/>
    </xf>
    <xf numFmtId="0" fontId="37" fillId="0" borderId="115" xfId="0" applyFont="1" applyBorder="1" applyAlignment="1">
      <alignment horizontal="center"/>
    </xf>
    <xf numFmtId="0" fontId="16" fillId="9" borderId="44" xfId="3" applyFont="1" applyFill="1" applyBorder="1" applyAlignment="1">
      <alignment horizontal="center" vertical="center" wrapText="1"/>
    </xf>
    <xf numFmtId="0" fontId="47" fillId="9" borderId="44" xfId="3" applyFont="1" applyFill="1" applyBorder="1" applyAlignment="1">
      <alignment horizontal="center" vertical="center" wrapText="1"/>
    </xf>
    <xf numFmtId="3" fontId="12" fillId="3" borderId="14" xfId="3" applyNumberFormat="1" applyFont="1" applyFill="1" applyBorder="1" applyAlignment="1">
      <alignment horizontal="center" vertical="center"/>
    </xf>
    <xf numFmtId="4" fontId="12" fillId="0" borderId="17" xfId="3" applyNumberFormat="1" applyFont="1" applyBorder="1" applyAlignment="1">
      <alignment horizontal="center" vertical="center"/>
    </xf>
    <xf numFmtId="4" fontId="12" fillId="0" borderId="22" xfId="3" applyNumberFormat="1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0" fillId="0" borderId="17" xfId="0" applyBorder="1" applyAlignment="1">
      <alignment horizontal="center"/>
    </xf>
    <xf numFmtId="0" fontId="37" fillId="0" borderId="96" xfId="0" applyFont="1" applyBorder="1" applyAlignment="1">
      <alignment horizontal="center"/>
    </xf>
    <xf numFmtId="3" fontId="12" fillId="3" borderId="26" xfId="3" applyNumberFormat="1" applyFont="1" applyFill="1" applyBorder="1" applyAlignment="1">
      <alignment horizontal="center" vertical="center"/>
    </xf>
    <xf numFmtId="3" fontId="12" fillId="3" borderId="91" xfId="3" applyNumberFormat="1" applyFont="1" applyFill="1" applyBorder="1" applyAlignment="1">
      <alignment horizontal="center" vertical="center"/>
    </xf>
    <xf numFmtId="1" fontId="12" fillId="21" borderId="64" xfId="3" applyNumberFormat="1" applyFont="1" applyFill="1" applyBorder="1" applyAlignment="1">
      <alignment horizontal="center" vertical="center"/>
    </xf>
    <xf numFmtId="0" fontId="11" fillId="7" borderId="84" xfId="0" applyFont="1" applyFill="1" applyBorder="1" applyAlignment="1">
      <alignment horizontal="left" vertical="center" wrapText="1"/>
    </xf>
    <xf numFmtId="0" fontId="15" fillId="7" borderId="84" xfId="3" applyFont="1" applyFill="1" applyBorder="1" applyAlignment="1">
      <alignment horizontal="left" vertical="center" wrapText="1"/>
    </xf>
    <xf numFmtId="0" fontId="12" fillId="10" borderId="111" xfId="3" applyFont="1" applyFill="1" applyBorder="1" applyAlignment="1">
      <alignment horizontal="center" vertical="center" wrapText="1"/>
    </xf>
    <xf numFmtId="0" fontId="11" fillId="7" borderId="84" xfId="0" applyFont="1" applyFill="1" applyBorder="1" applyAlignment="1">
      <alignment horizontal="left" vertical="center"/>
    </xf>
    <xf numFmtId="0" fontId="11" fillId="7" borderId="84" xfId="0" applyFont="1" applyFill="1" applyBorder="1" applyAlignment="1">
      <alignment horizontal="left" wrapText="1"/>
    </xf>
    <xf numFmtId="0" fontId="15" fillId="7" borderId="30" xfId="3" applyFont="1" applyFill="1" applyBorder="1" applyAlignment="1">
      <alignment horizontal="left" wrapText="1"/>
    </xf>
    <xf numFmtId="0" fontId="15" fillId="7" borderId="84" xfId="3" applyFont="1" applyFill="1" applyBorder="1" applyAlignment="1">
      <alignment horizontal="left" wrapText="1"/>
    </xf>
    <xf numFmtId="0" fontId="12" fillId="10" borderId="75" xfId="3" applyFont="1" applyFill="1" applyBorder="1" applyAlignment="1">
      <alignment horizontal="left" vertical="center" wrapText="1"/>
    </xf>
    <xf numFmtId="4" fontId="12" fillId="7" borderId="17" xfId="3" applyNumberFormat="1" applyFont="1" applyFill="1" applyBorder="1" applyAlignment="1">
      <alignment horizontal="center" vertical="center"/>
    </xf>
    <xf numFmtId="4" fontId="12" fillId="16" borderId="17" xfId="3" applyNumberFormat="1" applyFont="1" applyFill="1" applyBorder="1" applyAlignment="1">
      <alignment horizontal="center" vertical="center"/>
    </xf>
    <xf numFmtId="4" fontId="14" fillId="0" borderId="17" xfId="3" applyNumberFormat="1" applyFont="1" applyBorder="1" applyAlignment="1">
      <alignment horizontal="center" vertical="center"/>
    </xf>
    <xf numFmtId="0" fontId="11" fillId="7" borderId="17" xfId="0" applyFont="1" applyFill="1" applyBorder="1" applyAlignment="1">
      <alignment horizontal="center" vertical="center" wrapText="1"/>
    </xf>
    <xf numFmtId="0" fontId="15" fillId="7" borderId="17" xfId="3" applyFont="1" applyFill="1" applyBorder="1" applyAlignment="1">
      <alignment horizontal="center" vertical="center" wrapText="1"/>
    </xf>
    <xf numFmtId="3" fontId="12" fillId="16" borderId="17" xfId="3" applyNumberFormat="1" applyFont="1" applyFill="1" applyBorder="1" applyAlignment="1">
      <alignment horizontal="center" vertical="center"/>
    </xf>
    <xf numFmtId="0" fontId="12" fillId="14" borderId="17" xfId="3" applyFont="1" applyFill="1" applyBorder="1" applyAlignment="1">
      <alignment horizontal="center" vertical="center" wrapText="1"/>
    </xf>
    <xf numFmtId="0" fontId="12" fillId="14" borderId="17" xfId="3" applyFont="1" applyFill="1" applyBorder="1" applyAlignment="1">
      <alignment horizontal="center" vertical="center"/>
    </xf>
    <xf numFmtId="4" fontId="12" fillId="16" borderId="31" xfId="3" applyNumberFormat="1" applyFont="1" applyFill="1" applyBorder="1" applyAlignment="1">
      <alignment horizontal="center" vertical="center"/>
    </xf>
    <xf numFmtId="4" fontId="12" fillId="15" borderId="94" xfId="3" applyNumberFormat="1" applyFont="1" applyFill="1" applyBorder="1" applyAlignment="1">
      <alignment horizontal="center" vertical="center"/>
    </xf>
    <xf numFmtId="2" fontId="14" fillId="0" borderId="16" xfId="3" applyNumberFormat="1" applyFont="1" applyBorder="1" applyAlignment="1">
      <alignment horizontal="center" vertical="center"/>
    </xf>
    <xf numFmtId="4" fontId="12" fillId="0" borderId="16" xfId="3" applyNumberFormat="1" applyFont="1" applyBorder="1" applyAlignment="1">
      <alignment horizontal="center" vertical="center"/>
    </xf>
    <xf numFmtId="4" fontId="14" fillId="7" borderId="16" xfId="3" applyNumberFormat="1" applyFont="1" applyFill="1" applyBorder="1" applyAlignment="1">
      <alignment horizontal="center" vertical="center"/>
    </xf>
    <xf numFmtId="0" fontId="19" fillId="5" borderId="102" xfId="3" applyFont="1" applyFill="1" applyBorder="1" applyAlignment="1">
      <alignment horizontal="center" vertical="center"/>
    </xf>
    <xf numFmtId="0" fontId="12" fillId="14" borderId="29" xfId="3" applyFont="1" applyFill="1" applyBorder="1" applyAlignment="1">
      <alignment horizontal="center" vertical="center" wrapText="1"/>
    </xf>
    <xf numFmtId="4" fontId="12" fillId="0" borderId="23" xfId="3" applyNumberFormat="1" applyFont="1" applyBorder="1" applyAlignment="1">
      <alignment horizontal="center" vertical="center"/>
    </xf>
    <xf numFmtId="4" fontId="12" fillId="7" borderId="23" xfId="3" applyNumberFormat="1" applyFont="1" applyFill="1" applyBorder="1" applyAlignment="1">
      <alignment horizontal="center" vertical="center"/>
    </xf>
    <xf numFmtId="4" fontId="14" fillId="0" borderId="23" xfId="3" applyNumberFormat="1" applyFont="1" applyBorder="1" applyAlignment="1">
      <alignment horizontal="center" vertical="center"/>
    </xf>
    <xf numFmtId="4" fontId="12" fillId="16" borderId="23" xfId="3" applyNumberFormat="1" applyFont="1" applyFill="1" applyBorder="1" applyAlignment="1">
      <alignment horizontal="center" vertical="center"/>
    </xf>
    <xf numFmtId="3" fontId="12" fillId="16" borderId="23" xfId="3" applyNumberFormat="1" applyFont="1" applyFill="1" applyBorder="1" applyAlignment="1">
      <alignment horizontal="center" vertical="center"/>
    </xf>
    <xf numFmtId="4" fontId="14" fillId="0" borderId="43" xfId="3" applyNumberFormat="1" applyFont="1" applyBorder="1" applyAlignment="1">
      <alignment horizontal="center" vertical="center"/>
    </xf>
    <xf numFmtId="0" fontId="12" fillId="14" borderId="43" xfId="3" applyFont="1" applyFill="1" applyBorder="1" applyAlignment="1">
      <alignment horizontal="center" vertical="center"/>
    </xf>
    <xf numFmtId="0" fontId="11" fillId="0" borderId="23" xfId="0" applyFont="1" applyBorder="1" applyAlignment="1">
      <alignment horizontal="center" vertical="center" wrapText="1"/>
    </xf>
    <xf numFmtId="0" fontId="15" fillId="0" borderId="23" xfId="0" applyFont="1" applyBorder="1" applyAlignment="1">
      <alignment horizontal="center" vertical="center" wrapText="1"/>
    </xf>
    <xf numFmtId="0" fontId="11" fillId="7" borderId="23" xfId="0" applyFont="1" applyFill="1" applyBorder="1" applyAlignment="1">
      <alignment horizontal="center" vertical="center" wrapText="1"/>
    </xf>
    <xf numFmtId="4" fontId="14" fillId="0" borderId="16" xfId="3" applyNumberFormat="1" applyFont="1" applyBorder="1" applyAlignment="1">
      <alignment horizontal="center" vertical="center"/>
    </xf>
    <xf numFmtId="4" fontId="12" fillId="16" borderId="16" xfId="3" applyNumberFormat="1" applyFont="1" applyFill="1" applyBorder="1" applyAlignment="1">
      <alignment horizontal="center" vertical="center"/>
    </xf>
    <xf numFmtId="3" fontId="12" fillId="16" borderId="16" xfId="3" applyNumberFormat="1" applyFont="1" applyFill="1" applyBorder="1" applyAlignment="1">
      <alignment horizontal="center" vertical="center"/>
    </xf>
    <xf numFmtId="0" fontId="19" fillId="0" borderId="18" xfId="3" applyFont="1" applyBorder="1" applyAlignment="1">
      <alignment horizontal="center" vertical="center"/>
    </xf>
    <xf numFmtId="0" fontId="19" fillId="7" borderId="18" xfId="3" applyFont="1" applyFill="1" applyBorder="1" applyAlignment="1">
      <alignment horizontal="center" vertical="center"/>
    </xf>
    <xf numFmtId="0" fontId="12" fillId="14" borderId="20" xfId="3" applyFont="1" applyFill="1" applyBorder="1" applyAlignment="1">
      <alignment horizontal="center" vertical="center" wrapText="1"/>
    </xf>
    <xf numFmtId="4" fontId="12" fillId="4" borderId="20" xfId="3" applyNumberFormat="1" applyFont="1" applyFill="1" applyBorder="1" applyAlignment="1">
      <alignment horizontal="center" vertical="center"/>
    </xf>
    <xf numFmtId="1" fontId="17" fillId="0" borderId="0" xfId="3" applyNumberFormat="1" applyFont="1"/>
    <xf numFmtId="9" fontId="6" fillId="0" borderId="0" xfId="5" applyFont="1" applyProtection="1">
      <protection locked="0"/>
    </xf>
    <xf numFmtId="4" fontId="12" fillId="4" borderId="32" xfId="3" applyNumberFormat="1" applyFont="1" applyFill="1" applyBorder="1" applyAlignment="1">
      <alignment horizontal="center" vertical="center"/>
    </xf>
    <xf numFmtId="0" fontId="11" fillId="0" borderId="86" xfId="3" applyFont="1" applyBorder="1" applyAlignment="1">
      <alignment vertical="center"/>
    </xf>
    <xf numFmtId="0" fontId="15" fillId="0" borderId="117" xfId="0" applyFont="1" applyBorder="1" applyAlignment="1">
      <alignment horizontal="center" vertical="center" wrapText="1"/>
    </xf>
    <xf numFmtId="0" fontId="12" fillId="10" borderId="30" xfId="3" applyFont="1" applyFill="1" applyBorder="1" applyAlignment="1">
      <alignment horizontal="center" vertical="center" wrapText="1"/>
    </xf>
    <xf numFmtId="0" fontId="16" fillId="9" borderId="9" xfId="3" applyFont="1" applyFill="1" applyBorder="1" applyAlignment="1">
      <alignment horizontal="center" vertical="center"/>
    </xf>
    <xf numFmtId="4" fontId="12" fillId="0" borderId="86" xfId="3" applyNumberFormat="1" applyFont="1" applyBorder="1" applyAlignment="1">
      <alignment horizontal="center" vertical="center"/>
    </xf>
    <xf numFmtId="4" fontId="12" fillId="7" borderId="86" xfId="3" applyNumberFormat="1" applyFont="1" applyFill="1" applyBorder="1" applyAlignment="1">
      <alignment horizontal="center" vertical="center"/>
    </xf>
    <xf numFmtId="4" fontId="14" fillId="0" borderId="86" xfId="3" applyNumberFormat="1" applyFont="1" applyBorder="1" applyAlignment="1">
      <alignment horizontal="center" vertical="center"/>
    </xf>
    <xf numFmtId="0" fontId="16" fillId="9" borderId="119" xfId="3" applyFont="1" applyFill="1" applyBorder="1" applyAlignment="1">
      <alignment horizontal="center" vertical="center"/>
    </xf>
    <xf numFmtId="1" fontId="12" fillId="3" borderId="116" xfId="3" applyNumberFormat="1" applyFont="1" applyFill="1" applyBorder="1" applyAlignment="1">
      <alignment horizontal="center" vertical="center"/>
    </xf>
    <xf numFmtId="1" fontId="12" fillId="3" borderId="120" xfId="3" applyNumberFormat="1" applyFont="1" applyFill="1" applyBorder="1" applyAlignment="1">
      <alignment horizontal="center" vertical="center"/>
    </xf>
    <xf numFmtId="1" fontId="12" fillId="3" borderId="86" xfId="3" applyNumberFormat="1" applyFont="1" applyFill="1" applyBorder="1" applyAlignment="1">
      <alignment horizontal="center" vertical="center"/>
    </xf>
    <xf numFmtId="1" fontId="12" fillId="3" borderId="121" xfId="3" applyNumberFormat="1" applyFont="1" applyFill="1" applyBorder="1" applyAlignment="1">
      <alignment horizontal="center" vertical="center"/>
    </xf>
    <xf numFmtId="0" fontId="16" fillId="9" borderId="31" xfId="3" applyFont="1" applyFill="1" applyBorder="1" applyAlignment="1">
      <alignment horizontal="center" vertical="center"/>
    </xf>
    <xf numFmtId="0" fontId="16" fillId="9" borderId="122" xfId="3" applyFont="1" applyFill="1" applyBorder="1" applyAlignment="1">
      <alignment horizontal="center" vertical="center"/>
    </xf>
    <xf numFmtId="0" fontId="12" fillId="3" borderId="118" xfId="3" applyFont="1" applyFill="1" applyBorder="1" applyAlignment="1">
      <alignment horizontal="center" vertical="center"/>
    </xf>
    <xf numFmtId="0" fontId="12" fillId="3" borderId="121" xfId="3" applyFont="1" applyFill="1" applyBorder="1" applyAlignment="1">
      <alignment horizontal="center" vertical="center"/>
    </xf>
    <xf numFmtId="0" fontId="12" fillId="14" borderId="86" xfId="3" applyFont="1" applyFill="1" applyBorder="1" applyAlignment="1">
      <alignment horizontal="center" vertical="center"/>
    </xf>
    <xf numFmtId="3" fontId="14" fillId="15" borderId="43" xfId="3" applyNumberFormat="1" applyFont="1" applyFill="1" applyBorder="1" applyAlignment="1">
      <alignment horizontal="center" vertical="center"/>
    </xf>
    <xf numFmtId="4" fontId="12" fillId="4" borderId="86" xfId="3" applyNumberFormat="1" applyFont="1" applyFill="1" applyBorder="1" applyAlignment="1">
      <alignment horizontal="center" vertical="center"/>
    </xf>
    <xf numFmtId="0" fontId="12" fillId="14" borderId="31" xfId="3" applyFont="1" applyFill="1" applyBorder="1" applyAlignment="1">
      <alignment horizontal="center" vertical="center"/>
    </xf>
    <xf numFmtId="0" fontId="12" fillId="14" borderId="122" xfId="3" applyFont="1" applyFill="1" applyBorder="1" applyAlignment="1">
      <alignment horizontal="center" vertical="center"/>
    </xf>
    <xf numFmtId="4" fontId="12" fillId="4" borderId="122" xfId="3" applyNumberFormat="1" applyFont="1" applyFill="1" applyBorder="1" applyAlignment="1">
      <alignment horizontal="center" vertical="center"/>
    </xf>
    <xf numFmtId="3" fontId="14" fillId="15" borderId="122" xfId="3" applyNumberFormat="1" applyFont="1" applyFill="1" applyBorder="1" applyAlignment="1">
      <alignment horizontal="center" vertical="center"/>
    </xf>
    <xf numFmtId="0" fontId="11" fillId="0" borderId="117" xfId="0" applyFont="1" applyBorder="1" applyAlignment="1">
      <alignment horizontal="center" vertical="center" wrapText="1"/>
    </xf>
    <xf numFmtId="0" fontId="19" fillId="0" borderId="62" xfId="3" applyFont="1" applyBorder="1" applyAlignment="1">
      <alignment horizontal="center" vertical="center"/>
    </xf>
    <xf numFmtId="4" fontId="14" fillId="0" borderId="21" xfId="3" applyNumberFormat="1" applyFont="1" applyBorder="1" applyAlignment="1">
      <alignment horizontal="center" vertical="center"/>
    </xf>
    <xf numFmtId="4" fontId="12" fillId="0" borderId="117" xfId="3" applyNumberFormat="1" applyFont="1" applyBorder="1" applyAlignment="1">
      <alignment horizontal="center" vertical="center"/>
    </xf>
    <xf numFmtId="4" fontId="12" fillId="0" borderId="87" xfId="3" applyNumberFormat="1" applyFont="1" applyBorder="1" applyAlignment="1">
      <alignment horizontal="center" vertical="center"/>
    </xf>
    <xf numFmtId="4" fontId="14" fillId="0" borderId="47" xfId="3" applyNumberFormat="1" applyFont="1" applyBorder="1" applyAlignment="1">
      <alignment horizontal="center" vertical="center"/>
    </xf>
    <xf numFmtId="0" fontId="12" fillId="14" borderId="20" xfId="3" applyFont="1" applyFill="1" applyBorder="1" applyAlignment="1">
      <alignment horizontal="center" vertical="center"/>
    </xf>
    <xf numFmtId="0" fontId="12" fillId="14" borderId="119" xfId="3" applyFont="1" applyFill="1" applyBorder="1" applyAlignment="1">
      <alignment horizontal="center" vertical="center"/>
    </xf>
    <xf numFmtId="4" fontId="12" fillId="4" borderId="14" xfId="3" applyNumberFormat="1" applyFont="1" applyFill="1" applyBorder="1" applyAlignment="1">
      <alignment horizontal="center" vertical="center"/>
    </xf>
    <xf numFmtId="4" fontId="12" fillId="4" borderId="118" xfId="3" applyNumberFormat="1" applyFont="1" applyFill="1" applyBorder="1" applyAlignment="1">
      <alignment horizontal="center" vertical="center"/>
    </xf>
    <xf numFmtId="4" fontId="12" fillId="4" borderId="13" xfId="3" applyNumberFormat="1" applyFont="1" applyFill="1" applyBorder="1" applyAlignment="1">
      <alignment horizontal="center" vertical="center"/>
    </xf>
    <xf numFmtId="4" fontId="12" fillId="4" borderId="103" xfId="3" applyNumberFormat="1" applyFont="1" applyFill="1" applyBorder="1" applyAlignment="1">
      <alignment horizontal="center" vertical="center"/>
    </xf>
    <xf numFmtId="4" fontId="14" fillId="7" borderId="43" xfId="3" applyNumberFormat="1" applyFont="1" applyFill="1" applyBorder="1" applyAlignment="1">
      <alignment horizontal="center" vertical="center"/>
    </xf>
    <xf numFmtId="0" fontId="48" fillId="0" borderId="0" xfId="0" applyFont="1" applyProtection="1">
      <protection locked="0"/>
    </xf>
    <xf numFmtId="0" fontId="43" fillId="7" borderId="124" xfId="0" applyFont="1" applyFill="1" applyBorder="1" applyAlignment="1">
      <alignment vertical="center" wrapText="1"/>
    </xf>
    <xf numFmtId="17" fontId="32" fillId="0" borderId="30" xfId="0" applyNumberFormat="1" applyFont="1" applyBorder="1" applyAlignment="1">
      <alignment horizontal="center"/>
    </xf>
    <xf numFmtId="0" fontId="43" fillId="7" borderId="0" xfId="0" applyFont="1" applyFill="1" applyAlignment="1">
      <alignment vertical="center" wrapText="1"/>
    </xf>
    <xf numFmtId="0" fontId="43" fillId="7" borderId="125" xfId="0" applyFont="1" applyFill="1" applyBorder="1" applyAlignment="1">
      <alignment vertical="center"/>
    </xf>
    <xf numFmtId="17" fontId="32" fillId="0" borderId="85" xfId="0" applyNumberFormat="1" applyFont="1" applyBorder="1" applyAlignment="1">
      <alignment horizontal="center"/>
    </xf>
    <xf numFmtId="0" fontId="32" fillId="0" borderId="116" xfId="0" applyFont="1" applyBorder="1" applyAlignment="1">
      <alignment horizontal="center"/>
    </xf>
    <xf numFmtId="0" fontId="0" fillId="0" borderId="116" xfId="0" applyBorder="1" applyAlignment="1">
      <alignment horizontal="center"/>
    </xf>
    <xf numFmtId="0" fontId="37" fillId="0" borderId="116" xfId="0" applyFont="1" applyBorder="1" applyAlignment="1">
      <alignment horizontal="center"/>
    </xf>
    <xf numFmtId="0" fontId="37" fillId="0" borderId="127" xfId="0" applyFont="1" applyBorder="1" applyAlignment="1">
      <alignment horizontal="center"/>
    </xf>
    <xf numFmtId="0" fontId="11" fillId="7" borderId="83" xfId="0" applyFont="1" applyFill="1" applyBorder="1" applyAlignment="1">
      <alignment horizontal="center" vertical="center" wrapText="1"/>
    </xf>
    <xf numFmtId="0" fontId="15" fillId="7" borderId="85" xfId="3" applyFont="1" applyFill="1" applyBorder="1" applyAlignment="1">
      <alignment horizontal="center" vertical="center" wrapText="1"/>
    </xf>
    <xf numFmtId="0" fontId="57" fillId="7" borderId="30" xfId="3" applyFont="1" applyFill="1" applyBorder="1" applyAlignment="1">
      <alignment horizontal="center" vertical="center" wrapText="1"/>
    </xf>
    <xf numFmtId="17" fontId="32" fillId="0" borderId="128" xfId="0" applyNumberFormat="1" applyFont="1" applyBorder="1" applyAlignment="1">
      <alignment horizontal="center"/>
    </xf>
    <xf numFmtId="0" fontId="32" fillId="0" borderId="126" xfId="0" applyFont="1" applyBorder="1" applyAlignment="1">
      <alignment horizontal="center"/>
    </xf>
    <xf numFmtId="0" fontId="0" fillId="0" borderId="126" xfId="0" applyBorder="1" applyAlignment="1">
      <alignment horizontal="center"/>
    </xf>
    <xf numFmtId="0" fontId="37" fillId="0" borderId="126" xfId="0" applyFont="1" applyBorder="1" applyAlignment="1">
      <alignment horizontal="center"/>
    </xf>
    <xf numFmtId="0" fontId="37" fillId="0" borderId="129" xfId="0" applyFont="1" applyBorder="1" applyAlignment="1">
      <alignment horizontal="center"/>
    </xf>
    <xf numFmtId="0" fontId="0" fillId="0" borderId="133" xfId="0" applyBorder="1" applyAlignment="1">
      <alignment wrapText="1"/>
    </xf>
    <xf numFmtId="0" fontId="57" fillId="7" borderId="30" xfId="3" applyFont="1" applyFill="1" applyBorder="1" applyAlignment="1">
      <alignment vertical="center" wrapText="1"/>
    </xf>
    <xf numFmtId="0" fontId="11" fillId="7" borderId="84" xfId="0" applyFont="1" applyFill="1" applyBorder="1" applyAlignment="1">
      <alignment vertical="center"/>
    </xf>
    <xf numFmtId="0" fontId="49" fillId="7" borderId="85" xfId="0" applyFont="1" applyFill="1" applyBorder="1" applyAlignment="1">
      <alignment vertical="center" wrapText="1"/>
    </xf>
    <xf numFmtId="0" fontId="9" fillId="7" borderId="60" xfId="0" applyFont="1" applyFill="1" applyBorder="1" applyAlignment="1" applyProtection="1">
      <alignment horizontal="justify" vertical="top" wrapText="1"/>
      <protection locked="0"/>
    </xf>
    <xf numFmtId="0" fontId="9" fillId="7" borderId="10" xfId="0" applyFont="1" applyFill="1" applyBorder="1" applyAlignment="1" applyProtection="1">
      <alignment horizontal="justify" vertical="top" wrapText="1"/>
      <protection locked="0"/>
    </xf>
    <xf numFmtId="0" fontId="9" fillId="7" borderId="40" xfId="0" applyFont="1" applyFill="1" applyBorder="1" applyAlignment="1" applyProtection="1">
      <alignment horizontal="justify" vertical="top" wrapText="1"/>
      <protection locked="0"/>
    </xf>
    <xf numFmtId="0" fontId="15" fillId="7" borderId="85" xfId="0" applyFont="1" applyFill="1" applyBorder="1" applyAlignment="1">
      <alignment horizontal="center" vertical="center" wrapText="1"/>
    </xf>
    <xf numFmtId="0" fontId="9" fillId="7" borderId="11" xfId="0" applyFont="1" applyFill="1" applyBorder="1" applyAlignment="1" applyProtection="1">
      <alignment horizontal="justify" vertical="center" wrapText="1"/>
      <protection locked="0"/>
    </xf>
    <xf numFmtId="0" fontId="9" fillId="7" borderId="26" xfId="0" applyFont="1" applyFill="1" applyBorder="1" applyAlignment="1" applyProtection="1">
      <alignment horizontal="justify" vertical="center" wrapText="1"/>
      <protection locked="0"/>
    </xf>
    <xf numFmtId="0" fontId="9" fillId="7" borderId="36" xfId="0" applyFont="1" applyFill="1" applyBorder="1" applyAlignment="1" applyProtection="1">
      <alignment horizontal="justify" vertical="center" wrapText="1"/>
      <protection locked="0"/>
    </xf>
    <xf numFmtId="0" fontId="10" fillId="22" borderId="1" xfId="0" applyFont="1" applyFill="1" applyBorder="1" applyAlignment="1">
      <alignment horizontal="center" wrapText="1"/>
    </xf>
    <xf numFmtId="0" fontId="10" fillId="22" borderId="0" xfId="0" applyFont="1" applyFill="1" applyAlignment="1">
      <alignment horizontal="center" wrapText="1"/>
    </xf>
    <xf numFmtId="0" fontId="10" fillId="0" borderId="0" xfId="0" applyFont="1" applyAlignment="1">
      <alignment horizontal="center" wrapText="1"/>
    </xf>
    <xf numFmtId="0" fontId="10" fillId="0" borderId="2" xfId="0" applyFont="1" applyBorder="1" applyAlignment="1">
      <alignment horizontal="center" wrapText="1"/>
    </xf>
    <xf numFmtId="0" fontId="1" fillId="6" borderId="1" xfId="0" applyFont="1" applyFill="1" applyBorder="1" applyAlignment="1">
      <alignment horizontal="center" vertical="top" wrapText="1"/>
    </xf>
    <xf numFmtId="0" fontId="1" fillId="6" borderId="0" xfId="0" applyFont="1" applyFill="1" applyAlignment="1">
      <alignment horizontal="center" vertical="top" wrapText="1"/>
    </xf>
    <xf numFmtId="0" fontId="1" fillId="6" borderId="2" xfId="0" applyFont="1" applyFill="1" applyBorder="1" applyAlignment="1">
      <alignment horizontal="center" vertical="top" wrapText="1"/>
    </xf>
    <xf numFmtId="0" fontId="51" fillId="7" borderId="11" xfId="0" applyFont="1" applyFill="1" applyBorder="1" applyAlignment="1" applyProtection="1">
      <alignment horizontal="justify" vertical="center" wrapText="1"/>
      <protection locked="0"/>
    </xf>
    <xf numFmtId="0" fontId="51" fillId="7" borderId="26" xfId="0" applyFont="1" applyFill="1" applyBorder="1" applyAlignment="1" applyProtection="1">
      <alignment horizontal="justify" vertical="center" wrapText="1"/>
      <protection locked="0"/>
    </xf>
    <xf numFmtId="0" fontId="51" fillId="7" borderId="36" xfId="0" applyFont="1" applyFill="1" applyBorder="1" applyAlignment="1" applyProtection="1">
      <alignment horizontal="justify" vertical="center" wrapText="1"/>
      <protection locked="0"/>
    </xf>
    <xf numFmtId="0" fontId="52" fillId="7" borderId="1" xfId="0" applyFont="1" applyFill="1" applyBorder="1" applyAlignment="1" applyProtection="1">
      <alignment horizontal="justify" vertical="top" wrapText="1"/>
      <protection locked="0"/>
    </xf>
    <xf numFmtId="0" fontId="9" fillId="7" borderId="0" xfId="0" applyFont="1" applyFill="1" applyAlignment="1" applyProtection="1">
      <alignment horizontal="justify" vertical="top" wrapText="1"/>
      <protection locked="0"/>
    </xf>
    <xf numFmtId="0" fontId="9" fillId="7" borderId="2" xfId="0" applyFont="1" applyFill="1" applyBorder="1" applyAlignment="1" applyProtection="1">
      <alignment horizontal="justify" vertical="top" wrapText="1"/>
      <protection locked="0"/>
    </xf>
    <xf numFmtId="0" fontId="59" fillId="7" borderId="11" xfId="0" applyFont="1" applyFill="1" applyBorder="1" applyAlignment="1" applyProtection="1">
      <alignment horizontal="justify" vertical="center" wrapText="1"/>
      <protection locked="0"/>
    </xf>
    <xf numFmtId="0" fontId="1" fillId="7" borderId="11" xfId="0" applyFont="1" applyFill="1" applyBorder="1" applyAlignment="1" applyProtection="1">
      <alignment horizontal="justify" vertical="center" wrapText="1"/>
      <protection locked="0"/>
    </xf>
    <xf numFmtId="0" fontId="1" fillId="7" borderId="26" xfId="0" applyFont="1" applyFill="1" applyBorder="1" applyAlignment="1" applyProtection="1">
      <alignment horizontal="justify" vertical="center" wrapText="1"/>
      <protection locked="0"/>
    </xf>
    <xf numFmtId="0" fontId="1" fillId="7" borderId="36" xfId="0" applyFont="1" applyFill="1" applyBorder="1" applyAlignment="1" applyProtection="1">
      <alignment horizontal="justify" vertical="center" wrapText="1"/>
      <protection locked="0"/>
    </xf>
    <xf numFmtId="0" fontId="7" fillId="13" borderId="14" xfId="0" applyFont="1" applyFill="1" applyBorder="1" applyAlignment="1" applyProtection="1">
      <alignment horizontal="center" vertical="center" wrapText="1"/>
      <protection locked="0"/>
    </xf>
    <xf numFmtId="0" fontId="7" fillId="13" borderId="56" xfId="0" applyFont="1" applyFill="1" applyBorder="1" applyAlignment="1" applyProtection="1">
      <alignment horizontal="center" vertical="center" wrapText="1"/>
      <protection locked="0"/>
    </xf>
    <xf numFmtId="0" fontId="7" fillId="13" borderId="23" xfId="1" applyFont="1" applyFill="1" applyBorder="1" applyAlignment="1" applyProtection="1">
      <alignment horizontal="center" vertical="center" wrapText="1"/>
      <protection locked="0"/>
    </xf>
    <xf numFmtId="0" fontId="7" fillId="13" borderId="26" xfId="1" applyFont="1" applyFill="1" applyBorder="1" applyAlignment="1" applyProtection="1">
      <alignment horizontal="center" vertical="center" wrapText="1"/>
      <protection locked="0"/>
    </xf>
    <xf numFmtId="0" fontId="7" fillId="13" borderId="36" xfId="1" applyFont="1" applyFill="1" applyBorder="1" applyAlignment="1" applyProtection="1">
      <alignment horizontal="center" vertical="center" wrapText="1"/>
      <protection locked="0"/>
    </xf>
    <xf numFmtId="0" fontId="7" fillId="13" borderId="70" xfId="0" applyFont="1" applyFill="1" applyBorder="1" applyAlignment="1" applyProtection="1">
      <alignment horizontal="center" vertical="center" wrapText="1"/>
      <protection locked="0"/>
    </xf>
    <xf numFmtId="0" fontId="7" fillId="13" borderId="28" xfId="0" applyFont="1" applyFill="1" applyBorder="1" applyAlignment="1" applyProtection="1">
      <alignment horizontal="center" vertical="center" wrapText="1"/>
      <protection locked="0"/>
    </xf>
    <xf numFmtId="0" fontId="7" fillId="13" borderId="55" xfId="0" applyFont="1" applyFill="1" applyBorder="1" applyAlignment="1" applyProtection="1">
      <alignment horizontal="center" vertical="center" wrapText="1"/>
      <protection locked="0"/>
    </xf>
    <xf numFmtId="0" fontId="7" fillId="13" borderId="63" xfId="0" applyFont="1" applyFill="1" applyBorder="1" applyAlignment="1" applyProtection="1">
      <alignment horizontal="center" vertical="center" wrapText="1"/>
      <protection locked="0"/>
    </xf>
    <xf numFmtId="0" fontId="7" fillId="13" borderId="0" xfId="0" applyFont="1" applyFill="1" applyAlignment="1" applyProtection="1">
      <alignment horizontal="center" vertical="center" wrapText="1"/>
      <protection locked="0"/>
    </xf>
    <xf numFmtId="0" fontId="7" fillId="13" borderId="54" xfId="0" applyFont="1" applyFill="1" applyBorder="1" applyAlignment="1" applyProtection="1">
      <alignment horizontal="center" vertical="center" wrapText="1"/>
      <protection locked="0"/>
    </xf>
    <xf numFmtId="0" fontId="7" fillId="7" borderId="6" xfId="0" applyFont="1" applyFill="1" applyBorder="1" applyAlignment="1" applyProtection="1">
      <alignment horizontal="justify" vertical="center" wrapText="1"/>
      <protection locked="0"/>
    </xf>
    <xf numFmtId="0" fontId="7" fillId="7" borderId="7" xfId="0" applyFont="1" applyFill="1" applyBorder="1" applyAlignment="1" applyProtection="1">
      <alignment horizontal="justify" vertical="center" wrapText="1"/>
      <protection locked="0"/>
    </xf>
    <xf numFmtId="0" fontId="7" fillId="7" borderId="8" xfId="0" applyFont="1" applyFill="1" applyBorder="1" applyAlignment="1" applyProtection="1">
      <alignment horizontal="justify" vertical="center" wrapText="1"/>
      <protection locked="0"/>
    </xf>
    <xf numFmtId="0" fontId="7" fillId="7" borderId="11" xfId="0" applyFont="1" applyFill="1" applyBorder="1" applyAlignment="1" applyProtection="1">
      <alignment horizontal="justify" vertical="center" wrapText="1"/>
      <protection locked="0"/>
    </xf>
    <xf numFmtId="0" fontId="7" fillId="7" borderId="26" xfId="0" applyFont="1" applyFill="1" applyBorder="1" applyAlignment="1" applyProtection="1">
      <alignment horizontal="justify" vertical="center" wrapText="1"/>
      <protection locked="0"/>
    </xf>
    <xf numFmtId="0" fontId="7" fillId="7" borderId="36" xfId="0" applyFont="1" applyFill="1" applyBorder="1" applyAlignment="1" applyProtection="1">
      <alignment horizontal="justify" vertical="center" wrapText="1"/>
      <protection locked="0"/>
    </xf>
    <xf numFmtId="3" fontId="8" fillId="7" borderId="61" xfId="0" applyNumberFormat="1" applyFont="1" applyFill="1" applyBorder="1" applyAlignment="1" applyProtection="1">
      <alignment horizontal="center" vertical="center" wrapText="1"/>
      <protection locked="0"/>
    </xf>
    <xf numFmtId="3" fontId="8" fillId="7" borderId="12" xfId="0" applyNumberFormat="1" applyFont="1" applyFill="1" applyBorder="1" applyAlignment="1" applyProtection="1">
      <alignment horizontal="center" vertical="center" wrapText="1"/>
      <protection locked="0"/>
    </xf>
    <xf numFmtId="3" fontId="8" fillId="7" borderId="74" xfId="0" applyNumberFormat="1" applyFont="1" applyFill="1" applyBorder="1" applyAlignment="1" applyProtection="1">
      <alignment horizontal="center" vertical="center" wrapText="1"/>
      <protection locked="0"/>
    </xf>
    <xf numFmtId="0" fontId="7" fillId="13" borderId="45" xfId="0" applyFont="1" applyFill="1" applyBorder="1" applyAlignment="1" applyProtection="1">
      <alignment horizontal="center" vertical="center" wrapText="1"/>
      <protection locked="0"/>
    </xf>
    <xf numFmtId="0" fontId="7" fillId="13" borderId="46" xfId="0" applyFont="1" applyFill="1" applyBorder="1" applyAlignment="1" applyProtection="1">
      <alignment horizontal="center" vertical="center" wrapText="1"/>
      <protection locked="0"/>
    </xf>
    <xf numFmtId="0" fontId="7" fillId="13" borderId="32" xfId="0" applyFont="1" applyFill="1" applyBorder="1" applyAlignment="1" applyProtection="1">
      <alignment horizontal="center" vertical="center" wrapText="1"/>
      <protection locked="0"/>
    </xf>
    <xf numFmtId="0" fontId="7" fillId="13" borderId="21" xfId="0" applyFont="1" applyFill="1" applyBorder="1" applyAlignment="1" applyProtection="1">
      <alignment horizontal="center" vertical="center" wrapText="1"/>
      <protection locked="0"/>
    </xf>
    <xf numFmtId="3" fontId="8" fillId="0" borderId="23" xfId="0" applyNumberFormat="1" applyFont="1" applyBorder="1" applyAlignment="1" applyProtection="1">
      <alignment horizontal="center" vertical="center"/>
      <protection locked="0"/>
    </xf>
    <xf numFmtId="3" fontId="8" fillId="0" borderId="26" xfId="0" applyNumberFormat="1" applyFont="1" applyBorder="1" applyAlignment="1" applyProtection="1">
      <alignment horizontal="center" vertical="center"/>
      <protection locked="0"/>
    </xf>
    <xf numFmtId="3" fontId="8" fillId="0" borderId="36" xfId="0" applyNumberFormat="1" applyFont="1" applyBorder="1" applyAlignment="1" applyProtection="1">
      <alignment horizontal="center" vertical="center"/>
      <protection locked="0"/>
    </xf>
    <xf numFmtId="0" fontId="9" fillId="7" borderId="59" xfId="0" applyFont="1" applyFill="1" applyBorder="1" applyAlignment="1" applyProtection="1">
      <alignment horizontal="left" vertical="center"/>
      <protection locked="0"/>
    </xf>
    <xf numFmtId="0" fontId="9" fillId="7" borderId="31" xfId="0" applyFont="1" applyFill="1" applyBorder="1" applyAlignment="1" applyProtection="1">
      <alignment horizontal="left" vertical="center"/>
      <protection locked="0"/>
    </xf>
    <xf numFmtId="0" fontId="9" fillId="7" borderId="77" xfId="0" applyFont="1" applyFill="1" applyBorder="1" applyAlignment="1" applyProtection="1">
      <alignment horizontal="left" vertical="center"/>
      <protection locked="0"/>
    </xf>
    <xf numFmtId="0" fontId="31" fillId="11" borderId="60" xfId="0" quotePrefix="1" applyFont="1" applyFill="1" applyBorder="1" applyAlignment="1" applyProtection="1">
      <alignment horizontal="center" vertical="center" wrapText="1"/>
      <protection locked="0"/>
    </xf>
    <xf numFmtId="0" fontId="31" fillId="11" borderId="10" xfId="0" quotePrefix="1" applyFont="1" applyFill="1" applyBorder="1" applyAlignment="1" applyProtection="1">
      <alignment horizontal="center" vertical="center" wrapText="1"/>
      <protection locked="0"/>
    </xf>
    <xf numFmtId="0" fontId="31" fillId="11" borderId="40" xfId="0" quotePrefix="1" applyFont="1" applyFill="1" applyBorder="1" applyAlignment="1" applyProtection="1">
      <alignment horizontal="center" vertical="center" wrapText="1"/>
      <protection locked="0"/>
    </xf>
    <xf numFmtId="3" fontId="8" fillId="7" borderId="23" xfId="0" applyNumberFormat="1" applyFont="1" applyFill="1" applyBorder="1" applyAlignment="1" applyProtection="1">
      <alignment horizontal="center" vertical="center"/>
      <protection locked="0"/>
    </xf>
    <xf numFmtId="3" fontId="8" fillId="7" borderId="26" xfId="0" applyNumberFormat="1" applyFont="1" applyFill="1" applyBorder="1" applyAlignment="1" applyProtection="1">
      <alignment horizontal="center" vertical="center"/>
      <protection locked="0"/>
    </xf>
    <xf numFmtId="3" fontId="8" fillId="7" borderId="36" xfId="0" applyNumberFormat="1" applyFont="1" applyFill="1" applyBorder="1" applyAlignment="1" applyProtection="1">
      <alignment horizontal="center" vertical="center"/>
      <protection locked="0"/>
    </xf>
    <xf numFmtId="0" fontId="7" fillId="7" borderId="23" xfId="0" applyFont="1" applyFill="1" applyBorder="1" applyAlignment="1" applyProtection="1">
      <alignment horizontal="center" vertical="center" wrapText="1"/>
      <protection locked="0"/>
    </xf>
    <xf numFmtId="0" fontId="7" fillId="7" borderId="26" xfId="0" applyFont="1" applyFill="1" applyBorder="1" applyAlignment="1" applyProtection="1">
      <alignment horizontal="center" vertical="center" wrapText="1"/>
      <protection locked="0"/>
    </xf>
    <xf numFmtId="0" fontId="7" fillId="7" borderId="16" xfId="0" applyFont="1" applyFill="1" applyBorder="1" applyAlignment="1" applyProtection="1">
      <alignment horizontal="center" vertical="center" wrapText="1"/>
      <protection locked="0"/>
    </xf>
    <xf numFmtId="0" fontId="7" fillId="7" borderId="17" xfId="0" applyFont="1" applyFill="1" applyBorder="1" applyAlignment="1" applyProtection="1">
      <alignment horizontal="center" vertical="center" wrapText="1"/>
      <protection locked="0"/>
    </xf>
    <xf numFmtId="0" fontId="7" fillId="0" borderId="24" xfId="0" applyFont="1" applyBorder="1" applyAlignment="1" applyProtection="1">
      <alignment horizontal="justify" vertical="center" wrapText="1"/>
      <protection locked="0"/>
    </xf>
    <xf numFmtId="0" fontId="7" fillId="0" borderId="12" xfId="0" applyFont="1" applyBorder="1" applyAlignment="1" applyProtection="1">
      <alignment horizontal="justify" vertical="center" wrapText="1"/>
      <protection locked="0"/>
    </xf>
    <xf numFmtId="0" fontId="7" fillId="0" borderId="74" xfId="0" applyFont="1" applyBorder="1" applyAlignment="1" applyProtection="1">
      <alignment horizontal="justify" vertical="center" wrapText="1"/>
      <protection locked="0"/>
    </xf>
    <xf numFmtId="3" fontId="7" fillId="0" borderId="23" xfId="0" applyNumberFormat="1" applyFont="1" applyBorder="1" applyAlignment="1" applyProtection="1">
      <alignment horizontal="center" vertical="center"/>
      <protection locked="0"/>
    </xf>
    <xf numFmtId="3" fontId="7" fillId="0" borderId="26" xfId="0" applyNumberFormat="1" applyFont="1" applyBorder="1" applyAlignment="1" applyProtection="1">
      <alignment horizontal="center" vertical="center"/>
      <protection locked="0"/>
    </xf>
    <xf numFmtId="3" fontId="7" fillId="0" borderId="36" xfId="0" applyNumberFormat="1" applyFont="1" applyBorder="1" applyAlignment="1" applyProtection="1">
      <alignment horizontal="center" vertical="center"/>
      <protection locked="0"/>
    </xf>
    <xf numFmtId="4" fontId="8" fillId="0" borderId="23" xfId="0" applyNumberFormat="1" applyFont="1" applyBorder="1" applyAlignment="1" applyProtection="1">
      <alignment horizontal="center" vertical="center"/>
      <protection locked="0"/>
    </xf>
    <xf numFmtId="4" fontId="8" fillId="0" borderId="26" xfId="0" applyNumberFormat="1" applyFont="1" applyBorder="1" applyAlignment="1" applyProtection="1">
      <alignment horizontal="center" vertical="center"/>
      <protection locked="0"/>
    </xf>
    <xf numFmtId="4" fontId="8" fillId="0" borderId="36" xfId="0" applyNumberFormat="1" applyFont="1" applyBorder="1" applyAlignment="1" applyProtection="1">
      <alignment horizontal="center" vertical="center"/>
      <protection locked="0"/>
    </xf>
    <xf numFmtId="0" fontId="7" fillId="0" borderId="17" xfId="0" applyFont="1" applyBorder="1" applyAlignment="1" applyProtection="1">
      <alignment horizontal="center" vertical="center" wrapText="1"/>
      <protection locked="0"/>
    </xf>
    <xf numFmtId="0" fontId="7" fillId="7" borderId="13" xfId="0" applyFont="1" applyFill="1" applyBorder="1" applyAlignment="1" applyProtection="1">
      <alignment horizontal="center" vertical="center" wrapText="1"/>
      <protection locked="0"/>
    </xf>
    <xf numFmtId="0" fontId="7" fillId="7" borderId="1" xfId="0" applyFont="1" applyFill="1" applyBorder="1" applyAlignment="1" applyProtection="1">
      <alignment horizontal="center" vertical="center" wrapText="1"/>
      <protection locked="0"/>
    </xf>
    <xf numFmtId="0" fontId="7" fillId="7" borderId="0" xfId="0" applyFont="1" applyFill="1" applyAlignment="1" applyProtection="1">
      <alignment horizontal="center" vertical="center" wrapText="1"/>
      <protection locked="0"/>
    </xf>
    <xf numFmtId="0" fontId="7" fillId="7" borderId="54" xfId="0" applyFont="1" applyFill="1" applyBorder="1" applyAlignment="1" applyProtection="1">
      <alignment horizontal="center" vertical="center" wrapText="1"/>
      <protection locked="0"/>
    </xf>
    <xf numFmtId="0" fontId="5" fillId="7" borderId="33" xfId="1" applyFont="1" applyFill="1" applyBorder="1" applyAlignment="1" applyProtection="1">
      <alignment horizontal="center" vertical="center"/>
      <protection locked="0"/>
    </xf>
    <xf numFmtId="0" fontId="5" fillId="7" borderId="34" xfId="1" applyFont="1" applyFill="1" applyBorder="1" applyAlignment="1" applyProtection="1">
      <alignment horizontal="center" vertical="center"/>
      <protection locked="0"/>
    </xf>
    <xf numFmtId="0" fontId="5" fillId="7" borderId="35" xfId="1" applyFont="1" applyFill="1" applyBorder="1" applyAlignment="1" applyProtection="1">
      <alignment horizontal="center" vertical="center"/>
      <protection locked="0"/>
    </xf>
    <xf numFmtId="0" fontId="5" fillId="7" borderId="1" xfId="1" applyFont="1" applyFill="1" applyBorder="1" applyAlignment="1" applyProtection="1">
      <alignment horizontal="center" vertical="center"/>
      <protection locked="0"/>
    </xf>
    <xf numFmtId="0" fontId="5" fillId="7" borderId="0" xfId="1" applyFont="1" applyFill="1" applyAlignment="1" applyProtection="1">
      <alignment horizontal="center" vertical="center"/>
      <protection locked="0"/>
    </xf>
    <xf numFmtId="0" fontId="5" fillId="7" borderId="2" xfId="1" applyFont="1" applyFill="1" applyBorder="1" applyAlignment="1" applyProtection="1">
      <alignment horizontal="center" vertical="center"/>
      <protection locked="0"/>
    </xf>
    <xf numFmtId="0" fontId="30" fillId="7" borderId="60" xfId="1" applyFont="1" applyFill="1" applyBorder="1" applyAlignment="1" applyProtection="1">
      <alignment horizontal="left" vertical="center"/>
      <protection locked="0"/>
    </xf>
    <xf numFmtId="0" fontId="30" fillId="7" borderId="10" xfId="1" applyFont="1" applyFill="1" applyBorder="1" applyAlignment="1" applyProtection="1">
      <alignment horizontal="left" vertical="center"/>
      <protection locked="0"/>
    </xf>
    <xf numFmtId="0" fontId="30" fillId="7" borderId="40" xfId="1" applyFont="1" applyFill="1" applyBorder="1" applyAlignment="1" applyProtection="1">
      <alignment horizontal="left" vertical="center"/>
      <protection locked="0"/>
    </xf>
    <xf numFmtId="0" fontId="30" fillId="12" borderId="45" xfId="1" applyFont="1" applyFill="1" applyBorder="1" applyAlignment="1" applyProtection="1">
      <alignment horizontal="center" vertical="center"/>
      <protection locked="0"/>
    </xf>
    <xf numFmtId="0" fontId="30" fillId="12" borderId="28" xfId="1" applyFont="1" applyFill="1" applyBorder="1" applyAlignment="1" applyProtection="1">
      <alignment horizontal="center" vertical="center"/>
      <protection locked="0"/>
    </xf>
    <xf numFmtId="0" fontId="30" fillId="12" borderId="41" xfId="1" applyFont="1" applyFill="1" applyBorder="1" applyAlignment="1" applyProtection="1">
      <alignment horizontal="center" vertical="center"/>
      <protection locked="0"/>
    </xf>
    <xf numFmtId="0" fontId="29" fillId="7" borderId="1" xfId="1" applyFont="1" applyFill="1" applyBorder="1" applyAlignment="1" applyProtection="1">
      <alignment horizontal="center" vertical="center" wrapText="1"/>
      <protection locked="0"/>
    </xf>
    <xf numFmtId="0" fontId="29" fillId="7" borderId="0" xfId="1" applyFont="1" applyFill="1" applyAlignment="1" applyProtection="1">
      <alignment horizontal="center" vertical="center"/>
      <protection locked="0"/>
    </xf>
    <xf numFmtId="0" fontId="29" fillId="7" borderId="2" xfId="1" applyFont="1" applyFill="1" applyBorder="1" applyAlignment="1" applyProtection="1">
      <alignment horizontal="center" vertical="center"/>
      <protection locked="0"/>
    </xf>
    <xf numFmtId="0" fontId="30" fillId="7" borderId="48" xfId="1" applyFont="1" applyFill="1" applyBorder="1" applyAlignment="1" applyProtection="1">
      <alignment horizontal="left" vertical="center"/>
      <protection locked="0"/>
    </xf>
    <xf numFmtId="0" fontId="30" fillId="7" borderId="9" xfId="1" applyFont="1" applyFill="1" applyBorder="1" applyAlignment="1" applyProtection="1">
      <alignment horizontal="left" vertical="center"/>
      <protection locked="0"/>
    </xf>
    <xf numFmtId="0" fontId="30" fillId="7" borderId="49" xfId="1" applyFont="1" applyFill="1" applyBorder="1" applyAlignment="1" applyProtection="1">
      <alignment horizontal="left" vertical="center"/>
      <protection locked="0"/>
    </xf>
    <xf numFmtId="0" fontId="1" fillId="0" borderId="107" xfId="0" applyFont="1" applyBorder="1" applyAlignment="1">
      <alignment horizontal="center" vertical="top"/>
    </xf>
    <xf numFmtId="0" fontId="1" fillId="0" borderId="108" xfId="0" applyFont="1" applyBorder="1" applyAlignment="1">
      <alignment horizontal="center" vertical="top"/>
    </xf>
    <xf numFmtId="0" fontId="1" fillId="0" borderId="109" xfId="0" applyFont="1" applyBorder="1" applyAlignment="1">
      <alignment horizontal="center" vertical="top"/>
    </xf>
    <xf numFmtId="0" fontId="44" fillId="7" borderId="26" xfId="0" applyFont="1" applyFill="1" applyBorder="1" applyAlignment="1" applyProtection="1">
      <alignment horizontal="justify" vertical="center" wrapText="1"/>
      <protection locked="0"/>
    </xf>
    <xf numFmtId="0" fontId="44" fillId="7" borderId="36" xfId="0" applyFont="1" applyFill="1" applyBorder="1" applyAlignment="1" applyProtection="1">
      <alignment horizontal="justify" vertical="center" wrapText="1"/>
      <protection locked="0"/>
    </xf>
    <xf numFmtId="0" fontId="9" fillId="7" borderId="60" xfId="0" applyFont="1" applyFill="1" applyBorder="1" applyAlignment="1" applyProtection="1">
      <alignment horizontal="left" vertical="center" wrapText="1"/>
      <protection locked="0"/>
    </xf>
    <xf numFmtId="0" fontId="9" fillId="7" borderId="10" xfId="0" applyFont="1" applyFill="1" applyBorder="1" applyAlignment="1" applyProtection="1">
      <alignment horizontal="left" vertical="center" wrapText="1"/>
      <protection locked="0"/>
    </xf>
    <xf numFmtId="0" fontId="9" fillId="7" borderId="40" xfId="0" applyFont="1" applyFill="1" applyBorder="1" applyAlignment="1" applyProtection="1">
      <alignment horizontal="left" vertical="center" wrapText="1"/>
      <protection locked="0"/>
    </xf>
    <xf numFmtId="0" fontId="10" fillId="0" borderId="104" xfId="0" applyFont="1" applyBorder="1" applyAlignment="1">
      <alignment horizontal="center"/>
    </xf>
    <xf numFmtId="0" fontId="10" fillId="0" borderId="105" xfId="0" applyFont="1" applyBorder="1" applyAlignment="1">
      <alignment horizontal="center"/>
    </xf>
    <xf numFmtId="0" fontId="10" fillId="0" borderId="106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2" xfId="0" applyFont="1" applyBorder="1" applyAlignment="1">
      <alignment horizontal="center"/>
    </xf>
    <xf numFmtId="0" fontId="1" fillId="0" borderId="1" xfId="0" applyFont="1" applyBorder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" fillId="7" borderId="0" xfId="0" applyFont="1" applyFill="1" applyAlignment="1">
      <alignment horizontal="center" vertical="top" wrapText="1"/>
    </xf>
    <xf numFmtId="0" fontId="1" fillId="7" borderId="2" xfId="0" applyFont="1" applyFill="1" applyBorder="1" applyAlignment="1">
      <alignment horizontal="center" vertical="top" wrapText="1"/>
    </xf>
    <xf numFmtId="0" fontId="11" fillId="7" borderId="84" xfId="0" applyFont="1" applyFill="1" applyBorder="1" applyAlignment="1">
      <alignment horizontal="center" vertical="center" wrapText="1"/>
    </xf>
    <xf numFmtId="0" fontId="11" fillId="7" borderId="85" xfId="0" applyFont="1" applyFill="1" applyBorder="1" applyAlignment="1">
      <alignment horizontal="center" vertical="center" wrapText="1"/>
    </xf>
    <xf numFmtId="0" fontId="11" fillId="7" borderId="83" xfId="0" applyFont="1" applyFill="1" applyBorder="1" applyAlignment="1">
      <alignment horizontal="center" vertical="center" wrapText="1"/>
    </xf>
    <xf numFmtId="0" fontId="53" fillId="0" borderId="11" xfId="3" applyFont="1" applyBorder="1" applyAlignment="1">
      <alignment horizontal="justify" vertical="center" wrapText="1"/>
    </xf>
    <xf numFmtId="0" fontId="55" fillId="0" borderId="26" xfId="3" applyFont="1" applyBorder="1" applyAlignment="1">
      <alignment horizontal="justify" vertical="center" wrapText="1"/>
    </xf>
    <xf numFmtId="0" fontId="55" fillId="0" borderId="36" xfId="3" applyFont="1" applyBorder="1" applyAlignment="1">
      <alignment horizontal="justify" vertical="center" wrapText="1"/>
    </xf>
    <xf numFmtId="0" fontId="29" fillId="0" borderId="11" xfId="3" applyFont="1" applyBorder="1" applyAlignment="1">
      <alignment horizontal="justify" vertical="center" wrapText="1"/>
    </xf>
    <xf numFmtId="0" fontId="29" fillId="0" borderId="26" xfId="3" applyFont="1" applyBorder="1" applyAlignment="1">
      <alignment horizontal="justify" vertical="center" wrapText="1"/>
    </xf>
    <xf numFmtId="0" fontId="29" fillId="0" borderId="36" xfId="3" applyFont="1" applyBorder="1" applyAlignment="1">
      <alignment horizontal="justify" vertical="center" wrapText="1"/>
    </xf>
    <xf numFmtId="0" fontId="28" fillId="9" borderId="60" xfId="3" applyFont="1" applyFill="1" applyBorder="1" applyAlignment="1">
      <alignment horizontal="center" vertical="center"/>
    </xf>
    <xf numFmtId="0" fontId="28" fillId="9" borderId="10" xfId="3" applyFont="1" applyFill="1" applyBorder="1" applyAlignment="1">
      <alignment horizontal="center" vertical="center"/>
    </xf>
    <xf numFmtId="0" fontId="28" fillId="9" borderId="40" xfId="3" applyFont="1" applyFill="1" applyBorder="1" applyAlignment="1">
      <alignment horizontal="center" vertical="center"/>
    </xf>
    <xf numFmtId="0" fontId="12" fillId="19" borderId="6" xfId="0" applyFont="1" applyFill="1" applyBorder="1" applyAlignment="1">
      <alignment horizontal="center" vertical="center" wrapText="1"/>
    </xf>
    <xf numFmtId="0" fontId="12" fillId="19" borderId="7" xfId="0" applyFont="1" applyFill="1" applyBorder="1" applyAlignment="1">
      <alignment horizontal="center" vertical="center" wrapText="1"/>
    </xf>
    <xf numFmtId="0" fontId="12" fillId="19" borderId="8" xfId="0" applyFont="1" applyFill="1" applyBorder="1" applyAlignment="1">
      <alignment horizontal="center" vertical="center" wrapText="1"/>
    </xf>
    <xf numFmtId="0" fontId="11" fillId="0" borderId="60" xfId="3" applyFont="1" applyBorder="1" applyAlignment="1">
      <alignment horizontal="justify" vertical="center" wrapText="1"/>
    </xf>
    <xf numFmtId="0" fontId="11" fillId="0" borderId="10" xfId="3" applyFont="1" applyBorder="1" applyAlignment="1">
      <alignment horizontal="justify" vertical="center" wrapText="1"/>
    </xf>
    <xf numFmtId="0" fontId="11" fillId="0" borderId="40" xfId="3" applyFont="1" applyBorder="1" applyAlignment="1">
      <alignment horizontal="justify" vertical="center" wrapText="1"/>
    </xf>
    <xf numFmtId="0" fontId="12" fillId="18" borderId="60" xfId="0" applyFont="1" applyFill="1" applyBorder="1" applyAlignment="1">
      <alignment horizontal="left" vertical="center" wrapText="1"/>
    </xf>
    <xf numFmtId="0" fontId="12" fillId="18" borderId="10" xfId="0" applyFont="1" applyFill="1" applyBorder="1" applyAlignment="1">
      <alignment horizontal="left" vertical="center" wrapText="1"/>
    </xf>
    <xf numFmtId="0" fontId="12" fillId="18" borderId="40" xfId="0" applyFont="1" applyFill="1" applyBorder="1" applyAlignment="1">
      <alignment horizontal="left" vertical="center" wrapText="1"/>
    </xf>
    <xf numFmtId="0" fontId="15" fillId="15" borderId="79" xfId="3" applyFont="1" applyFill="1" applyBorder="1" applyAlignment="1">
      <alignment horizontal="center" vertical="center" wrapText="1"/>
    </xf>
    <xf numFmtId="0" fontId="15" fillId="15" borderId="80" xfId="3" applyFont="1" applyFill="1" applyBorder="1" applyAlignment="1">
      <alignment horizontal="center" vertical="center" wrapText="1"/>
    </xf>
    <xf numFmtId="0" fontId="12" fillId="10" borderId="48" xfId="3" applyFont="1" applyFill="1" applyBorder="1" applyAlignment="1">
      <alignment horizontal="center" vertical="center"/>
    </xf>
    <xf numFmtId="0" fontId="12" fillId="10" borderId="9" xfId="3" applyFont="1" applyFill="1" applyBorder="1" applyAlignment="1">
      <alignment horizontal="center" vertical="center"/>
    </xf>
    <xf numFmtId="0" fontId="12" fillId="10" borderId="78" xfId="3" applyFont="1" applyFill="1" applyBorder="1" applyAlignment="1">
      <alignment horizontal="center" vertical="center"/>
    </xf>
    <xf numFmtId="0" fontId="26" fillId="17" borderId="89" xfId="3" applyFont="1" applyFill="1" applyBorder="1" applyAlignment="1">
      <alignment horizontal="center" vertical="center"/>
    </xf>
    <xf numFmtId="0" fontId="26" fillId="17" borderId="90" xfId="3" applyFont="1" applyFill="1" applyBorder="1" applyAlignment="1">
      <alignment horizontal="center" vertical="center"/>
    </xf>
    <xf numFmtId="0" fontId="26" fillId="17" borderId="60" xfId="3" applyFont="1" applyFill="1" applyBorder="1" applyAlignment="1">
      <alignment horizontal="center" vertical="center"/>
    </xf>
    <xf numFmtId="0" fontId="26" fillId="17" borderId="71" xfId="3" applyFont="1" applyFill="1" applyBorder="1" applyAlignment="1">
      <alignment horizontal="center" vertical="center"/>
    </xf>
    <xf numFmtId="0" fontId="11" fillId="15" borderId="11" xfId="0" applyFont="1" applyFill="1" applyBorder="1" applyAlignment="1">
      <alignment horizontal="center" vertical="center" wrapText="1"/>
    </xf>
    <xf numFmtId="0" fontId="11" fillId="15" borderId="27" xfId="0" applyFont="1" applyFill="1" applyBorder="1" applyAlignment="1">
      <alignment horizontal="center" vertical="center" wrapText="1"/>
    </xf>
    <xf numFmtId="0" fontId="11" fillId="15" borderId="48" xfId="0" applyFont="1" applyFill="1" applyBorder="1" applyAlignment="1">
      <alignment horizontal="center" vertical="center" wrapText="1"/>
    </xf>
    <xf numFmtId="0" fontId="11" fillId="15" borderId="78" xfId="0" applyFont="1" applyFill="1" applyBorder="1" applyAlignment="1">
      <alignment horizontal="center" vertical="center" wrapText="1"/>
    </xf>
    <xf numFmtId="0" fontId="11" fillId="15" borderId="60" xfId="0" applyFont="1" applyFill="1" applyBorder="1" applyAlignment="1">
      <alignment horizontal="center" vertical="center" wrapText="1"/>
    </xf>
    <xf numFmtId="0" fontId="11" fillId="15" borderId="71" xfId="0" applyFont="1" applyFill="1" applyBorder="1" applyAlignment="1">
      <alignment horizontal="center" vertical="center" wrapText="1"/>
    </xf>
    <xf numFmtId="0" fontId="12" fillId="19" borderId="60" xfId="0" applyFont="1" applyFill="1" applyBorder="1" applyAlignment="1">
      <alignment horizontal="center" vertical="center" wrapText="1"/>
    </xf>
    <xf numFmtId="0" fontId="12" fillId="19" borderId="10" xfId="0" applyFont="1" applyFill="1" applyBorder="1" applyAlignment="1">
      <alignment horizontal="center" vertical="center" wrapText="1"/>
    </xf>
    <xf numFmtId="0" fontId="12" fillId="19" borderId="40" xfId="0" applyFont="1" applyFill="1" applyBorder="1" applyAlignment="1">
      <alignment horizontal="center" vertical="center" wrapText="1"/>
    </xf>
    <xf numFmtId="0" fontId="28" fillId="11" borderId="60" xfId="1" applyFont="1" applyFill="1" applyBorder="1" applyAlignment="1">
      <alignment horizontal="center" vertical="center"/>
    </xf>
    <xf numFmtId="0" fontId="28" fillId="11" borderId="10" xfId="1" applyFont="1" applyFill="1" applyBorder="1" applyAlignment="1">
      <alignment horizontal="center" vertical="center"/>
    </xf>
    <xf numFmtId="0" fontId="28" fillId="11" borderId="40" xfId="1" applyFont="1" applyFill="1" applyBorder="1" applyAlignment="1">
      <alignment horizontal="center" vertical="center"/>
    </xf>
    <xf numFmtId="0" fontId="15" fillId="7" borderId="84" xfId="3" applyFont="1" applyFill="1" applyBorder="1" applyAlignment="1">
      <alignment horizontal="center" vertical="center" wrapText="1"/>
    </xf>
    <xf numFmtId="0" fontId="15" fillId="7" borderId="83" xfId="3" applyFont="1" applyFill="1" applyBorder="1" applyAlignment="1">
      <alignment horizontal="center" vertical="center" wrapText="1"/>
    </xf>
    <xf numFmtId="0" fontId="15" fillId="7" borderId="30" xfId="3" applyFont="1" applyFill="1" applyBorder="1" applyAlignment="1">
      <alignment horizontal="center" vertical="center" wrapText="1"/>
    </xf>
    <xf numFmtId="0" fontId="12" fillId="18" borderId="30" xfId="0" applyFont="1" applyFill="1" applyBorder="1" applyAlignment="1">
      <alignment horizontal="left" vertical="center" wrapText="1"/>
    </xf>
    <xf numFmtId="0" fontId="12" fillId="18" borderId="17" xfId="0" applyFont="1" applyFill="1" applyBorder="1" applyAlignment="1">
      <alignment horizontal="left" vertical="center" wrapText="1"/>
    </xf>
    <xf numFmtId="0" fontId="12" fillId="18" borderId="23" xfId="0" applyFont="1" applyFill="1" applyBorder="1" applyAlignment="1">
      <alignment horizontal="left" vertical="center" wrapText="1"/>
    </xf>
    <xf numFmtId="0" fontId="12" fillId="18" borderId="96" xfId="0" applyFont="1" applyFill="1" applyBorder="1" applyAlignment="1">
      <alignment horizontal="left" vertical="center" wrapText="1"/>
    </xf>
    <xf numFmtId="0" fontId="11" fillId="15" borderId="30" xfId="0" applyFont="1" applyFill="1" applyBorder="1" applyAlignment="1">
      <alignment horizontal="center" vertical="center" wrapText="1"/>
    </xf>
    <xf numFmtId="0" fontId="11" fillId="15" borderId="86" xfId="0" applyFont="1" applyFill="1" applyBorder="1" applyAlignment="1">
      <alignment horizontal="center" vertical="center" wrapText="1"/>
    </xf>
    <xf numFmtId="0" fontId="5" fillId="0" borderId="37" xfId="3" applyFont="1" applyBorder="1" applyAlignment="1">
      <alignment horizontal="center" vertical="top"/>
    </xf>
    <xf numFmtId="0" fontId="5" fillId="0" borderId="38" xfId="3" applyFont="1" applyBorder="1" applyAlignment="1">
      <alignment horizontal="center" vertical="top"/>
    </xf>
    <xf numFmtId="0" fontId="5" fillId="0" borderId="39" xfId="3" applyFont="1" applyBorder="1" applyAlignment="1">
      <alignment horizontal="center" vertical="top"/>
    </xf>
    <xf numFmtId="0" fontId="5" fillId="0" borderId="1" xfId="3" applyFont="1" applyBorder="1" applyAlignment="1">
      <alignment horizontal="center"/>
    </xf>
    <xf numFmtId="0" fontId="5" fillId="0" borderId="0" xfId="3" applyFont="1" applyAlignment="1">
      <alignment horizontal="center"/>
    </xf>
    <xf numFmtId="0" fontId="5" fillId="0" borderId="2" xfId="3" applyFont="1" applyBorder="1" applyAlignment="1">
      <alignment horizontal="center"/>
    </xf>
    <xf numFmtId="0" fontId="29" fillId="0" borderId="60" xfId="3" applyFont="1" applyBorder="1" applyAlignment="1">
      <alignment horizontal="justify" vertical="center" wrapText="1"/>
    </xf>
    <xf numFmtId="0" fontId="29" fillId="0" borderId="10" xfId="3" applyFont="1" applyBorder="1" applyAlignment="1">
      <alignment horizontal="justify" vertical="center" wrapText="1"/>
    </xf>
    <xf numFmtId="0" fontId="29" fillId="0" borderId="40" xfId="3" applyFont="1" applyBorder="1" applyAlignment="1">
      <alignment horizontal="justify" vertical="center" wrapText="1"/>
    </xf>
    <xf numFmtId="0" fontId="21" fillId="0" borderId="60" xfId="3" applyFont="1" applyBorder="1" applyAlignment="1">
      <alignment horizontal="center" vertical="center" wrapText="1"/>
    </xf>
    <xf numFmtId="0" fontId="21" fillId="0" borderId="10" xfId="3" applyFont="1" applyBorder="1" applyAlignment="1">
      <alignment horizontal="center" vertical="center" wrapText="1"/>
    </xf>
    <xf numFmtId="0" fontId="21" fillId="0" borderId="40" xfId="3" applyFont="1" applyBorder="1" applyAlignment="1">
      <alignment horizontal="center" vertical="center" wrapText="1"/>
    </xf>
    <xf numFmtId="0" fontId="27" fillId="0" borderId="26" xfId="3" applyFont="1" applyBorder="1" applyAlignment="1">
      <alignment horizontal="justify" vertical="center" wrapText="1"/>
    </xf>
    <xf numFmtId="0" fontId="27" fillId="0" borderId="36" xfId="3" applyFont="1" applyBorder="1" applyAlignment="1">
      <alignment horizontal="justify" vertical="center" wrapText="1"/>
    </xf>
    <xf numFmtId="0" fontId="27" fillId="7" borderId="11" xfId="3" applyFont="1" applyFill="1" applyBorder="1" applyAlignment="1">
      <alignment horizontal="justify" vertical="center" wrapText="1"/>
    </xf>
    <xf numFmtId="0" fontId="27" fillId="7" borderId="26" xfId="3" applyFont="1" applyFill="1" applyBorder="1" applyAlignment="1">
      <alignment horizontal="justify" vertical="center" wrapText="1"/>
    </xf>
    <xf numFmtId="0" fontId="27" fillId="7" borderId="36" xfId="3" applyFont="1" applyFill="1" applyBorder="1" applyAlignment="1">
      <alignment horizontal="justify" vertical="center" wrapText="1"/>
    </xf>
    <xf numFmtId="0" fontId="27" fillId="0" borderId="11" xfId="3" applyFont="1" applyBorder="1" applyAlignment="1">
      <alignment horizontal="justify" vertical="center" wrapText="1"/>
    </xf>
    <xf numFmtId="0" fontId="50" fillId="0" borderId="11" xfId="3" applyFont="1" applyBorder="1" applyAlignment="1">
      <alignment horizontal="justify" vertical="center" wrapText="1"/>
    </xf>
    <xf numFmtId="0" fontId="15" fillId="15" borderId="60" xfId="3" applyFont="1" applyFill="1" applyBorder="1" applyAlignment="1">
      <alignment horizontal="center" vertical="center" wrapText="1"/>
    </xf>
    <xf numFmtId="0" fontId="15" fillId="15" borderId="71" xfId="3" applyFont="1" applyFill="1" applyBorder="1" applyAlignment="1">
      <alignment horizontal="center" vertical="center" wrapText="1"/>
    </xf>
    <xf numFmtId="0" fontId="14" fillId="7" borderId="24" xfId="3" applyFont="1" applyFill="1" applyBorder="1" applyAlignment="1">
      <alignment horizontal="center" vertical="center" wrapText="1"/>
    </xf>
    <xf numFmtId="0" fontId="14" fillId="7" borderId="99" xfId="3" applyFont="1" applyFill="1" applyBorder="1" applyAlignment="1">
      <alignment horizontal="center" vertical="center" wrapText="1"/>
    </xf>
    <xf numFmtId="0" fontId="14" fillId="7" borderId="11" xfId="3" applyFont="1" applyFill="1" applyBorder="1" applyAlignment="1">
      <alignment horizontal="center" vertical="center" wrapText="1"/>
    </xf>
    <xf numFmtId="0" fontId="14" fillId="7" borderId="27" xfId="3" applyFont="1" applyFill="1" applyBorder="1" applyAlignment="1">
      <alignment horizontal="center" vertical="center" wrapText="1"/>
    </xf>
    <xf numFmtId="0" fontId="12" fillId="18" borderId="6" xfId="0" applyFont="1" applyFill="1" applyBorder="1" applyAlignment="1">
      <alignment horizontal="left" vertical="center" wrapText="1"/>
    </xf>
    <xf numFmtId="0" fontId="12" fillId="18" borderId="7" xfId="0" applyFont="1" applyFill="1" applyBorder="1" applyAlignment="1">
      <alignment horizontal="left" vertical="center" wrapText="1"/>
    </xf>
    <xf numFmtId="0" fontId="12" fillId="18" borderId="8" xfId="0" applyFont="1" applyFill="1" applyBorder="1" applyAlignment="1">
      <alignment horizontal="left" vertical="center" wrapText="1"/>
    </xf>
    <xf numFmtId="0" fontId="28" fillId="9" borderId="48" xfId="3" applyFont="1" applyFill="1" applyBorder="1" applyAlignment="1">
      <alignment horizontal="center" vertical="center"/>
    </xf>
    <xf numFmtId="0" fontId="28" fillId="9" borderId="9" xfId="3" applyFont="1" applyFill="1" applyBorder="1" applyAlignment="1">
      <alignment horizontal="center" vertical="center"/>
    </xf>
    <xf numFmtId="0" fontId="28" fillId="9" borderId="19" xfId="3" applyFont="1" applyFill="1" applyBorder="1" applyAlignment="1">
      <alignment horizontal="center" vertical="center"/>
    </xf>
    <xf numFmtId="0" fontId="5" fillId="10" borderId="123" xfId="0" applyFont="1" applyFill="1" applyBorder="1" applyAlignment="1">
      <alignment horizontal="center" vertical="center" wrapText="1"/>
    </xf>
    <xf numFmtId="0" fontId="5" fillId="10" borderId="78" xfId="0" applyFont="1" applyFill="1" applyBorder="1" applyAlignment="1">
      <alignment horizontal="center" vertical="center" wrapText="1"/>
    </xf>
    <xf numFmtId="0" fontId="11" fillId="7" borderId="30" xfId="0" applyFont="1" applyFill="1" applyBorder="1" applyAlignment="1">
      <alignment horizontal="center" vertical="center" wrapText="1"/>
    </xf>
    <xf numFmtId="0" fontId="11" fillId="7" borderId="84" xfId="0" applyFont="1" applyFill="1" applyBorder="1" applyAlignment="1">
      <alignment horizontal="center" vertical="center"/>
    </xf>
    <xf numFmtId="0" fontId="11" fillId="7" borderId="85" xfId="0" applyFont="1" applyFill="1" applyBorder="1" applyAlignment="1">
      <alignment horizontal="center" vertical="center"/>
    </xf>
    <xf numFmtId="0" fontId="11" fillId="7" borderId="83" xfId="0" applyFont="1" applyFill="1" applyBorder="1" applyAlignment="1">
      <alignment horizontal="center" vertical="center"/>
    </xf>
    <xf numFmtId="0" fontId="14" fillId="10" borderId="17" xfId="0" applyFont="1" applyFill="1" applyBorder="1" applyAlignment="1">
      <alignment horizontal="center" vertical="center" wrapText="1"/>
    </xf>
    <xf numFmtId="0" fontId="14" fillId="10" borderId="23" xfId="0" applyFont="1" applyFill="1" applyBorder="1" applyAlignment="1">
      <alignment horizontal="center" vertical="center" wrapText="1"/>
    </xf>
    <xf numFmtId="0" fontId="14" fillId="10" borderId="45" xfId="0" applyFont="1" applyFill="1" applyBorder="1" applyAlignment="1">
      <alignment horizontal="center" vertical="center" wrapText="1"/>
    </xf>
    <xf numFmtId="0" fontId="14" fillId="10" borderId="72" xfId="0" applyFont="1" applyFill="1" applyBorder="1" applyAlignment="1">
      <alignment horizontal="center" vertical="center" wrapText="1"/>
    </xf>
    <xf numFmtId="0" fontId="14" fillId="10" borderId="3" xfId="0" applyFont="1" applyFill="1" applyBorder="1" applyAlignment="1">
      <alignment horizontal="center" vertical="center" wrapText="1"/>
    </xf>
    <xf numFmtId="0" fontId="14" fillId="10" borderId="73" xfId="0" applyFont="1" applyFill="1" applyBorder="1" applyAlignment="1">
      <alignment horizontal="center" vertical="center" wrapText="1"/>
    </xf>
    <xf numFmtId="0" fontId="15" fillId="7" borderId="85" xfId="3" applyFont="1" applyFill="1" applyBorder="1" applyAlignment="1">
      <alignment horizontal="center" vertical="center" wrapText="1"/>
    </xf>
    <xf numFmtId="0" fontId="22" fillId="2" borderId="33" xfId="0" applyFont="1" applyFill="1" applyBorder="1" applyAlignment="1">
      <alignment horizontal="center" vertical="center" wrapText="1"/>
    </xf>
    <xf numFmtId="0" fontId="22" fillId="2" borderId="34" xfId="0" applyFont="1" applyFill="1" applyBorder="1" applyAlignment="1">
      <alignment horizontal="center" vertical="center" wrapText="1"/>
    </xf>
    <xf numFmtId="0" fontId="22" fillId="2" borderId="35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22" fillId="2" borderId="0" xfId="0" applyFont="1" applyFill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 wrapText="1"/>
    </xf>
    <xf numFmtId="0" fontId="22" fillId="8" borderId="60" xfId="0" applyFont="1" applyFill="1" applyBorder="1" applyAlignment="1">
      <alignment horizontal="center" vertical="center" wrapText="1"/>
    </xf>
    <xf numFmtId="0" fontId="22" fillId="8" borderId="10" xfId="0" applyFont="1" applyFill="1" applyBorder="1" applyAlignment="1">
      <alignment horizontal="center" vertical="center" wrapText="1"/>
    </xf>
    <xf numFmtId="0" fontId="22" fillId="8" borderId="40" xfId="0" applyFont="1" applyFill="1" applyBorder="1" applyAlignment="1">
      <alignment horizontal="center" vertical="center" wrapText="1"/>
    </xf>
    <xf numFmtId="0" fontId="12" fillId="0" borderId="60" xfId="0" applyFont="1" applyBorder="1" applyAlignment="1">
      <alignment horizontal="left" vertical="center" wrapText="1"/>
    </xf>
    <xf numFmtId="0" fontId="12" fillId="0" borderId="10" xfId="0" applyFont="1" applyBorder="1" applyAlignment="1">
      <alignment horizontal="left" vertical="center" wrapText="1"/>
    </xf>
    <xf numFmtId="0" fontId="12" fillId="0" borderId="40" xfId="0" applyFont="1" applyBorder="1" applyAlignment="1">
      <alignment horizontal="left" vertical="center" wrapText="1"/>
    </xf>
    <xf numFmtId="0" fontId="12" fillId="0" borderId="3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12" fillId="0" borderId="5" xfId="0" applyFont="1" applyBorder="1" applyAlignment="1">
      <alignment horizontal="left" vertical="center" wrapText="1"/>
    </xf>
    <xf numFmtId="0" fontId="14" fillId="0" borderId="48" xfId="3" applyFont="1" applyBorder="1" applyAlignment="1">
      <alignment horizontal="center" vertical="center" wrapText="1"/>
    </xf>
    <xf numFmtId="0" fontId="14" fillId="0" borderId="9" xfId="3" applyFont="1" applyBorder="1" applyAlignment="1">
      <alignment horizontal="center" vertical="center" wrapText="1"/>
    </xf>
    <xf numFmtId="0" fontId="14" fillId="0" borderId="11" xfId="3" applyFont="1" applyBorder="1" applyAlignment="1">
      <alignment horizontal="center" vertical="center" wrapText="1"/>
    </xf>
    <xf numFmtId="0" fontId="14" fillId="0" borderId="27" xfId="3" applyFont="1" applyBorder="1" applyAlignment="1">
      <alignment horizontal="center" vertical="center" wrapText="1"/>
    </xf>
    <xf numFmtId="0" fontId="14" fillId="0" borderId="3" xfId="3" applyFont="1" applyBorder="1" applyAlignment="1">
      <alignment horizontal="center" vertical="center" wrapText="1"/>
    </xf>
    <xf numFmtId="0" fontId="14" fillId="0" borderId="4" xfId="3" applyFont="1" applyBorder="1" applyAlignment="1">
      <alignment horizontal="center" vertical="center" wrapText="1"/>
    </xf>
    <xf numFmtId="0" fontId="12" fillId="18" borderId="11" xfId="0" applyFont="1" applyFill="1" applyBorder="1" applyAlignment="1">
      <alignment horizontal="left" vertical="center" wrapText="1"/>
    </xf>
    <xf numFmtId="0" fontId="12" fillId="18" borderId="26" xfId="0" applyFont="1" applyFill="1" applyBorder="1" applyAlignment="1">
      <alignment horizontal="left" vertical="center" wrapText="1"/>
    </xf>
    <xf numFmtId="0" fontId="12" fillId="18" borderId="36" xfId="0" applyFont="1" applyFill="1" applyBorder="1" applyAlignment="1">
      <alignment horizontal="left" vertical="center" wrapText="1"/>
    </xf>
    <xf numFmtId="0" fontId="28" fillId="9" borderId="50" xfId="3" applyFont="1" applyFill="1" applyBorder="1" applyAlignment="1">
      <alignment horizontal="center" vertical="center"/>
    </xf>
    <xf numFmtId="0" fontId="14" fillId="7" borderId="6" xfId="3" applyFont="1" applyFill="1" applyBorder="1" applyAlignment="1">
      <alignment horizontal="center" vertical="center" wrapText="1"/>
    </xf>
    <xf numFmtId="0" fontId="14" fillId="7" borderId="25" xfId="3" applyFont="1" applyFill="1" applyBorder="1" applyAlignment="1">
      <alignment horizontal="center" vertical="center" wrapText="1"/>
    </xf>
    <xf numFmtId="0" fontId="14" fillId="0" borderId="73" xfId="3" applyFont="1" applyBorder="1" applyAlignment="1">
      <alignment horizontal="center" vertical="center" wrapText="1"/>
    </xf>
    <xf numFmtId="17" fontId="32" fillId="0" borderId="84" xfId="0" applyNumberFormat="1" applyFont="1" applyBorder="1" applyAlignment="1">
      <alignment horizontal="center" vertical="center"/>
    </xf>
    <xf numFmtId="0" fontId="32" fillId="0" borderId="85" xfId="0" applyFont="1" applyBorder="1" applyAlignment="1">
      <alignment horizontal="center" vertical="center"/>
    </xf>
    <xf numFmtId="0" fontId="32" fillId="0" borderId="83" xfId="0" applyFont="1" applyBorder="1" applyAlignment="1">
      <alignment horizontal="center" vertical="center"/>
    </xf>
    <xf numFmtId="17" fontId="23" fillId="0" borderId="30" xfId="0" applyNumberFormat="1" applyFont="1" applyBorder="1" applyAlignment="1">
      <alignment horizontal="center" vertical="center"/>
    </xf>
    <xf numFmtId="0" fontId="23" fillId="0" borderId="30" xfId="0" applyFont="1" applyBorder="1" applyAlignment="1">
      <alignment horizontal="center" vertical="center"/>
    </xf>
    <xf numFmtId="0" fontId="12" fillId="2" borderId="33" xfId="0" applyFont="1" applyFill="1" applyBorder="1" applyAlignment="1">
      <alignment horizontal="center" wrapText="1"/>
    </xf>
    <xf numFmtId="0" fontId="12" fillId="2" borderId="34" xfId="0" applyFont="1" applyFill="1" applyBorder="1" applyAlignment="1">
      <alignment horizontal="center" wrapText="1"/>
    </xf>
    <xf numFmtId="0" fontId="12" fillId="2" borderId="35" xfId="0" applyFont="1" applyFill="1" applyBorder="1" applyAlignment="1">
      <alignment horizont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9" fillId="18" borderId="60" xfId="0" applyFont="1" applyFill="1" applyBorder="1" applyAlignment="1">
      <alignment horizontal="left" vertical="center" wrapText="1"/>
    </xf>
    <xf numFmtId="0" fontId="19" fillId="18" borderId="10" xfId="0" applyFont="1" applyFill="1" applyBorder="1" applyAlignment="1">
      <alignment horizontal="left" vertical="center" wrapText="1"/>
    </xf>
    <xf numFmtId="0" fontId="19" fillId="18" borderId="40" xfId="0" applyFont="1" applyFill="1" applyBorder="1" applyAlignment="1">
      <alignment horizontal="left" vertical="center" wrapText="1"/>
    </xf>
    <xf numFmtId="17" fontId="23" fillId="0" borderId="84" xfId="0" applyNumberFormat="1" applyFont="1" applyBorder="1" applyAlignment="1">
      <alignment horizontal="center" vertical="center"/>
    </xf>
    <xf numFmtId="0" fontId="23" fillId="0" borderId="85" xfId="0" applyFont="1" applyBorder="1" applyAlignment="1">
      <alignment horizontal="center" vertical="center"/>
    </xf>
    <xf numFmtId="0" fontId="23" fillId="0" borderId="83" xfId="0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22" xfId="0" applyFont="1" applyBorder="1" applyAlignment="1">
      <alignment horizontal="center" vertical="center"/>
    </xf>
    <xf numFmtId="0" fontId="43" fillId="0" borderId="130" xfId="0" applyFont="1" applyBorder="1" applyAlignment="1">
      <alignment horizontal="center" vertical="top" wrapText="1"/>
    </xf>
    <xf numFmtId="0" fontId="43" fillId="0" borderId="131" xfId="0" applyFont="1" applyBorder="1" applyAlignment="1">
      <alignment horizontal="center" vertical="top" wrapText="1"/>
    </xf>
    <xf numFmtId="0" fontId="43" fillId="0" borderId="132" xfId="0" applyFont="1" applyBorder="1" applyAlignment="1">
      <alignment horizontal="center" vertical="top" wrapText="1"/>
    </xf>
    <xf numFmtId="0" fontId="43" fillId="0" borderId="133" xfId="0" applyFont="1" applyBorder="1" applyAlignment="1">
      <alignment horizontal="center" vertical="top" wrapText="1"/>
    </xf>
    <xf numFmtId="0" fontId="43" fillId="0" borderId="0" xfId="0" applyFont="1" applyAlignment="1">
      <alignment horizontal="center" vertical="top" wrapText="1"/>
    </xf>
    <xf numFmtId="0" fontId="43" fillId="0" borderId="134" xfId="0" applyFont="1" applyBorder="1" applyAlignment="1">
      <alignment horizontal="center" vertical="top" wrapText="1"/>
    </xf>
    <xf numFmtId="0" fontId="43" fillId="0" borderId="135" xfId="0" applyFont="1" applyBorder="1" applyAlignment="1">
      <alignment horizontal="center" vertical="top" wrapText="1"/>
    </xf>
    <xf numFmtId="0" fontId="43" fillId="0" borderId="136" xfId="0" applyFont="1" applyBorder="1" applyAlignment="1">
      <alignment horizontal="center" vertical="top" wrapText="1"/>
    </xf>
    <xf numFmtId="0" fontId="43" fillId="0" borderId="137" xfId="0" applyFont="1" applyBorder="1" applyAlignment="1">
      <alignment horizontal="center" vertical="top" wrapText="1"/>
    </xf>
    <xf numFmtId="0" fontId="43" fillId="7" borderId="110" xfId="0" applyFont="1" applyFill="1" applyBorder="1" applyAlignment="1">
      <alignment horizontal="center" vertical="center" wrapText="1"/>
    </xf>
    <xf numFmtId="0" fontId="43" fillId="7" borderId="10" xfId="0" applyFont="1" applyFill="1" applyBorder="1" applyAlignment="1">
      <alignment horizontal="center" vertical="center" wrapText="1"/>
    </xf>
    <xf numFmtId="0" fontId="43" fillId="7" borderId="71" xfId="0" applyFont="1" applyFill="1" applyBorder="1" applyAlignment="1">
      <alignment horizontal="center" vertical="center" wrapText="1"/>
    </xf>
    <xf numFmtId="0" fontId="46" fillId="0" borderId="110" xfId="0" applyFont="1" applyBorder="1" applyAlignment="1">
      <alignment horizontal="center" vertical="center"/>
    </xf>
    <xf numFmtId="0" fontId="46" fillId="0" borderId="10" xfId="0" applyFont="1" applyBorder="1" applyAlignment="1">
      <alignment horizontal="center" vertical="center"/>
    </xf>
    <xf numFmtId="0" fontId="46" fillId="0" borderId="71" xfId="0" applyFont="1" applyBorder="1" applyAlignment="1">
      <alignment horizontal="center" vertical="center"/>
    </xf>
    <xf numFmtId="0" fontId="43" fillId="0" borderId="110" xfId="0" applyFont="1" applyBorder="1" applyAlignment="1">
      <alignment horizontal="center" vertical="center"/>
    </xf>
    <xf numFmtId="0" fontId="43" fillId="0" borderId="10" xfId="0" applyFont="1" applyBorder="1" applyAlignment="1">
      <alignment horizontal="center" vertical="center"/>
    </xf>
    <xf numFmtId="0" fontId="43" fillId="0" borderId="71" xfId="0" applyFont="1" applyBorder="1" applyAlignment="1">
      <alignment horizontal="center" vertical="center"/>
    </xf>
    <xf numFmtId="0" fontId="58" fillId="0" borderId="130" xfId="0" applyFont="1" applyBorder="1" applyAlignment="1">
      <alignment horizontal="center" vertical="center" wrapText="1"/>
    </xf>
    <xf numFmtId="0" fontId="58" fillId="0" borderId="131" xfId="0" applyFont="1" applyBorder="1" applyAlignment="1">
      <alignment horizontal="center" vertical="center" wrapText="1"/>
    </xf>
    <xf numFmtId="0" fontId="58" fillId="0" borderId="132" xfId="0" applyFont="1" applyBorder="1" applyAlignment="1">
      <alignment horizontal="center" vertical="center" wrapText="1"/>
    </xf>
    <xf numFmtId="0" fontId="58" fillId="0" borderId="133" xfId="0" applyFont="1" applyBorder="1" applyAlignment="1">
      <alignment horizontal="center" vertical="center" wrapText="1"/>
    </xf>
    <xf numFmtId="0" fontId="58" fillId="0" borderId="0" xfId="0" applyFont="1" applyAlignment="1">
      <alignment horizontal="center" vertical="center" wrapText="1"/>
    </xf>
    <xf numFmtId="0" fontId="58" fillId="0" borderId="134" xfId="0" applyFont="1" applyBorder="1" applyAlignment="1">
      <alignment horizontal="center" vertical="center" wrapText="1"/>
    </xf>
    <xf numFmtId="0" fontId="58" fillId="0" borderId="135" xfId="0" applyFont="1" applyBorder="1" applyAlignment="1">
      <alignment horizontal="center" vertical="center" wrapText="1"/>
    </xf>
    <xf numFmtId="0" fontId="58" fillId="0" borderId="136" xfId="0" applyFont="1" applyBorder="1" applyAlignment="1">
      <alignment horizontal="center" vertical="center" wrapText="1"/>
    </xf>
    <xf numFmtId="0" fontId="58" fillId="0" borderId="137" xfId="0" applyFont="1" applyBorder="1" applyAlignment="1">
      <alignment horizontal="center" vertical="center" wrapText="1"/>
    </xf>
  </cellXfs>
  <cellStyles count="6">
    <cellStyle name="Normal" xfId="0" builtinId="0"/>
    <cellStyle name="Normal 2" xfId="3" xr:uid="{00000000-0005-0000-0000-000001000000}"/>
    <cellStyle name="Normal 4" xfId="2" xr:uid="{00000000-0005-0000-0000-000002000000}"/>
    <cellStyle name="Normal 6" xfId="4" xr:uid="{00000000-0005-0000-0000-000003000000}"/>
    <cellStyle name="Porcentagem" xfId="5" builtinId="5"/>
    <cellStyle name="TableStyleLight1 2" xfId="1" xr:uid="{00000000-0005-0000-0000-000005000000}"/>
  </cellStyles>
  <dxfs count="0"/>
  <tableStyles count="0" defaultTableStyle="TableStyleMedium2" defaultPivotStyle="PivotStyleLight16"/>
  <colors>
    <mruColors>
      <color rgb="FFFFCCFF"/>
      <color rgb="FFC4D79B"/>
      <color rgb="FF4F622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13" Type="http://schemas.openxmlformats.org/officeDocument/2006/relationships/image" Target="../media/image18.jpeg"/><Relationship Id="rId3" Type="http://schemas.openxmlformats.org/officeDocument/2006/relationships/image" Target="../media/image8.jpeg"/><Relationship Id="rId7" Type="http://schemas.openxmlformats.org/officeDocument/2006/relationships/image" Target="../media/image12.jpeg"/><Relationship Id="rId12" Type="http://schemas.openxmlformats.org/officeDocument/2006/relationships/image" Target="../media/image17.jpeg"/><Relationship Id="rId17" Type="http://schemas.openxmlformats.org/officeDocument/2006/relationships/image" Target="../media/image22.jpeg"/><Relationship Id="rId2" Type="http://schemas.openxmlformats.org/officeDocument/2006/relationships/image" Target="../media/image7.jpeg"/><Relationship Id="rId16" Type="http://schemas.openxmlformats.org/officeDocument/2006/relationships/image" Target="../media/image21.jpeg"/><Relationship Id="rId1" Type="http://schemas.openxmlformats.org/officeDocument/2006/relationships/image" Target="../media/image6.jpeg"/><Relationship Id="rId6" Type="http://schemas.openxmlformats.org/officeDocument/2006/relationships/image" Target="../media/image11.jpeg"/><Relationship Id="rId11" Type="http://schemas.openxmlformats.org/officeDocument/2006/relationships/image" Target="../media/image16.jpeg"/><Relationship Id="rId5" Type="http://schemas.openxmlformats.org/officeDocument/2006/relationships/image" Target="../media/image10.jpeg"/><Relationship Id="rId15" Type="http://schemas.openxmlformats.org/officeDocument/2006/relationships/image" Target="../media/image20.jpeg"/><Relationship Id="rId10" Type="http://schemas.openxmlformats.org/officeDocument/2006/relationships/image" Target="../media/image15.jpeg"/><Relationship Id="rId4" Type="http://schemas.openxmlformats.org/officeDocument/2006/relationships/image" Target="../media/image9.jpeg"/><Relationship Id="rId9" Type="http://schemas.openxmlformats.org/officeDocument/2006/relationships/image" Target="../media/image14.jpeg"/><Relationship Id="rId14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35719</xdr:colOff>
      <xdr:row>0</xdr:row>
      <xdr:rowOff>35717</xdr:rowOff>
    </xdr:from>
    <xdr:to>
      <xdr:col>13</xdr:col>
      <xdr:colOff>511969</xdr:colOff>
      <xdr:row>62</xdr:row>
      <xdr:rowOff>142874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461E5AE-5FCF-FEC7-7AE9-80DC97370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9" y="35717"/>
          <a:ext cx="8370094" cy="119181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274639</xdr:colOff>
      <xdr:row>0</xdr:row>
      <xdr:rowOff>247650</xdr:rowOff>
    </xdr:from>
    <xdr:to>
      <xdr:col>2</xdr:col>
      <xdr:colOff>306544</xdr:colOff>
      <xdr:row>2</xdr:row>
      <xdr:rowOff>209550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4639" y="247650"/>
          <a:ext cx="1003455" cy="714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723900</xdr:colOff>
      <xdr:row>0</xdr:row>
      <xdr:rowOff>161925</xdr:rowOff>
    </xdr:from>
    <xdr:to>
      <xdr:col>11</xdr:col>
      <xdr:colOff>238328</xdr:colOff>
      <xdr:row>2</xdr:row>
      <xdr:rowOff>257175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C736D5F-ABEE-4A69-BFE1-DBD4585079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t="14435" r="19512" b="17633"/>
        <a:stretch/>
      </xdr:blipFill>
      <xdr:spPr>
        <a:xfrm>
          <a:off x="6496050" y="161925"/>
          <a:ext cx="1352753" cy="847725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37</xdr:row>
      <xdr:rowOff>485775</xdr:rowOff>
    </xdr:from>
    <xdr:to>
      <xdr:col>9</xdr:col>
      <xdr:colOff>228600</xdr:colOff>
      <xdr:row>37</xdr:row>
      <xdr:rowOff>3286125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B780255-1E86-EDF1-D6E3-A9E1960ADA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19726275"/>
          <a:ext cx="4543425" cy="2800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161245</xdr:colOff>
      <xdr:row>0</xdr:row>
      <xdr:rowOff>112939</xdr:rowOff>
    </xdr:from>
    <xdr:to>
      <xdr:col>0</xdr:col>
      <xdr:colOff>1356050</xdr:colOff>
      <xdr:row>3</xdr:row>
      <xdr:rowOff>55335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61245" y="112939"/>
          <a:ext cx="1194805" cy="7639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66675</xdr:colOff>
      <xdr:row>0</xdr:row>
      <xdr:rowOff>57151</xdr:rowOff>
    </xdr:from>
    <xdr:to>
      <xdr:col>11</xdr:col>
      <xdr:colOff>714375</xdr:colOff>
      <xdr:row>3</xdr:row>
      <xdr:rowOff>183516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C86E2B8B-6B89-B5FA-D132-5CDB1EBFEA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t="14435" r="19512" b="17633"/>
        <a:stretch/>
      </xdr:blipFill>
      <xdr:spPr>
        <a:xfrm>
          <a:off x="11115675" y="57151"/>
          <a:ext cx="1524000" cy="9550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150020</xdr:colOff>
      <xdr:row>0</xdr:row>
      <xdr:rowOff>239485</xdr:rowOff>
    </xdr:from>
    <xdr:to>
      <xdr:col>1</xdr:col>
      <xdr:colOff>151610</xdr:colOff>
      <xdr:row>2</xdr:row>
      <xdr:rowOff>257175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0020" y="239485"/>
          <a:ext cx="963615" cy="6272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2486025</xdr:colOff>
      <xdr:row>0</xdr:row>
      <xdr:rowOff>57150</xdr:rowOff>
    </xdr:from>
    <xdr:to>
      <xdr:col>4</xdr:col>
      <xdr:colOff>3884376</xdr:colOff>
      <xdr:row>2</xdr:row>
      <xdr:rowOff>323850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1D558E9-77B1-4717-8A6A-BC3934077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t="14435" r="19512" b="17633"/>
        <a:stretch/>
      </xdr:blipFill>
      <xdr:spPr>
        <a:xfrm>
          <a:off x="6829425" y="57150"/>
          <a:ext cx="1398351" cy="8763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</xdr:row>
      <xdr:rowOff>0</xdr:rowOff>
    </xdr:from>
    <xdr:to>
      <xdr:col>6</xdr:col>
      <xdr:colOff>304800</xdr:colOff>
      <xdr:row>7</xdr:row>
      <xdr:rowOff>114299</xdr:rowOff>
    </xdr:to>
    <xdr:sp macro="" textlink="">
      <xdr:nvSpPr>
        <xdr:cNvPr id="5121" name="AutoShape 1">
          <a:extLst>
            <a:ext uri="{FF2B5EF4-FFF2-40B4-BE49-F238E27FC236}">
              <a16:creationId xmlns:a16="http://schemas.microsoft.com/office/drawing/2014/main" id="{00000000-0008-0000-0400-000001140000}"/>
            </a:ext>
          </a:extLst>
        </xdr:cNvPr>
        <xdr:cNvSpPr>
          <a:spLocks noChangeAspect="1" noChangeArrowheads="1"/>
        </xdr:cNvSpPr>
      </xdr:nvSpPr>
      <xdr:spPr bwMode="auto">
        <a:xfrm>
          <a:off x="3533775" y="2314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304800</xdr:colOff>
      <xdr:row>3</xdr:row>
      <xdr:rowOff>304800</xdr:rowOff>
    </xdr:to>
    <xdr:sp macro="" textlink="">
      <xdr:nvSpPr>
        <xdr:cNvPr id="5122" name="AutoShape 2">
          <a:extLst>
            <a:ext uri="{FF2B5EF4-FFF2-40B4-BE49-F238E27FC236}">
              <a16:creationId xmlns:a16="http://schemas.microsoft.com/office/drawing/2014/main" id="{00000000-0008-0000-0400-000002140000}"/>
            </a:ext>
          </a:extLst>
        </xdr:cNvPr>
        <xdr:cNvSpPr>
          <a:spLocks noChangeAspect="1" noChangeArrowheads="1"/>
        </xdr:cNvSpPr>
      </xdr:nvSpPr>
      <xdr:spPr bwMode="auto">
        <a:xfrm>
          <a:off x="2924175" y="1333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381000</xdr:colOff>
      <xdr:row>20</xdr:row>
      <xdr:rowOff>371475</xdr:rowOff>
    </xdr:from>
    <xdr:to>
      <xdr:col>15</xdr:col>
      <xdr:colOff>369531</xdr:colOff>
      <xdr:row>32</xdr:row>
      <xdr:rowOff>28575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96FA7DE9-0D5A-9EF8-71DE-517EC10C5CC2}"/>
            </a:ext>
            <a:ext uri="{147F2762-F138-4A5C-976F-8EAC2B608ADB}">
              <a16:predDERef xmlns:a16="http://schemas.microsoft.com/office/drawing/2014/main" pred="{A9144AB2-68AB-4F01-B1D0-A566E2F96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91350" y="5943600"/>
          <a:ext cx="2790825" cy="3686175"/>
        </a:xfrm>
        <a:prstGeom prst="rect">
          <a:avLst/>
        </a:prstGeom>
      </xdr:spPr>
    </xdr:pic>
    <xdr:clientData/>
  </xdr:twoCellAnchor>
  <xdr:twoCellAnchor editAs="oneCell">
    <xdr:from>
      <xdr:col>2</xdr:col>
      <xdr:colOff>352425</xdr:colOff>
      <xdr:row>20</xdr:row>
      <xdr:rowOff>447675</xdr:rowOff>
    </xdr:from>
    <xdr:to>
      <xdr:col>7</xdr:col>
      <xdr:colOff>19050</xdr:colOff>
      <xdr:row>32</xdr:row>
      <xdr:rowOff>28575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1C0EF2C-6FF3-E5C5-176B-57DE75D4FA59}"/>
            </a:ext>
            <a:ext uri="{147F2762-F138-4A5C-976F-8EAC2B608ADB}">
              <a16:predDERef xmlns:a16="http://schemas.microsoft.com/office/drawing/2014/main" pred="{96FA7DE9-0D5A-9EF8-71DE-517EC10C5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47800" y="6019800"/>
          <a:ext cx="2714625" cy="3609975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</xdr:colOff>
      <xdr:row>20</xdr:row>
      <xdr:rowOff>419100</xdr:rowOff>
    </xdr:from>
    <xdr:to>
      <xdr:col>11</xdr:col>
      <xdr:colOff>333375</xdr:colOff>
      <xdr:row>32</xdr:row>
      <xdr:rowOff>38100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2CDB50D0-4647-2971-0F6C-0E6CB164890D}"/>
            </a:ext>
            <a:ext uri="{147F2762-F138-4A5C-976F-8EAC2B608ADB}">
              <a16:predDERef xmlns:a16="http://schemas.microsoft.com/office/drawing/2014/main" pred="{01C0EF2C-6FF3-E5C5-176B-57DE75D4F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10050" y="5991225"/>
          <a:ext cx="2733675" cy="3648075"/>
        </a:xfrm>
        <a:prstGeom prst="rect">
          <a:avLst/>
        </a:prstGeom>
      </xdr:spPr>
    </xdr:pic>
    <xdr:clientData/>
  </xdr:twoCellAnchor>
  <xdr:twoCellAnchor editAs="oneCell">
    <xdr:from>
      <xdr:col>12</xdr:col>
      <xdr:colOff>400050</xdr:colOff>
      <xdr:row>2</xdr:row>
      <xdr:rowOff>209550</xdr:rowOff>
    </xdr:from>
    <xdr:to>
      <xdr:col>15</xdr:col>
      <xdr:colOff>717291</xdr:colOff>
      <xdr:row>17</xdr:row>
      <xdr:rowOff>19050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DF5E2B21-5247-016F-C88F-937199B664F9}"/>
            </a:ext>
            <a:ext uri="{147F2762-F138-4A5C-976F-8EAC2B608ADB}">
              <a16:predDERef xmlns:a16="http://schemas.microsoft.com/office/drawing/2014/main" pred="{2CDB50D0-4647-2971-0F6C-0E6CB1648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20000" y="1304925"/>
          <a:ext cx="2514600" cy="340042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2</xdr:row>
      <xdr:rowOff>209551</xdr:rowOff>
    </xdr:from>
    <xdr:to>
      <xdr:col>12</xdr:col>
      <xdr:colOff>352425</xdr:colOff>
      <xdr:row>17</xdr:row>
      <xdr:rowOff>9526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92712AD1-5D50-9B07-EDC0-8DAB9A77A438}"/>
            </a:ext>
            <a:ext uri="{147F2762-F138-4A5C-976F-8EAC2B608ADB}">
              <a16:predDERef xmlns:a16="http://schemas.microsoft.com/office/drawing/2014/main" pred="{DF5E2B21-5247-016F-C88F-937199B66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305175" y="1304926"/>
          <a:ext cx="4267200" cy="33909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2</xdr:row>
      <xdr:rowOff>209550</xdr:rowOff>
    </xdr:from>
    <xdr:to>
      <xdr:col>5</xdr:col>
      <xdr:colOff>342900</xdr:colOff>
      <xdr:row>17</xdr:row>
      <xdr:rowOff>9525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7CD3D9DD-2061-5979-2809-5A6882ACEC3F}"/>
            </a:ext>
            <a:ext uri="{147F2762-F138-4A5C-976F-8EAC2B608ADB}">
              <a16:predDERef xmlns:a16="http://schemas.microsoft.com/office/drawing/2014/main" pred="{92712AD1-5D50-9B07-EDC0-8DAB9A77A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90625" y="1304925"/>
          <a:ext cx="2076450" cy="3390900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36</xdr:row>
      <xdr:rowOff>142874</xdr:rowOff>
    </xdr:from>
    <xdr:to>
      <xdr:col>13</xdr:col>
      <xdr:colOff>314325</xdr:colOff>
      <xdr:row>48</xdr:row>
      <xdr:rowOff>9524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150F2EE3-8502-4D34-C830-91B6109585B3}"/>
            </a:ext>
            <a:ext uri="{147F2762-F138-4A5C-976F-8EAC2B608ADB}">
              <a16:predDERef xmlns:a16="http://schemas.microsoft.com/office/drawing/2014/main" pred="{7CD3D9DD-2061-5979-2809-5A6882ACE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038475" y="10991849"/>
          <a:ext cx="5076825" cy="2943225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36</xdr:row>
      <xdr:rowOff>142875</xdr:rowOff>
    </xdr:from>
    <xdr:to>
      <xdr:col>5</xdr:col>
      <xdr:colOff>76200</xdr:colOff>
      <xdr:row>48</xdr:row>
      <xdr:rowOff>19050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id="{8B53EFA9-DC44-5613-9A0A-6F5E72E0F5F1}"/>
            </a:ext>
            <a:ext uri="{147F2762-F138-4A5C-976F-8EAC2B608ADB}">
              <a16:predDERef xmlns:a16="http://schemas.microsoft.com/office/drawing/2014/main" pred="{150F2EE3-8502-4D34-C830-91B610958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38250" y="10991850"/>
          <a:ext cx="1762125" cy="2952750"/>
        </a:xfrm>
        <a:prstGeom prst="rect">
          <a:avLst/>
        </a:prstGeom>
      </xdr:spPr>
    </xdr:pic>
    <xdr:clientData/>
  </xdr:twoCellAnchor>
  <xdr:twoCellAnchor editAs="oneCell">
    <xdr:from>
      <xdr:col>13</xdr:col>
      <xdr:colOff>361950</xdr:colOff>
      <xdr:row>36</xdr:row>
      <xdr:rowOff>133350</xdr:rowOff>
    </xdr:from>
    <xdr:to>
      <xdr:col>15</xdr:col>
      <xdr:colOff>540981</xdr:colOff>
      <xdr:row>48</xdr:row>
      <xdr:rowOff>0</xdr:rowOff>
    </xdr:to>
    <xdr:pic>
      <xdr:nvPicPr>
        <xdr:cNvPr id="28" name="Imagem 27">
          <a:extLst>
            <a:ext uri="{FF2B5EF4-FFF2-40B4-BE49-F238E27FC236}">
              <a16:creationId xmlns:a16="http://schemas.microsoft.com/office/drawing/2014/main" id="{8FF6A2AF-CE7E-8D32-2270-122F4138F771}"/>
            </a:ext>
            <a:ext uri="{147F2762-F138-4A5C-976F-8EAC2B608ADB}">
              <a16:predDERef xmlns:a16="http://schemas.microsoft.com/office/drawing/2014/main" pred="{8B53EFA9-DC44-5613-9A0A-6F5E72E0F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162925" y="10982325"/>
          <a:ext cx="1790700" cy="2943225"/>
        </a:xfrm>
        <a:prstGeom prst="rect">
          <a:avLst/>
        </a:prstGeom>
      </xdr:spPr>
    </xdr:pic>
    <xdr:clientData/>
  </xdr:twoCellAnchor>
  <xdr:twoCellAnchor editAs="oneCell">
    <xdr:from>
      <xdr:col>2</xdr:col>
      <xdr:colOff>352426</xdr:colOff>
      <xdr:row>52</xdr:row>
      <xdr:rowOff>219075</xdr:rowOff>
    </xdr:from>
    <xdr:to>
      <xdr:col>6</xdr:col>
      <xdr:colOff>180976</xdr:colOff>
      <xdr:row>64</xdr:row>
      <xdr:rowOff>12700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5A977F62-6FD5-8438-531D-96A6765ED0E7}"/>
            </a:ext>
            <a:ext uri="{147F2762-F138-4A5C-976F-8EAC2B608ADB}">
              <a16:predDERef xmlns:a16="http://schemas.microsoft.com/office/drawing/2014/main" pred="{8FF6A2AF-CE7E-8D32-2270-122F4138F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1" y="15240000"/>
          <a:ext cx="2266950" cy="3022600"/>
        </a:xfrm>
        <a:prstGeom prst="rect">
          <a:avLst/>
        </a:prstGeom>
      </xdr:spPr>
    </xdr:pic>
    <xdr:clientData/>
  </xdr:twoCellAnchor>
  <xdr:twoCellAnchor editAs="oneCell">
    <xdr:from>
      <xdr:col>12</xdr:col>
      <xdr:colOff>57150</xdr:colOff>
      <xdr:row>52</xdr:row>
      <xdr:rowOff>219075</xdr:rowOff>
    </xdr:from>
    <xdr:to>
      <xdr:col>15</xdr:col>
      <xdr:colOff>131406</xdr:colOff>
      <xdr:row>64</xdr:row>
      <xdr:rowOff>12700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id="{D03DDF05-B8F2-98AA-E14C-BE4F9EFCF5F6}"/>
            </a:ext>
            <a:ext uri="{147F2762-F138-4A5C-976F-8EAC2B608ADB}">
              <a16:predDERef xmlns:a16="http://schemas.microsoft.com/office/drawing/2014/main" pred="{5A977F62-6FD5-8438-531D-96A6765ED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277100" y="15240000"/>
          <a:ext cx="2266950" cy="302260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53</xdr:row>
      <xdr:rowOff>180974</xdr:rowOff>
    </xdr:from>
    <xdr:to>
      <xdr:col>11</xdr:col>
      <xdr:colOff>599808</xdr:colOff>
      <xdr:row>63</xdr:row>
      <xdr:rowOff>380999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AA4639D0-DD8A-3009-BD9E-020A6930E77C}"/>
            </a:ext>
            <a:ext uri="{147F2762-F138-4A5C-976F-8EAC2B608ADB}">
              <a16:predDERef xmlns:a16="http://schemas.microsoft.com/office/drawing/2014/main" pred="{D03DDF05-B8F2-98AA-E14C-BE4F9EFCF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771900" y="15582899"/>
          <a:ext cx="3438258" cy="2581275"/>
        </a:xfrm>
        <a:prstGeom prst="rect">
          <a:avLst/>
        </a:prstGeom>
      </xdr:spPr>
    </xdr:pic>
    <xdr:clientData/>
  </xdr:twoCellAnchor>
  <xdr:twoCellAnchor editAs="oneCell">
    <xdr:from>
      <xdr:col>9</xdr:col>
      <xdr:colOff>247650</xdr:colOff>
      <xdr:row>123</xdr:row>
      <xdr:rowOff>180975</xdr:rowOff>
    </xdr:from>
    <xdr:to>
      <xdr:col>16</xdr:col>
      <xdr:colOff>236181</xdr:colOff>
      <xdr:row>137</xdr:row>
      <xdr:rowOff>180975</xdr:rowOff>
    </xdr:to>
    <xdr:pic>
      <xdr:nvPicPr>
        <xdr:cNvPr id="34" name="Imagem 33">
          <a:extLst>
            <a:ext uri="{FF2B5EF4-FFF2-40B4-BE49-F238E27FC236}">
              <a16:creationId xmlns:a16="http://schemas.microsoft.com/office/drawing/2014/main" id="{AA8F3D91-63D4-2D7A-A2B6-95026584C7F1}"/>
            </a:ext>
            <a:ext uri="{147F2762-F138-4A5C-976F-8EAC2B608ADB}">
              <a16:predDERef xmlns:a16="http://schemas.microsoft.com/office/drawing/2014/main" pred="{AA4639D0-DD8A-3009-BD9E-020A6930E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638800" y="33956625"/>
          <a:ext cx="4733925" cy="26670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124</xdr:row>
      <xdr:rowOff>19050</xdr:rowOff>
    </xdr:from>
    <xdr:to>
      <xdr:col>9</xdr:col>
      <xdr:colOff>209550</xdr:colOff>
      <xdr:row>138</xdr:row>
      <xdr:rowOff>9525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A33D4B4C-22FF-6A70-C838-5873A8429A4B}"/>
            </a:ext>
            <a:ext uri="{147F2762-F138-4A5C-976F-8EAC2B608ADB}">
              <a16:predDERef xmlns:a16="http://schemas.microsoft.com/office/drawing/2014/main" pred="{AA8F3D91-63D4-2D7A-A2B6-95026584C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76300" y="33985200"/>
          <a:ext cx="4724400" cy="2657475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71</xdr:row>
      <xdr:rowOff>66675</xdr:rowOff>
    </xdr:from>
    <xdr:to>
      <xdr:col>13</xdr:col>
      <xdr:colOff>390525</xdr:colOff>
      <xdr:row>86</xdr:row>
      <xdr:rowOff>152400</xdr:rowOff>
    </xdr:to>
    <xdr:pic>
      <xdr:nvPicPr>
        <xdr:cNvPr id="39" name="Imagem 38">
          <a:extLst>
            <a:ext uri="{FF2B5EF4-FFF2-40B4-BE49-F238E27FC236}">
              <a16:creationId xmlns:a16="http://schemas.microsoft.com/office/drawing/2014/main" id="{B8B463C9-2826-CB2E-56E5-43A9233610E7}"/>
            </a:ext>
            <a:ext uri="{147F2762-F138-4A5C-976F-8EAC2B608ADB}">
              <a16:predDERef xmlns:a16="http://schemas.microsoft.com/office/drawing/2014/main" pred="{A33D4B4C-22FF-6A70-C838-5873A8429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943225" y="19945350"/>
          <a:ext cx="5248275" cy="29432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93</xdr:row>
      <xdr:rowOff>57150</xdr:rowOff>
    </xdr:from>
    <xdr:to>
      <xdr:col>9</xdr:col>
      <xdr:colOff>190500</xdr:colOff>
      <xdr:row>117</xdr:row>
      <xdr:rowOff>57150</xdr:rowOff>
    </xdr:to>
    <xdr:pic>
      <xdr:nvPicPr>
        <xdr:cNvPr id="44" name="Imagem 43">
          <a:extLst>
            <a:ext uri="{FF2B5EF4-FFF2-40B4-BE49-F238E27FC236}">
              <a16:creationId xmlns:a16="http://schemas.microsoft.com/office/drawing/2014/main" id="{950C8293-EE36-6DC6-09F5-ED4EF591464F}"/>
            </a:ext>
            <a:ext uri="{147F2762-F138-4A5C-976F-8EAC2B608ADB}">
              <a16:predDERef xmlns:a16="http://schemas.microsoft.com/office/drawing/2014/main" pred="{B8B463C9-2826-CB2E-56E5-43A923361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009900" y="28022550"/>
          <a:ext cx="2571750" cy="45720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238125</xdr:colOff>
      <xdr:row>93</xdr:row>
      <xdr:rowOff>57150</xdr:rowOff>
    </xdr:from>
    <xdr:to>
      <xdr:col>13</xdr:col>
      <xdr:colOff>400050</xdr:colOff>
      <xdr:row>117</xdr:row>
      <xdr:rowOff>57150</xdr:rowOff>
    </xdr:to>
    <xdr:pic>
      <xdr:nvPicPr>
        <xdr:cNvPr id="45" name="Imagem 44">
          <a:extLst>
            <a:ext uri="{FF2B5EF4-FFF2-40B4-BE49-F238E27FC236}">
              <a16:creationId xmlns:a16="http://schemas.microsoft.com/office/drawing/2014/main" id="{B1939A4C-9346-9603-DF9B-39A952554B5C}"/>
            </a:ext>
            <a:ext uri="{147F2762-F138-4A5C-976F-8EAC2B608ADB}">
              <a16:predDERef xmlns:a16="http://schemas.microsoft.com/office/drawing/2014/main" pred="{950C8293-EE36-6DC6-09F5-ED4EF5914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629275" y="28022550"/>
          <a:ext cx="2571750" cy="457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508:J519"/>
  <sheetViews>
    <sheetView zoomScale="80" zoomScaleNormal="80" zoomScaleSheetLayoutView="80" zoomScalePageLayoutView="60" workbookViewId="0">
      <selection activeCell="F82" sqref="F82"/>
    </sheetView>
  </sheetViews>
  <sheetFormatPr defaultRowHeight="15" x14ac:dyDescent="0.25"/>
  <cols>
    <col min="14" max="14" width="7.85546875" customWidth="1"/>
  </cols>
  <sheetData>
    <row r="508" spans="1:10" ht="354.75" customHeight="1" x14ac:dyDescent="0.25">
      <c r="A508" s="157"/>
      <c r="B508" s="157"/>
      <c r="C508" s="157"/>
      <c r="D508" s="157"/>
      <c r="E508" s="157"/>
      <c r="F508" s="157"/>
      <c r="G508" s="157"/>
      <c r="H508" s="157"/>
      <c r="I508" s="157"/>
      <c r="J508" s="157"/>
    </row>
    <row r="509" spans="1:10" ht="42.75" customHeight="1" x14ac:dyDescent="0.25"/>
    <row r="512" spans="1:10" ht="30" customHeight="1" x14ac:dyDescent="0.25"/>
    <row r="513" ht="29.25" customHeight="1" x14ac:dyDescent="0.25"/>
    <row r="515" ht="62.25" customHeight="1" x14ac:dyDescent="0.25"/>
    <row r="517" ht="61.5" customHeight="1" x14ac:dyDescent="0.25"/>
    <row r="518" ht="77.25" customHeight="1" x14ac:dyDescent="0.25"/>
    <row r="519" ht="237.75" customHeight="1" x14ac:dyDescent="0.25"/>
  </sheetData>
  <printOptions horizontalCentered="1" verticalCentered="1"/>
  <pageMargins left="0" right="0" top="0" bottom="0" header="0" footer="0"/>
  <pageSetup paperSize="9" scale="7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C57"/>
  <sheetViews>
    <sheetView topLeftCell="A46" workbookViewId="0">
      <selection activeCell="A43" sqref="A3:A43"/>
    </sheetView>
  </sheetViews>
  <sheetFormatPr defaultRowHeight="15" x14ac:dyDescent="0.25"/>
  <cols>
    <col min="1" max="1" width="26.85546875" style="252" customWidth="1"/>
    <col min="8" max="8" width="22.85546875" customWidth="1"/>
  </cols>
  <sheetData>
    <row r="2" spans="1:1" ht="16.5" thickBot="1" x14ac:dyDescent="0.3">
      <c r="A2" s="292" t="s">
        <v>75</v>
      </c>
    </row>
    <row r="3" spans="1:1" ht="15.75" thickTop="1" x14ac:dyDescent="0.25">
      <c r="A3" s="242" t="s">
        <v>83</v>
      </c>
    </row>
    <row r="4" spans="1:1" x14ac:dyDescent="0.25">
      <c r="A4" s="245" t="s">
        <v>816</v>
      </c>
    </row>
    <row r="5" spans="1:1" x14ac:dyDescent="0.25">
      <c r="A5" s="243" t="s">
        <v>185</v>
      </c>
    </row>
    <row r="6" spans="1:1" x14ac:dyDescent="0.25">
      <c r="A6" s="243" t="s">
        <v>150</v>
      </c>
    </row>
    <row r="7" spans="1:1" x14ac:dyDescent="0.25">
      <c r="A7" s="243" t="s">
        <v>103</v>
      </c>
    </row>
    <row r="8" spans="1:1" x14ac:dyDescent="0.25">
      <c r="A8" s="245" t="s">
        <v>236</v>
      </c>
    </row>
    <row r="9" spans="1:1" x14ac:dyDescent="0.25">
      <c r="A9" s="243" t="s">
        <v>117</v>
      </c>
    </row>
    <row r="10" spans="1:1" x14ac:dyDescent="0.25">
      <c r="A10" s="243" t="s">
        <v>220</v>
      </c>
    </row>
    <row r="11" spans="1:1" x14ac:dyDescent="0.25">
      <c r="A11" s="243" t="s">
        <v>207</v>
      </c>
    </row>
    <row r="12" spans="1:1" ht="15" customHeight="1" x14ac:dyDescent="0.25">
      <c r="A12" s="243" t="s">
        <v>165</v>
      </c>
    </row>
    <row r="13" spans="1:1" x14ac:dyDescent="0.25">
      <c r="A13" s="243" t="s">
        <v>124</v>
      </c>
    </row>
    <row r="14" spans="1:1" x14ac:dyDescent="0.25">
      <c r="A14" s="243" t="s">
        <v>145</v>
      </c>
    </row>
    <row r="15" spans="1:1" x14ac:dyDescent="0.25">
      <c r="A15" s="245" t="s">
        <v>229</v>
      </c>
    </row>
    <row r="16" spans="1:1" x14ac:dyDescent="0.25">
      <c r="A16" s="243" t="s">
        <v>107</v>
      </c>
    </row>
    <row r="17" spans="1:1" x14ac:dyDescent="0.25">
      <c r="A17" s="245" t="s">
        <v>266</v>
      </c>
    </row>
    <row r="18" spans="1:1" ht="15.75" customHeight="1" x14ac:dyDescent="0.25">
      <c r="A18" s="243" t="s">
        <v>160</v>
      </c>
    </row>
    <row r="19" spans="1:1" ht="30" x14ac:dyDescent="0.25">
      <c r="A19" s="243" t="s">
        <v>218</v>
      </c>
    </row>
    <row r="20" spans="1:1" ht="30" x14ac:dyDescent="0.25">
      <c r="A20" s="245" t="s">
        <v>334</v>
      </c>
    </row>
    <row r="21" spans="1:1" ht="30" x14ac:dyDescent="0.25">
      <c r="A21" s="245" t="s">
        <v>817</v>
      </c>
    </row>
    <row r="22" spans="1:1" x14ac:dyDescent="0.25">
      <c r="A22" s="245" t="s">
        <v>234</v>
      </c>
    </row>
    <row r="23" spans="1:1" ht="30" x14ac:dyDescent="0.25">
      <c r="A23" s="243" t="s">
        <v>154</v>
      </c>
    </row>
    <row r="24" spans="1:1" ht="30" x14ac:dyDescent="0.25">
      <c r="A24" s="243" t="s">
        <v>97</v>
      </c>
    </row>
    <row r="25" spans="1:1" x14ac:dyDescent="0.25">
      <c r="A25" s="245" t="s">
        <v>340</v>
      </c>
    </row>
    <row r="26" spans="1:1" x14ac:dyDescent="0.25">
      <c r="A26" s="245" t="s">
        <v>245</v>
      </c>
    </row>
    <row r="27" spans="1:1" x14ac:dyDescent="0.25">
      <c r="A27" s="245" t="s">
        <v>231</v>
      </c>
    </row>
    <row r="28" spans="1:1" x14ac:dyDescent="0.25">
      <c r="A28" s="243" t="s">
        <v>137</v>
      </c>
    </row>
    <row r="29" spans="1:1" x14ac:dyDescent="0.25">
      <c r="A29" s="245" t="s">
        <v>327</v>
      </c>
    </row>
    <row r="30" spans="1:1" x14ac:dyDescent="0.25">
      <c r="A30" s="243" t="s">
        <v>147</v>
      </c>
    </row>
    <row r="31" spans="1:1" ht="15" customHeight="1" x14ac:dyDescent="0.25">
      <c r="A31" s="243" t="s">
        <v>171</v>
      </c>
    </row>
    <row r="32" spans="1:1" ht="30" x14ac:dyDescent="0.25">
      <c r="A32" s="243" t="s">
        <v>199</v>
      </c>
    </row>
    <row r="33" spans="1:3" x14ac:dyDescent="0.25">
      <c r="A33" s="245" t="s">
        <v>243</v>
      </c>
    </row>
    <row r="34" spans="1:3" x14ac:dyDescent="0.25">
      <c r="A34" s="243" t="s">
        <v>213</v>
      </c>
    </row>
    <row r="35" spans="1:3" x14ac:dyDescent="0.25">
      <c r="A35" s="243" t="s">
        <v>224</v>
      </c>
    </row>
    <row r="36" spans="1:3" ht="15" customHeight="1" x14ac:dyDescent="0.25">
      <c r="A36" s="245" t="s">
        <v>257</v>
      </c>
    </row>
    <row r="37" spans="1:3" x14ac:dyDescent="0.25">
      <c r="A37" s="245" t="s">
        <v>311</v>
      </c>
    </row>
    <row r="38" spans="1:3" x14ac:dyDescent="0.25">
      <c r="A38" s="243" t="s">
        <v>222</v>
      </c>
    </row>
    <row r="39" spans="1:3" x14ac:dyDescent="0.25">
      <c r="A39" s="245" t="s">
        <v>263</v>
      </c>
    </row>
    <row r="40" spans="1:3" x14ac:dyDescent="0.25">
      <c r="A40" s="243" t="s">
        <v>143</v>
      </c>
    </row>
    <row r="41" spans="1:3" x14ac:dyDescent="0.25">
      <c r="A41" s="243" t="s">
        <v>176</v>
      </c>
    </row>
    <row r="42" spans="1:3" ht="23.25" customHeight="1" x14ac:dyDescent="0.25">
      <c r="A42" s="245" t="s">
        <v>320</v>
      </c>
    </row>
    <row r="43" spans="1:3" x14ac:dyDescent="0.25">
      <c r="A43" s="245" t="s">
        <v>300</v>
      </c>
      <c r="C43" s="112" t="s">
        <v>822</v>
      </c>
    </row>
    <row r="46" spans="1:3" ht="15" customHeight="1" x14ac:dyDescent="0.25"/>
    <row r="48" spans="1:3" ht="15.75" customHeight="1" thickBot="1" x14ac:dyDescent="0.3">
      <c r="A48" s="287" t="s">
        <v>356</v>
      </c>
    </row>
    <row r="49" spans="1:3" ht="15.75" thickTop="1" x14ac:dyDescent="0.25">
      <c r="A49" s="220" t="s">
        <v>369</v>
      </c>
    </row>
    <row r="50" spans="1:3" x14ac:dyDescent="0.25">
      <c r="A50" s="223" t="s">
        <v>376</v>
      </c>
    </row>
    <row r="51" spans="1:3" ht="15" customHeight="1" x14ac:dyDescent="0.25">
      <c r="A51" s="117" t="s">
        <v>419</v>
      </c>
    </row>
    <row r="52" spans="1:3" ht="15" customHeight="1" x14ac:dyDescent="0.25">
      <c r="A52" s="220" t="s">
        <v>423</v>
      </c>
    </row>
    <row r="53" spans="1:3" x14ac:dyDescent="0.25">
      <c r="A53" s="220" t="s">
        <v>428</v>
      </c>
    </row>
    <row r="54" spans="1:3" x14ac:dyDescent="0.25">
      <c r="A54" s="117" t="s">
        <v>441</v>
      </c>
    </row>
    <row r="55" spans="1:3" x14ac:dyDescent="0.25">
      <c r="A55" s="220" t="s">
        <v>461</v>
      </c>
    </row>
    <row r="56" spans="1:3" x14ac:dyDescent="0.25">
      <c r="A56" s="117" t="s">
        <v>470</v>
      </c>
    </row>
    <row r="57" spans="1:3" x14ac:dyDescent="0.25">
      <c r="C57" s="112" t="s">
        <v>823</v>
      </c>
    </row>
  </sheetData>
  <sortState xmlns:xlrd2="http://schemas.microsoft.com/office/spreadsheetml/2017/richdata2" ref="A4:A43">
    <sortCondition ref="A3:A43"/>
  </sortState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C57"/>
  <sheetViews>
    <sheetView workbookViewId="0">
      <selection activeCell="C42" sqref="C42"/>
    </sheetView>
  </sheetViews>
  <sheetFormatPr defaultRowHeight="15" x14ac:dyDescent="0.25"/>
  <cols>
    <col min="1" max="1" width="40.140625" customWidth="1"/>
  </cols>
  <sheetData>
    <row r="2" spans="1:1" ht="16.5" thickBot="1" x14ac:dyDescent="0.3">
      <c r="A2" s="287" t="s">
        <v>75</v>
      </c>
    </row>
    <row r="3" spans="1:1" ht="16.5" thickTop="1" x14ac:dyDescent="0.25">
      <c r="A3" s="289" t="s">
        <v>185</v>
      </c>
    </row>
    <row r="4" spans="1:1" ht="15" customHeight="1" x14ac:dyDescent="0.25">
      <c r="A4" s="289" t="s">
        <v>150</v>
      </c>
    </row>
    <row r="5" spans="1:1" ht="15.75" x14ac:dyDescent="0.25">
      <c r="A5" s="289" t="s">
        <v>173</v>
      </c>
    </row>
    <row r="6" spans="1:1" ht="15.75" x14ac:dyDescent="0.25">
      <c r="A6" s="246" t="s">
        <v>103</v>
      </c>
    </row>
    <row r="7" spans="1:1" ht="15.75" x14ac:dyDescent="0.25">
      <c r="A7" s="291" t="s">
        <v>236</v>
      </c>
    </row>
    <row r="8" spans="1:1" ht="15.75" x14ac:dyDescent="0.25">
      <c r="A8" s="289" t="s">
        <v>117</v>
      </c>
    </row>
    <row r="9" spans="1:1" ht="15.75" x14ac:dyDescent="0.25">
      <c r="A9" s="289" t="s">
        <v>220</v>
      </c>
    </row>
    <row r="10" spans="1:1" ht="15.75" x14ac:dyDescent="0.25">
      <c r="A10" s="289" t="s">
        <v>207</v>
      </c>
    </row>
    <row r="11" spans="1:1" ht="15.75" x14ac:dyDescent="0.25">
      <c r="A11" s="289" t="s">
        <v>165</v>
      </c>
    </row>
    <row r="12" spans="1:1" ht="15.75" x14ac:dyDescent="0.25">
      <c r="A12" s="246" t="s">
        <v>124</v>
      </c>
    </row>
    <row r="13" spans="1:1" ht="15.75" x14ac:dyDescent="0.25">
      <c r="A13" s="246" t="s">
        <v>83</v>
      </c>
    </row>
    <row r="14" spans="1:1" ht="15.75" x14ac:dyDescent="0.25">
      <c r="A14" s="246" t="s">
        <v>92</v>
      </c>
    </row>
    <row r="15" spans="1:1" ht="15.75" x14ac:dyDescent="0.25">
      <c r="A15" s="246" t="s">
        <v>145</v>
      </c>
    </row>
    <row r="16" spans="1:1" ht="15.75" x14ac:dyDescent="0.25">
      <c r="A16" s="290" t="s">
        <v>229</v>
      </c>
    </row>
    <row r="17" spans="1:1" ht="15.75" x14ac:dyDescent="0.25">
      <c r="A17" s="246" t="s">
        <v>107</v>
      </c>
    </row>
    <row r="18" spans="1:1" ht="15.75" x14ac:dyDescent="0.25">
      <c r="A18" s="290" t="s">
        <v>266</v>
      </c>
    </row>
    <row r="19" spans="1:1" ht="15" customHeight="1" x14ac:dyDescent="0.25">
      <c r="A19" s="289" t="s">
        <v>160</v>
      </c>
    </row>
    <row r="20" spans="1:1" ht="15.75" x14ac:dyDescent="0.25">
      <c r="A20" s="289" t="s">
        <v>218</v>
      </c>
    </row>
    <row r="21" spans="1:1" ht="15.75" x14ac:dyDescent="0.25">
      <c r="A21" s="290" t="s">
        <v>817</v>
      </c>
    </row>
    <row r="22" spans="1:1" ht="15.75" x14ac:dyDescent="0.25">
      <c r="A22" s="290" t="s">
        <v>234</v>
      </c>
    </row>
    <row r="23" spans="1:1" ht="15.75" x14ac:dyDescent="0.25">
      <c r="A23" s="246" t="s">
        <v>154</v>
      </c>
    </row>
    <row r="24" spans="1:1" ht="15.75" x14ac:dyDescent="0.25">
      <c r="A24" s="246" t="s">
        <v>97</v>
      </c>
    </row>
    <row r="25" spans="1:1" ht="15.75" x14ac:dyDescent="0.25">
      <c r="A25" s="290" t="s">
        <v>340</v>
      </c>
    </row>
    <row r="26" spans="1:1" ht="15.75" x14ac:dyDescent="0.25">
      <c r="A26" s="290" t="s">
        <v>245</v>
      </c>
    </row>
    <row r="27" spans="1:1" ht="15.75" x14ac:dyDescent="0.25">
      <c r="A27" s="290" t="s">
        <v>231</v>
      </c>
    </row>
    <row r="28" spans="1:1" ht="15.75" x14ac:dyDescent="0.25">
      <c r="A28" s="246" t="s">
        <v>137</v>
      </c>
    </row>
    <row r="29" spans="1:1" ht="15.75" x14ac:dyDescent="0.25">
      <c r="A29" s="290" t="s">
        <v>327</v>
      </c>
    </row>
    <row r="30" spans="1:1" ht="15.75" x14ac:dyDescent="0.25">
      <c r="A30" s="246" t="s">
        <v>171</v>
      </c>
    </row>
    <row r="31" spans="1:1" ht="15" customHeight="1" x14ac:dyDescent="0.25">
      <c r="A31" s="289" t="s">
        <v>199</v>
      </c>
    </row>
    <row r="32" spans="1:1" ht="15.75" x14ac:dyDescent="0.25">
      <c r="A32" s="290" t="s">
        <v>304</v>
      </c>
    </row>
    <row r="33" spans="1:3" ht="15.75" x14ac:dyDescent="0.25">
      <c r="A33" s="246" t="s">
        <v>130</v>
      </c>
    </row>
    <row r="34" spans="1:3" ht="15.75" x14ac:dyDescent="0.25">
      <c r="A34" s="290" t="s">
        <v>243</v>
      </c>
    </row>
    <row r="35" spans="1:3" ht="15" customHeight="1" x14ac:dyDescent="0.25">
      <c r="A35" s="289" t="s">
        <v>213</v>
      </c>
    </row>
    <row r="36" spans="1:3" ht="15.75" x14ac:dyDescent="0.25">
      <c r="A36" s="246" t="s">
        <v>224</v>
      </c>
    </row>
    <row r="37" spans="1:3" ht="15.75" x14ac:dyDescent="0.25">
      <c r="A37" s="291" t="s">
        <v>257</v>
      </c>
    </row>
    <row r="38" spans="1:3" ht="15.75" x14ac:dyDescent="0.25">
      <c r="A38" s="246" t="s">
        <v>222</v>
      </c>
    </row>
    <row r="39" spans="1:3" ht="15.75" x14ac:dyDescent="0.25">
      <c r="A39" s="289" t="s">
        <v>143</v>
      </c>
    </row>
    <row r="40" spans="1:3" ht="15" customHeight="1" x14ac:dyDescent="0.25">
      <c r="A40" s="291" t="s">
        <v>315</v>
      </c>
    </row>
    <row r="41" spans="1:3" ht="15.75" x14ac:dyDescent="0.25">
      <c r="A41" s="291" t="s">
        <v>300</v>
      </c>
    </row>
    <row r="42" spans="1:3" ht="15.75" x14ac:dyDescent="0.25">
      <c r="A42" s="290" t="s">
        <v>322</v>
      </c>
      <c r="C42" s="112" t="s">
        <v>824</v>
      </c>
    </row>
    <row r="45" spans="1:3" ht="16.5" thickBot="1" x14ac:dyDescent="0.3">
      <c r="A45" s="287" t="s">
        <v>356</v>
      </c>
    </row>
    <row r="46" spans="1:3" ht="15.75" thickTop="1" x14ac:dyDescent="0.25">
      <c r="A46" s="285" t="s">
        <v>369</v>
      </c>
    </row>
    <row r="47" spans="1:3" x14ac:dyDescent="0.25">
      <c r="A47" s="288" t="s">
        <v>376</v>
      </c>
    </row>
    <row r="48" spans="1:3" x14ac:dyDescent="0.25">
      <c r="A48" s="243" t="s">
        <v>419</v>
      </c>
    </row>
    <row r="49" spans="1:3" x14ac:dyDescent="0.25">
      <c r="A49" s="285" t="s">
        <v>423</v>
      </c>
    </row>
    <row r="50" spans="1:3" x14ac:dyDescent="0.25">
      <c r="A50" s="285" t="s">
        <v>428</v>
      </c>
    </row>
    <row r="51" spans="1:3" x14ac:dyDescent="0.25">
      <c r="A51" s="286" t="s">
        <v>432</v>
      </c>
    </row>
    <row r="52" spans="1:3" x14ac:dyDescent="0.25">
      <c r="A52" s="243" t="s">
        <v>441</v>
      </c>
    </row>
    <row r="53" spans="1:3" x14ac:dyDescent="0.25">
      <c r="A53" s="285" t="s">
        <v>443</v>
      </c>
    </row>
    <row r="54" spans="1:3" x14ac:dyDescent="0.25">
      <c r="A54" s="286" t="s">
        <v>459</v>
      </c>
    </row>
    <row r="55" spans="1:3" x14ac:dyDescent="0.25">
      <c r="A55" s="285" t="s">
        <v>461</v>
      </c>
    </row>
    <row r="56" spans="1:3" x14ac:dyDescent="0.25">
      <c r="A56" s="243" t="s">
        <v>470</v>
      </c>
    </row>
    <row r="57" spans="1:3" x14ac:dyDescent="0.25">
      <c r="C57" s="112" t="s">
        <v>815</v>
      </c>
    </row>
  </sheetData>
  <sortState xmlns:xlrd2="http://schemas.microsoft.com/office/spreadsheetml/2017/richdata2" ref="A47:A56">
    <sortCondition ref="A46:A56"/>
  </sortState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C57"/>
  <sheetViews>
    <sheetView topLeftCell="A43" workbookViewId="0">
      <selection activeCell="K57" sqref="K57"/>
    </sheetView>
  </sheetViews>
  <sheetFormatPr defaultRowHeight="15" x14ac:dyDescent="0.25"/>
  <cols>
    <col min="1" max="1" width="25.28515625" customWidth="1"/>
    <col min="11" max="11" width="22.85546875" customWidth="1"/>
  </cols>
  <sheetData>
    <row r="2" spans="1:1" ht="16.5" thickBot="1" x14ac:dyDescent="0.3">
      <c r="A2" s="258" t="s">
        <v>75</v>
      </c>
    </row>
    <row r="3" spans="1:1" ht="21" customHeight="1" thickTop="1" x14ac:dyDescent="0.25">
      <c r="A3" s="285" t="s">
        <v>185</v>
      </c>
    </row>
    <row r="4" spans="1:1" ht="15" customHeight="1" x14ac:dyDescent="0.25">
      <c r="A4" s="285" t="s">
        <v>150</v>
      </c>
    </row>
    <row r="5" spans="1:1" x14ac:dyDescent="0.25">
      <c r="A5" s="243" t="s">
        <v>173</v>
      </c>
    </row>
    <row r="6" spans="1:1" x14ac:dyDescent="0.25">
      <c r="A6" s="285" t="s">
        <v>103</v>
      </c>
    </row>
    <row r="7" spans="1:1" x14ac:dyDescent="0.25">
      <c r="A7" s="286" t="s">
        <v>236</v>
      </c>
    </row>
    <row r="8" spans="1:1" x14ac:dyDescent="0.25">
      <c r="A8" s="285" t="s">
        <v>117</v>
      </c>
    </row>
    <row r="9" spans="1:1" x14ac:dyDescent="0.25">
      <c r="A9" s="243" t="s">
        <v>220</v>
      </c>
    </row>
    <row r="10" spans="1:1" x14ac:dyDescent="0.25">
      <c r="A10" s="285" t="s">
        <v>201</v>
      </c>
    </row>
    <row r="11" spans="1:1" x14ac:dyDescent="0.25">
      <c r="A11" s="285" t="s">
        <v>207</v>
      </c>
    </row>
    <row r="12" spans="1:1" x14ac:dyDescent="0.25">
      <c r="A12" s="243" t="s">
        <v>165</v>
      </c>
    </row>
    <row r="13" spans="1:1" x14ac:dyDescent="0.25">
      <c r="A13" s="243" t="s">
        <v>124</v>
      </c>
    </row>
    <row r="14" spans="1:1" x14ac:dyDescent="0.25">
      <c r="A14" s="243" t="s">
        <v>83</v>
      </c>
    </row>
    <row r="15" spans="1:1" ht="27.75" customHeight="1" x14ac:dyDescent="0.25">
      <c r="A15" s="243" t="s">
        <v>92</v>
      </c>
    </row>
    <row r="16" spans="1:1" x14ac:dyDescent="0.25">
      <c r="A16" s="243" t="s">
        <v>145</v>
      </c>
    </row>
    <row r="17" spans="1:1" ht="30" x14ac:dyDescent="0.25">
      <c r="A17" s="245" t="s">
        <v>229</v>
      </c>
    </row>
    <row r="18" spans="1:1" x14ac:dyDescent="0.25">
      <c r="A18" s="285" t="s">
        <v>107</v>
      </c>
    </row>
    <row r="19" spans="1:1" ht="15" customHeight="1" x14ac:dyDescent="0.25">
      <c r="A19" s="285" t="s">
        <v>128</v>
      </c>
    </row>
    <row r="20" spans="1:1" x14ac:dyDescent="0.25">
      <c r="A20" s="285" t="s">
        <v>160</v>
      </c>
    </row>
    <row r="21" spans="1:1" ht="30" x14ac:dyDescent="0.25">
      <c r="A21" s="243" t="s">
        <v>218</v>
      </c>
    </row>
    <row r="22" spans="1:1" x14ac:dyDescent="0.25">
      <c r="A22" s="286" t="s">
        <v>234</v>
      </c>
    </row>
    <row r="23" spans="1:1" ht="30" x14ac:dyDescent="0.25">
      <c r="A23" s="243" t="s">
        <v>154</v>
      </c>
    </row>
    <row r="24" spans="1:1" x14ac:dyDescent="0.25">
      <c r="A24" s="245" t="s">
        <v>340</v>
      </c>
    </row>
    <row r="25" spans="1:1" x14ac:dyDescent="0.25">
      <c r="A25" s="245" t="s">
        <v>245</v>
      </c>
    </row>
    <row r="26" spans="1:1" x14ac:dyDescent="0.25">
      <c r="A26" s="245" t="s">
        <v>231</v>
      </c>
    </row>
    <row r="27" spans="1:1" x14ac:dyDescent="0.25">
      <c r="A27" s="243" t="s">
        <v>137</v>
      </c>
    </row>
    <row r="28" spans="1:1" ht="22.5" customHeight="1" x14ac:dyDescent="0.25">
      <c r="A28" s="245" t="s">
        <v>327</v>
      </c>
    </row>
    <row r="29" spans="1:1" x14ac:dyDescent="0.25">
      <c r="A29" s="245" t="s">
        <v>249</v>
      </c>
    </row>
    <row r="30" spans="1:1" ht="30" x14ac:dyDescent="0.25">
      <c r="A30" s="243" t="s">
        <v>199</v>
      </c>
    </row>
    <row r="31" spans="1:1" x14ac:dyDescent="0.25">
      <c r="A31" s="245" t="s">
        <v>304</v>
      </c>
    </row>
    <row r="32" spans="1:1" ht="15.75" customHeight="1" x14ac:dyDescent="0.25">
      <c r="A32" s="285" t="s">
        <v>130</v>
      </c>
    </row>
    <row r="33" spans="1:3" x14ac:dyDescent="0.25">
      <c r="A33" s="245" t="s">
        <v>243</v>
      </c>
    </row>
    <row r="34" spans="1:3" x14ac:dyDescent="0.25">
      <c r="A34" s="243" t="s">
        <v>213</v>
      </c>
    </row>
    <row r="35" spans="1:3" ht="22.5" customHeight="1" x14ac:dyDescent="0.25">
      <c r="A35" s="243" t="s">
        <v>224</v>
      </c>
    </row>
    <row r="36" spans="1:3" ht="24.75" customHeight="1" x14ac:dyDescent="0.25">
      <c r="A36" s="245" t="s">
        <v>257</v>
      </c>
    </row>
    <row r="37" spans="1:3" x14ac:dyDescent="0.25">
      <c r="A37" s="285" t="s">
        <v>222</v>
      </c>
    </row>
    <row r="38" spans="1:3" ht="30" x14ac:dyDescent="0.25">
      <c r="A38" s="245" t="s">
        <v>263</v>
      </c>
    </row>
    <row r="39" spans="1:3" x14ac:dyDescent="0.25">
      <c r="A39" s="285" t="s">
        <v>143</v>
      </c>
    </row>
    <row r="40" spans="1:3" x14ac:dyDescent="0.25">
      <c r="A40" s="286" t="s">
        <v>315</v>
      </c>
    </row>
    <row r="41" spans="1:3" x14ac:dyDescent="0.25">
      <c r="A41" s="285" t="s">
        <v>176</v>
      </c>
    </row>
    <row r="42" spans="1:3" x14ac:dyDescent="0.25">
      <c r="A42" s="286" t="s">
        <v>300</v>
      </c>
    </row>
    <row r="43" spans="1:3" x14ac:dyDescent="0.25">
      <c r="A43" s="245" t="s">
        <v>322</v>
      </c>
      <c r="C43" s="112" t="s">
        <v>822</v>
      </c>
    </row>
    <row r="45" spans="1:3" ht="63.75" customHeight="1" thickBot="1" x14ac:dyDescent="0.3">
      <c r="A45" s="258" t="s">
        <v>356</v>
      </c>
    </row>
    <row r="46" spans="1:3" ht="15.75" customHeight="1" thickTop="1" x14ac:dyDescent="0.25">
      <c r="A46" s="242" t="s">
        <v>369</v>
      </c>
    </row>
    <row r="47" spans="1:3" ht="14.25" customHeight="1" x14ac:dyDescent="0.25">
      <c r="A47" s="244" t="s">
        <v>376</v>
      </c>
    </row>
    <row r="48" spans="1:3" x14ac:dyDescent="0.25">
      <c r="A48" s="243" t="s">
        <v>419</v>
      </c>
    </row>
    <row r="49" spans="1:3" x14ac:dyDescent="0.25">
      <c r="A49" s="243" t="s">
        <v>423</v>
      </c>
    </row>
    <row r="50" spans="1:3" x14ac:dyDescent="0.25">
      <c r="A50" s="243" t="s">
        <v>428</v>
      </c>
    </row>
    <row r="51" spans="1:3" x14ac:dyDescent="0.25">
      <c r="A51" s="245" t="s">
        <v>432</v>
      </c>
    </row>
    <row r="52" spans="1:3" x14ac:dyDescent="0.25">
      <c r="A52" s="243" t="s">
        <v>441</v>
      </c>
    </row>
    <row r="53" spans="1:3" x14ac:dyDescent="0.25">
      <c r="A53" s="243" t="s">
        <v>443</v>
      </c>
    </row>
    <row r="54" spans="1:3" ht="30" x14ac:dyDescent="0.25">
      <c r="A54" s="245" t="s">
        <v>459</v>
      </c>
    </row>
    <row r="55" spans="1:3" x14ac:dyDescent="0.25">
      <c r="A55" s="243" t="s">
        <v>461</v>
      </c>
    </row>
    <row r="56" spans="1:3" x14ac:dyDescent="0.25">
      <c r="A56" s="243" t="s">
        <v>470</v>
      </c>
    </row>
    <row r="57" spans="1:3" x14ac:dyDescent="0.25">
      <c r="C57" s="112" t="s">
        <v>815</v>
      </c>
    </row>
  </sheetData>
  <sortState xmlns:xlrd2="http://schemas.microsoft.com/office/spreadsheetml/2017/richdata2" ref="A47:A56">
    <sortCondition ref="A46:A56"/>
  </sortState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64"/>
  <sheetViews>
    <sheetView workbookViewId="0">
      <selection activeCell="P50" sqref="P50"/>
    </sheetView>
  </sheetViews>
  <sheetFormatPr defaultRowHeight="15" x14ac:dyDescent="0.25"/>
  <cols>
    <col min="1" max="1" width="37" style="186" customWidth="1"/>
    <col min="4" max="4" width="11.140625" customWidth="1"/>
    <col min="7" max="7" width="23.7109375" style="252" customWidth="1"/>
  </cols>
  <sheetData>
    <row r="1" spans="1:1" ht="25.5" customHeight="1" thickBot="1" x14ac:dyDescent="0.3">
      <c r="A1" s="206" t="s">
        <v>75</v>
      </c>
    </row>
    <row r="2" spans="1:1" ht="15.75" thickTop="1" x14ac:dyDescent="0.25">
      <c r="A2" s="240" t="s">
        <v>816</v>
      </c>
    </row>
    <row r="3" spans="1:1" ht="15" customHeight="1" x14ac:dyDescent="0.25">
      <c r="A3" s="237" t="s">
        <v>185</v>
      </c>
    </row>
    <row r="4" spans="1:1" x14ac:dyDescent="0.25">
      <c r="A4" s="240" t="s">
        <v>189</v>
      </c>
    </row>
    <row r="5" spans="1:1" x14ac:dyDescent="0.25">
      <c r="A5" s="239" t="s">
        <v>150</v>
      </c>
    </row>
    <row r="6" spans="1:1" x14ac:dyDescent="0.25">
      <c r="A6" s="237" t="s">
        <v>173</v>
      </c>
    </row>
    <row r="7" spans="1:1" x14ac:dyDescent="0.25">
      <c r="A7" s="237" t="s">
        <v>103</v>
      </c>
    </row>
    <row r="8" spans="1:1" x14ac:dyDescent="0.25">
      <c r="A8" s="240" t="s">
        <v>236</v>
      </c>
    </row>
    <row r="9" spans="1:1" x14ac:dyDescent="0.25">
      <c r="A9" s="237" t="s">
        <v>117</v>
      </c>
    </row>
    <row r="10" spans="1:1" x14ac:dyDescent="0.25">
      <c r="A10" s="240" t="s">
        <v>255</v>
      </c>
    </row>
    <row r="11" spans="1:1" ht="18" customHeight="1" x14ac:dyDescent="0.25">
      <c r="A11" s="239" t="s">
        <v>220</v>
      </c>
    </row>
    <row r="12" spans="1:1" x14ac:dyDescent="0.25">
      <c r="A12" s="239" t="s">
        <v>201</v>
      </c>
    </row>
    <row r="13" spans="1:1" x14ac:dyDescent="0.25">
      <c r="A13" s="239" t="s">
        <v>207</v>
      </c>
    </row>
    <row r="14" spans="1:1" x14ac:dyDescent="0.25">
      <c r="A14" s="239" t="s">
        <v>165</v>
      </c>
    </row>
    <row r="15" spans="1:1" x14ac:dyDescent="0.25">
      <c r="A15" s="239" t="s">
        <v>124</v>
      </c>
    </row>
    <row r="16" spans="1:1" x14ac:dyDescent="0.25">
      <c r="A16" s="239" t="s">
        <v>83</v>
      </c>
    </row>
    <row r="17" spans="1:1" ht="15" customHeight="1" x14ac:dyDescent="0.25">
      <c r="A17" s="237" t="s">
        <v>92</v>
      </c>
    </row>
    <row r="18" spans="1:1" ht="15" customHeight="1" x14ac:dyDescent="0.25">
      <c r="A18" s="237" t="s">
        <v>145</v>
      </c>
    </row>
    <row r="19" spans="1:1" x14ac:dyDescent="0.25">
      <c r="A19" s="240" t="s">
        <v>229</v>
      </c>
    </row>
    <row r="20" spans="1:1" x14ac:dyDescent="0.25">
      <c r="A20" s="239" t="s">
        <v>107</v>
      </c>
    </row>
    <row r="21" spans="1:1" x14ac:dyDescent="0.25">
      <c r="A21" s="239" t="s">
        <v>195</v>
      </c>
    </row>
    <row r="22" spans="1:1" x14ac:dyDescent="0.25">
      <c r="A22" s="239" t="s">
        <v>160</v>
      </c>
    </row>
    <row r="23" spans="1:1" x14ac:dyDescent="0.25">
      <c r="A23" s="239" t="s">
        <v>218</v>
      </c>
    </row>
    <row r="24" spans="1:1" x14ac:dyDescent="0.25">
      <c r="A24" s="240" t="s">
        <v>817</v>
      </c>
    </row>
    <row r="25" spans="1:1" x14ac:dyDescent="0.25">
      <c r="A25" s="238" t="s">
        <v>234</v>
      </c>
    </row>
    <row r="26" spans="1:1" x14ac:dyDescent="0.25">
      <c r="A26" s="239" t="s">
        <v>154</v>
      </c>
    </row>
    <row r="27" spans="1:1" x14ac:dyDescent="0.25">
      <c r="A27" s="238" t="s">
        <v>277</v>
      </c>
    </row>
    <row r="28" spans="1:1" x14ac:dyDescent="0.25">
      <c r="A28" s="239" t="s">
        <v>97</v>
      </c>
    </row>
    <row r="29" spans="1:1" x14ac:dyDescent="0.25">
      <c r="A29" s="238" t="s">
        <v>340</v>
      </c>
    </row>
    <row r="30" spans="1:1" x14ac:dyDescent="0.25">
      <c r="A30" s="238" t="s">
        <v>298</v>
      </c>
    </row>
    <row r="31" spans="1:1" x14ac:dyDescent="0.25">
      <c r="A31" s="238" t="s">
        <v>245</v>
      </c>
    </row>
    <row r="32" spans="1:1" x14ac:dyDescent="0.25">
      <c r="A32" s="238" t="s">
        <v>231</v>
      </c>
    </row>
    <row r="33" spans="1:4" x14ac:dyDescent="0.25">
      <c r="A33" s="239" t="s">
        <v>137</v>
      </c>
    </row>
    <row r="34" spans="1:4" ht="15" customHeight="1" x14ac:dyDescent="0.25">
      <c r="A34" s="240" t="s">
        <v>327</v>
      </c>
    </row>
    <row r="35" spans="1:4" ht="15" customHeight="1" x14ac:dyDescent="0.25">
      <c r="A35" s="239" t="s">
        <v>199</v>
      </c>
    </row>
    <row r="36" spans="1:4" x14ac:dyDescent="0.25">
      <c r="A36" s="238" t="s">
        <v>304</v>
      </c>
    </row>
    <row r="37" spans="1:4" x14ac:dyDescent="0.25">
      <c r="A37" s="239" t="s">
        <v>130</v>
      </c>
    </row>
    <row r="38" spans="1:4" x14ac:dyDescent="0.25">
      <c r="A38" s="238" t="s">
        <v>243</v>
      </c>
    </row>
    <row r="39" spans="1:4" ht="15" customHeight="1" x14ac:dyDescent="0.25">
      <c r="A39" s="237" t="s">
        <v>213</v>
      </c>
    </row>
    <row r="40" spans="1:4" x14ac:dyDescent="0.25">
      <c r="A40" s="239" t="s">
        <v>224</v>
      </c>
    </row>
    <row r="41" spans="1:4" x14ac:dyDescent="0.25">
      <c r="A41" s="238" t="s">
        <v>257</v>
      </c>
    </row>
    <row r="42" spans="1:4" x14ac:dyDescent="0.25">
      <c r="A42" s="239" t="s">
        <v>222</v>
      </c>
    </row>
    <row r="43" spans="1:4" x14ac:dyDescent="0.25">
      <c r="A43" s="240" t="s">
        <v>263</v>
      </c>
    </row>
    <row r="44" spans="1:4" ht="18" customHeight="1" x14ac:dyDescent="0.25">
      <c r="A44" s="239" t="s">
        <v>143</v>
      </c>
    </row>
    <row r="45" spans="1:4" x14ac:dyDescent="0.25">
      <c r="A45" s="240" t="s">
        <v>315</v>
      </c>
    </row>
    <row r="46" spans="1:4" ht="15" customHeight="1" x14ac:dyDescent="0.25">
      <c r="A46" s="237" t="s">
        <v>176</v>
      </c>
    </row>
    <row r="47" spans="1:4" x14ac:dyDescent="0.25">
      <c r="A47" s="240" t="s">
        <v>300</v>
      </c>
    </row>
    <row r="48" spans="1:4" x14ac:dyDescent="0.25">
      <c r="A48" s="238" t="s">
        <v>322</v>
      </c>
      <c r="C48" s="112">
        <v>47</v>
      </c>
      <c r="D48" s="112" t="s">
        <v>825</v>
      </c>
    </row>
    <row r="51" spans="1:4" ht="24.75" customHeight="1" x14ac:dyDescent="0.25">
      <c r="A51" s="256" t="s">
        <v>356</v>
      </c>
    </row>
    <row r="52" spans="1:4" x14ac:dyDescent="0.25">
      <c r="A52" s="253" t="s">
        <v>367</v>
      </c>
    </row>
    <row r="53" spans="1:4" ht="15.75" customHeight="1" x14ac:dyDescent="0.25">
      <c r="A53" s="253" t="s">
        <v>369</v>
      </c>
    </row>
    <row r="54" spans="1:4" ht="15" customHeight="1" x14ac:dyDescent="0.25">
      <c r="A54" s="254" t="s">
        <v>376</v>
      </c>
    </row>
    <row r="55" spans="1:4" ht="15.75" customHeight="1" x14ac:dyDescent="0.25">
      <c r="A55" s="253" t="s">
        <v>419</v>
      </c>
    </row>
    <row r="56" spans="1:4" ht="15" customHeight="1" x14ac:dyDescent="0.25">
      <c r="A56" s="253" t="s">
        <v>423</v>
      </c>
    </row>
    <row r="57" spans="1:4" ht="15" customHeight="1" x14ac:dyDescent="0.25">
      <c r="A57" s="253" t="s">
        <v>428</v>
      </c>
    </row>
    <row r="58" spans="1:4" x14ac:dyDescent="0.25">
      <c r="A58" s="255" t="s">
        <v>432</v>
      </c>
    </row>
    <row r="59" spans="1:4" x14ac:dyDescent="0.25">
      <c r="A59" s="255" t="s">
        <v>438</v>
      </c>
    </row>
    <row r="60" spans="1:4" x14ac:dyDescent="0.25">
      <c r="A60" s="253" t="s">
        <v>441</v>
      </c>
    </row>
    <row r="61" spans="1:4" x14ac:dyDescent="0.25">
      <c r="A61" s="253" t="s">
        <v>443</v>
      </c>
    </row>
    <row r="62" spans="1:4" x14ac:dyDescent="0.25">
      <c r="A62" s="253" t="s">
        <v>461</v>
      </c>
    </row>
    <row r="63" spans="1:4" ht="15" customHeight="1" x14ac:dyDescent="0.25">
      <c r="A63" s="253" t="s">
        <v>826</v>
      </c>
      <c r="C63" s="112">
        <v>12</v>
      </c>
      <c r="D63" s="112" t="s">
        <v>827</v>
      </c>
    </row>
    <row r="64" spans="1:4" ht="15" customHeight="1" x14ac:dyDescent="0.25"/>
  </sheetData>
  <sortState xmlns:xlrd2="http://schemas.microsoft.com/office/spreadsheetml/2017/richdata2" ref="A2:A48">
    <sortCondition ref="A2:A48"/>
  </sortState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83"/>
  <sheetViews>
    <sheetView topLeftCell="A59" workbookViewId="0">
      <selection activeCell="A73" sqref="A73"/>
    </sheetView>
  </sheetViews>
  <sheetFormatPr defaultRowHeight="15" x14ac:dyDescent="0.25"/>
  <cols>
    <col min="1" max="1" width="30" customWidth="1"/>
    <col min="9" max="9" width="23.140625" customWidth="1"/>
  </cols>
  <sheetData>
    <row r="1" spans="1:1" ht="16.5" thickBot="1" x14ac:dyDescent="0.3">
      <c r="A1" s="193" t="s">
        <v>75</v>
      </c>
    </row>
    <row r="2" spans="1:1" ht="15.75" thickTop="1" x14ac:dyDescent="0.25">
      <c r="A2" s="236" t="s">
        <v>185</v>
      </c>
    </row>
    <row r="3" spans="1:1" ht="15" customHeight="1" x14ac:dyDescent="0.25">
      <c r="A3" s="240" t="s">
        <v>189</v>
      </c>
    </row>
    <row r="4" spans="1:1" ht="15" customHeight="1" x14ac:dyDescent="0.25">
      <c r="A4" s="237" t="s">
        <v>150</v>
      </c>
    </row>
    <row r="5" spans="1:1" ht="15" customHeight="1" x14ac:dyDescent="0.25">
      <c r="A5" s="237" t="s">
        <v>173</v>
      </c>
    </row>
    <row r="6" spans="1:1" x14ac:dyDescent="0.25">
      <c r="A6" s="239" t="s">
        <v>103</v>
      </c>
    </row>
    <row r="7" spans="1:1" x14ac:dyDescent="0.25">
      <c r="A7" s="240" t="s">
        <v>236</v>
      </c>
    </row>
    <row r="8" spans="1:1" x14ac:dyDescent="0.25">
      <c r="A8" s="237" t="s">
        <v>105</v>
      </c>
    </row>
    <row r="9" spans="1:1" x14ac:dyDescent="0.25">
      <c r="A9" s="237" t="s">
        <v>117</v>
      </c>
    </row>
    <row r="10" spans="1:1" x14ac:dyDescent="0.25">
      <c r="A10" s="237" t="s">
        <v>220</v>
      </c>
    </row>
    <row r="11" spans="1:1" x14ac:dyDescent="0.25">
      <c r="A11" s="237" t="s">
        <v>201</v>
      </c>
    </row>
    <row r="12" spans="1:1" x14ac:dyDescent="0.25">
      <c r="A12" s="237" t="s">
        <v>207</v>
      </c>
    </row>
    <row r="13" spans="1:1" x14ac:dyDescent="0.25">
      <c r="A13" s="239" t="s">
        <v>124</v>
      </c>
    </row>
    <row r="14" spans="1:1" x14ac:dyDescent="0.25">
      <c r="A14" s="239" t="s">
        <v>83</v>
      </c>
    </row>
    <row r="15" spans="1:1" ht="15" customHeight="1" x14ac:dyDescent="0.25">
      <c r="A15" s="237" t="s">
        <v>92</v>
      </c>
    </row>
    <row r="16" spans="1:1" x14ac:dyDescent="0.25">
      <c r="A16" s="239" t="s">
        <v>145</v>
      </c>
    </row>
    <row r="17" spans="1:1" x14ac:dyDescent="0.25">
      <c r="A17" s="238" t="s">
        <v>287</v>
      </c>
    </row>
    <row r="18" spans="1:1" x14ac:dyDescent="0.25">
      <c r="A18" s="238" t="s">
        <v>229</v>
      </c>
    </row>
    <row r="19" spans="1:1" ht="15" customHeight="1" x14ac:dyDescent="0.25">
      <c r="A19" s="237" t="s">
        <v>107</v>
      </c>
    </row>
    <row r="20" spans="1:1" x14ac:dyDescent="0.25">
      <c r="A20" s="238" t="s">
        <v>275</v>
      </c>
    </row>
    <row r="21" spans="1:1" ht="15" customHeight="1" x14ac:dyDescent="0.25">
      <c r="A21" s="240" t="s">
        <v>253</v>
      </c>
    </row>
    <row r="22" spans="1:1" ht="15" customHeight="1" x14ac:dyDescent="0.25">
      <c r="A22" s="240" t="s">
        <v>266</v>
      </c>
    </row>
    <row r="23" spans="1:1" x14ac:dyDescent="0.25">
      <c r="A23" s="237" t="s">
        <v>195</v>
      </c>
    </row>
    <row r="24" spans="1:1" ht="18.75" customHeight="1" x14ac:dyDescent="0.25">
      <c r="A24" s="239" t="s">
        <v>160</v>
      </c>
    </row>
    <row r="25" spans="1:1" ht="18" customHeight="1" x14ac:dyDescent="0.25">
      <c r="A25" s="239" t="s">
        <v>218</v>
      </c>
    </row>
    <row r="26" spans="1:1" x14ac:dyDescent="0.25">
      <c r="A26" s="238" t="s">
        <v>346</v>
      </c>
    </row>
    <row r="27" spans="1:1" x14ac:dyDescent="0.25">
      <c r="A27" s="237" t="s">
        <v>162</v>
      </c>
    </row>
    <row r="28" spans="1:1" x14ac:dyDescent="0.25">
      <c r="A28" s="238" t="s">
        <v>350</v>
      </c>
    </row>
    <row r="29" spans="1:1" x14ac:dyDescent="0.25">
      <c r="A29" s="238" t="s">
        <v>291</v>
      </c>
    </row>
    <row r="30" spans="1:1" x14ac:dyDescent="0.25">
      <c r="A30" s="238" t="s">
        <v>334</v>
      </c>
    </row>
    <row r="31" spans="1:1" ht="30" x14ac:dyDescent="0.25">
      <c r="A31" s="238" t="s">
        <v>817</v>
      </c>
    </row>
    <row r="32" spans="1:1" x14ac:dyDescent="0.25">
      <c r="A32" s="238" t="s">
        <v>234</v>
      </c>
    </row>
    <row r="33" spans="1:1" x14ac:dyDescent="0.25">
      <c r="A33" s="239" t="s">
        <v>154</v>
      </c>
    </row>
    <row r="34" spans="1:1" ht="30" x14ac:dyDescent="0.25">
      <c r="A34" s="238" t="s">
        <v>277</v>
      </c>
    </row>
    <row r="35" spans="1:1" ht="30" x14ac:dyDescent="0.25">
      <c r="A35" s="239" t="s">
        <v>97</v>
      </c>
    </row>
    <row r="36" spans="1:1" x14ac:dyDescent="0.25">
      <c r="A36" s="238" t="s">
        <v>340</v>
      </c>
    </row>
    <row r="37" spans="1:1" ht="15" customHeight="1" x14ac:dyDescent="0.25">
      <c r="A37" s="237" t="s">
        <v>77</v>
      </c>
    </row>
    <row r="38" spans="1:1" x14ac:dyDescent="0.25">
      <c r="A38" s="238" t="s">
        <v>245</v>
      </c>
    </row>
    <row r="39" spans="1:1" x14ac:dyDescent="0.25">
      <c r="A39" s="238" t="s">
        <v>231</v>
      </c>
    </row>
    <row r="40" spans="1:1" x14ac:dyDescent="0.25">
      <c r="A40" s="239" t="s">
        <v>137</v>
      </c>
    </row>
    <row r="41" spans="1:1" x14ac:dyDescent="0.25">
      <c r="A41" s="238" t="s">
        <v>327</v>
      </c>
    </row>
    <row r="42" spans="1:1" ht="15" customHeight="1" x14ac:dyDescent="0.25">
      <c r="A42" s="239" t="s">
        <v>147</v>
      </c>
    </row>
    <row r="43" spans="1:1" x14ac:dyDescent="0.25">
      <c r="A43" s="238" t="s">
        <v>283</v>
      </c>
    </row>
    <row r="44" spans="1:1" x14ac:dyDescent="0.25">
      <c r="A44" s="239" t="s">
        <v>171</v>
      </c>
    </row>
    <row r="45" spans="1:1" x14ac:dyDescent="0.25">
      <c r="A45" s="239" t="s">
        <v>199</v>
      </c>
    </row>
    <row r="46" spans="1:1" x14ac:dyDescent="0.25">
      <c r="A46" s="238" t="s">
        <v>304</v>
      </c>
    </row>
    <row r="47" spans="1:1" x14ac:dyDescent="0.25">
      <c r="A47" s="239" t="s">
        <v>130</v>
      </c>
    </row>
    <row r="48" spans="1:1" x14ac:dyDescent="0.25">
      <c r="A48" s="241" t="s">
        <v>243</v>
      </c>
    </row>
    <row r="49" spans="1:1" ht="15.75" customHeight="1" x14ac:dyDescent="0.25">
      <c r="A49" s="237" t="s">
        <v>213</v>
      </c>
    </row>
    <row r="50" spans="1:1" x14ac:dyDescent="0.25">
      <c r="A50" s="239" t="s">
        <v>224</v>
      </c>
    </row>
    <row r="51" spans="1:1" x14ac:dyDescent="0.25">
      <c r="A51" s="238" t="s">
        <v>828</v>
      </c>
    </row>
    <row r="52" spans="1:1" ht="15.75" customHeight="1" x14ac:dyDescent="0.25">
      <c r="A52" s="240" t="s">
        <v>257</v>
      </c>
    </row>
    <row r="53" spans="1:1" x14ac:dyDescent="0.25">
      <c r="A53" s="238" t="s">
        <v>311</v>
      </c>
    </row>
    <row r="54" spans="1:1" x14ac:dyDescent="0.25">
      <c r="A54" s="239" t="s">
        <v>222</v>
      </c>
    </row>
    <row r="55" spans="1:1" x14ac:dyDescent="0.25">
      <c r="A55" s="240" t="s">
        <v>263</v>
      </c>
    </row>
    <row r="56" spans="1:1" x14ac:dyDescent="0.25">
      <c r="A56" s="239" t="s">
        <v>143</v>
      </c>
    </row>
    <row r="57" spans="1:1" ht="15" customHeight="1" x14ac:dyDescent="0.25">
      <c r="A57" s="240" t="s">
        <v>279</v>
      </c>
    </row>
    <row r="58" spans="1:1" x14ac:dyDescent="0.25">
      <c r="A58" s="240" t="s">
        <v>302</v>
      </c>
    </row>
    <row r="59" spans="1:1" x14ac:dyDescent="0.25">
      <c r="A59" s="238" t="s">
        <v>315</v>
      </c>
    </row>
    <row r="60" spans="1:1" x14ac:dyDescent="0.25">
      <c r="A60" s="239" t="s">
        <v>176</v>
      </c>
    </row>
    <row r="61" spans="1:1" x14ac:dyDescent="0.25">
      <c r="A61" s="238" t="s">
        <v>320</v>
      </c>
    </row>
    <row r="62" spans="1:1" x14ac:dyDescent="0.25">
      <c r="A62" s="238" t="s">
        <v>300</v>
      </c>
    </row>
    <row r="63" spans="1:1" x14ac:dyDescent="0.25">
      <c r="A63" s="238" t="s">
        <v>322</v>
      </c>
    </row>
    <row r="67" spans="1:1" ht="16.5" thickBot="1" x14ac:dyDescent="0.3">
      <c r="A67" s="193" t="s">
        <v>356</v>
      </c>
    </row>
    <row r="68" spans="1:1" ht="15.75" thickTop="1" x14ac:dyDescent="0.25">
      <c r="A68" s="242" t="s">
        <v>358</v>
      </c>
    </row>
    <row r="69" spans="1:1" x14ac:dyDescent="0.25">
      <c r="A69" s="243" t="s">
        <v>367</v>
      </c>
    </row>
    <row r="70" spans="1:1" x14ac:dyDescent="0.25">
      <c r="A70" s="243" t="s">
        <v>369</v>
      </c>
    </row>
    <row r="71" spans="1:1" x14ac:dyDescent="0.25">
      <c r="A71" s="244" t="s">
        <v>376</v>
      </c>
    </row>
    <row r="72" spans="1:1" x14ac:dyDescent="0.25">
      <c r="A72" s="243" t="s">
        <v>419</v>
      </c>
    </row>
    <row r="73" spans="1:1" x14ac:dyDescent="0.25">
      <c r="A73" s="243" t="s">
        <v>423</v>
      </c>
    </row>
    <row r="74" spans="1:1" x14ac:dyDescent="0.25">
      <c r="A74" s="243" t="s">
        <v>428</v>
      </c>
    </row>
    <row r="75" spans="1:1" x14ac:dyDescent="0.25">
      <c r="A75" s="245" t="s">
        <v>432</v>
      </c>
    </row>
    <row r="76" spans="1:1" x14ac:dyDescent="0.25">
      <c r="A76" s="245" t="s">
        <v>438</v>
      </c>
    </row>
    <row r="77" spans="1:1" x14ac:dyDescent="0.25">
      <c r="A77" s="243" t="s">
        <v>441</v>
      </c>
    </row>
    <row r="78" spans="1:1" x14ac:dyDescent="0.25">
      <c r="A78" s="243" t="s">
        <v>443</v>
      </c>
    </row>
    <row r="79" spans="1:1" x14ac:dyDescent="0.25">
      <c r="A79" s="245" t="s">
        <v>454</v>
      </c>
    </row>
    <row r="80" spans="1:1" ht="30" x14ac:dyDescent="0.25">
      <c r="A80" s="245" t="s">
        <v>459</v>
      </c>
    </row>
    <row r="81" spans="1:1" x14ac:dyDescent="0.25">
      <c r="A81" s="243" t="s">
        <v>461</v>
      </c>
    </row>
    <row r="82" spans="1:1" ht="17.25" customHeight="1" x14ac:dyDescent="0.25">
      <c r="A82" s="246" t="s">
        <v>829</v>
      </c>
    </row>
    <row r="83" spans="1:1" ht="15.75" customHeight="1" x14ac:dyDescent="0.25"/>
  </sheetData>
  <sortState xmlns:xlrd2="http://schemas.microsoft.com/office/spreadsheetml/2017/richdata2" ref="A2:A63">
    <sortCondition ref="A2:A63"/>
  </sortState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58"/>
  <sheetViews>
    <sheetView topLeftCell="A46" workbookViewId="0">
      <selection activeCell="G67" sqref="G67"/>
    </sheetView>
  </sheetViews>
  <sheetFormatPr defaultRowHeight="15" x14ac:dyDescent="0.25"/>
  <cols>
    <col min="1" max="1" width="24.140625" customWidth="1"/>
    <col min="3" max="3" width="13.140625" customWidth="1"/>
    <col min="7" max="7" width="18.28515625" customWidth="1"/>
  </cols>
  <sheetData>
    <row r="1" spans="1:1" ht="15.75" thickTop="1" x14ac:dyDescent="0.25">
      <c r="A1" s="231" t="s">
        <v>77</v>
      </c>
    </row>
    <row r="2" spans="1:1" x14ac:dyDescent="0.25">
      <c r="A2" s="113" t="s">
        <v>83</v>
      </c>
    </row>
    <row r="3" spans="1:1" ht="15.75" customHeight="1" x14ac:dyDescent="0.25">
      <c r="A3" s="113" t="s">
        <v>92</v>
      </c>
    </row>
    <row r="4" spans="1:1" ht="31.5" customHeight="1" x14ac:dyDescent="0.25">
      <c r="A4" s="113" t="s">
        <v>97</v>
      </c>
    </row>
    <row r="5" spans="1:1" ht="30" x14ac:dyDescent="0.25">
      <c r="A5" s="109" t="s">
        <v>101</v>
      </c>
    </row>
    <row r="6" spans="1:1" x14ac:dyDescent="0.25">
      <c r="A6" s="109" t="s">
        <v>103</v>
      </c>
    </row>
    <row r="7" spans="1:1" x14ac:dyDescent="0.25">
      <c r="A7" s="113" t="s">
        <v>107</v>
      </c>
    </row>
    <row r="8" spans="1:1" x14ac:dyDescent="0.25">
      <c r="A8" s="113" t="s">
        <v>112</v>
      </c>
    </row>
    <row r="9" spans="1:1" x14ac:dyDescent="0.25">
      <c r="A9" s="113" t="s">
        <v>117</v>
      </c>
    </row>
    <row r="10" spans="1:1" x14ac:dyDescent="0.25">
      <c r="A10" s="113" t="s">
        <v>124</v>
      </c>
    </row>
    <row r="11" spans="1:1" x14ac:dyDescent="0.25">
      <c r="A11" s="109" t="s">
        <v>128</v>
      </c>
    </row>
    <row r="12" spans="1:1" x14ac:dyDescent="0.25">
      <c r="A12" s="113" t="s">
        <v>130</v>
      </c>
    </row>
    <row r="13" spans="1:1" x14ac:dyDescent="0.25">
      <c r="A13" s="113" t="s">
        <v>137</v>
      </c>
    </row>
    <row r="14" spans="1:1" ht="17.25" customHeight="1" x14ac:dyDescent="0.25">
      <c r="A14" s="109" t="s">
        <v>143</v>
      </c>
    </row>
    <row r="15" spans="1:1" x14ac:dyDescent="0.25">
      <c r="A15" s="109" t="s">
        <v>145</v>
      </c>
    </row>
    <row r="16" spans="1:1" x14ac:dyDescent="0.25">
      <c r="A16" s="109" t="s">
        <v>150</v>
      </c>
    </row>
    <row r="17" spans="1:1" ht="30" x14ac:dyDescent="0.25">
      <c r="A17" s="109" t="s">
        <v>154</v>
      </c>
    </row>
    <row r="18" spans="1:1" ht="30" x14ac:dyDescent="0.25">
      <c r="A18" s="109" t="s">
        <v>160</v>
      </c>
    </row>
    <row r="19" spans="1:1" ht="18" customHeight="1" x14ac:dyDescent="0.25">
      <c r="A19" s="109" t="s">
        <v>171</v>
      </c>
    </row>
    <row r="20" spans="1:1" ht="15" customHeight="1" x14ac:dyDescent="0.25">
      <c r="A20" s="113" t="s">
        <v>173</v>
      </c>
    </row>
    <row r="21" spans="1:1" ht="15.75" customHeight="1" x14ac:dyDescent="0.25">
      <c r="A21" s="113" t="s">
        <v>176</v>
      </c>
    </row>
    <row r="22" spans="1:1" x14ac:dyDescent="0.25">
      <c r="A22" s="113" t="s">
        <v>185</v>
      </c>
    </row>
    <row r="23" spans="1:1" x14ac:dyDescent="0.25">
      <c r="A23" s="109" t="s">
        <v>195</v>
      </c>
    </row>
    <row r="24" spans="1:1" ht="30" x14ac:dyDescent="0.25">
      <c r="A24" s="109" t="s">
        <v>199</v>
      </c>
    </row>
    <row r="25" spans="1:1" x14ac:dyDescent="0.25">
      <c r="A25" s="113" t="s">
        <v>201</v>
      </c>
    </row>
    <row r="26" spans="1:1" x14ac:dyDescent="0.25">
      <c r="A26" s="109" t="s">
        <v>207</v>
      </c>
    </row>
    <row r="27" spans="1:1" ht="19.5" customHeight="1" x14ac:dyDescent="0.25">
      <c r="A27" s="109" t="s">
        <v>213</v>
      </c>
    </row>
    <row r="28" spans="1:1" ht="30" x14ac:dyDescent="0.25">
      <c r="A28" s="109" t="s">
        <v>218</v>
      </c>
    </row>
    <row r="29" spans="1:1" x14ac:dyDescent="0.25">
      <c r="A29" s="109" t="s">
        <v>220</v>
      </c>
    </row>
    <row r="30" spans="1:1" x14ac:dyDescent="0.25">
      <c r="A30" s="109" t="s">
        <v>222</v>
      </c>
    </row>
    <row r="31" spans="1:1" x14ac:dyDescent="0.25">
      <c r="A31" s="109" t="s">
        <v>224</v>
      </c>
    </row>
    <row r="32" spans="1:1" ht="30" x14ac:dyDescent="0.25">
      <c r="A32" s="111" t="s">
        <v>229</v>
      </c>
    </row>
    <row r="33" spans="1:3" x14ac:dyDescent="0.25">
      <c r="A33" s="111" t="s">
        <v>231</v>
      </c>
    </row>
    <row r="34" spans="1:3" ht="16.5" customHeight="1" x14ac:dyDescent="0.25">
      <c r="A34" s="111" t="s">
        <v>234</v>
      </c>
    </row>
    <row r="35" spans="1:3" ht="15.75" customHeight="1" x14ac:dyDescent="0.25">
      <c r="A35" s="110" t="s">
        <v>236</v>
      </c>
    </row>
    <row r="36" spans="1:3" x14ac:dyDescent="0.25">
      <c r="A36" s="111" t="s">
        <v>243</v>
      </c>
    </row>
    <row r="37" spans="1:3" x14ac:dyDescent="0.25">
      <c r="A37" s="111" t="s">
        <v>245</v>
      </c>
    </row>
    <row r="38" spans="1:3" x14ac:dyDescent="0.25">
      <c r="A38" s="111" t="s">
        <v>279</v>
      </c>
    </row>
    <row r="39" spans="1:3" x14ac:dyDescent="0.25">
      <c r="A39" s="111" t="s">
        <v>294</v>
      </c>
    </row>
    <row r="40" spans="1:3" x14ac:dyDescent="0.25">
      <c r="A40" s="111" t="s">
        <v>300</v>
      </c>
    </row>
    <row r="41" spans="1:3" ht="17.25" customHeight="1" x14ac:dyDescent="0.25">
      <c r="A41" s="110" t="s">
        <v>304</v>
      </c>
    </row>
    <row r="42" spans="1:3" x14ac:dyDescent="0.25">
      <c r="A42" s="110" t="s">
        <v>315</v>
      </c>
    </row>
    <row r="43" spans="1:3" x14ac:dyDescent="0.25">
      <c r="A43" s="110" t="s">
        <v>327</v>
      </c>
    </row>
    <row r="44" spans="1:3" x14ac:dyDescent="0.25">
      <c r="A44" s="111" t="s">
        <v>340</v>
      </c>
    </row>
    <row r="45" spans="1:3" ht="18" customHeight="1" x14ac:dyDescent="0.25">
      <c r="A45" s="111" t="s">
        <v>346</v>
      </c>
      <c r="C45" s="112" t="s">
        <v>830</v>
      </c>
    </row>
    <row r="46" spans="1:3" ht="20.100000000000001" customHeight="1" x14ac:dyDescent="0.25"/>
    <row r="47" spans="1:3" ht="20.100000000000001" customHeight="1" x14ac:dyDescent="0.25"/>
    <row r="48" spans="1:3" ht="15.75" customHeight="1" x14ac:dyDescent="0.25">
      <c r="A48" s="115" t="s">
        <v>367</v>
      </c>
    </row>
    <row r="49" spans="1:3" ht="16.5" customHeight="1" x14ac:dyDescent="0.25">
      <c r="A49" s="115" t="s">
        <v>369</v>
      </c>
    </row>
    <row r="50" spans="1:3" ht="17.25" customHeight="1" x14ac:dyDescent="0.25">
      <c r="A50" s="115" t="s">
        <v>376</v>
      </c>
    </row>
    <row r="51" spans="1:3" ht="20.100000000000001" customHeight="1" x14ac:dyDescent="0.25">
      <c r="A51" s="115" t="s">
        <v>419</v>
      </c>
    </row>
    <row r="52" spans="1:3" ht="17.25" customHeight="1" x14ac:dyDescent="0.25">
      <c r="A52" s="115" t="s">
        <v>423</v>
      </c>
    </row>
    <row r="53" spans="1:3" ht="15.75" customHeight="1" x14ac:dyDescent="0.25">
      <c r="A53" s="232" t="s">
        <v>432</v>
      </c>
    </row>
    <row r="54" spans="1:3" ht="17.25" customHeight="1" x14ac:dyDescent="0.25">
      <c r="A54" s="115" t="s">
        <v>441</v>
      </c>
    </row>
    <row r="55" spans="1:3" ht="20.100000000000001" customHeight="1" x14ac:dyDescent="0.25">
      <c r="A55" s="115" t="s">
        <v>443</v>
      </c>
    </row>
    <row r="56" spans="1:3" ht="27" customHeight="1" x14ac:dyDescent="0.25">
      <c r="A56" s="232" t="s">
        <v>459</v>
      </c>
    </row>
    <row r="57" spans="1:3" ht="15.75" customHeight="1" x14ac:dyDescent="0.25">
      <c r="A57" s="115" t="s">
        <v>461</v>
      </c>
    </row>
    <row r="58" spans="1:3" ht="15.75" customHeight="1" x14ac:dyDescent="0.25">
      <c r="A58" s="233" t="s">
        <v>470</v>
      </c>
      <c r="C58" s="112" t="s">
        <v>831</v>
      </c>
    </row>
  </sheetData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D68"/>
  <sheetViews>
    <sheetView topLeftCell="A49" workbookViewId="0">
      <selection activeCell="J68" sqref="J68"/>
    </sheetView>
  </sheetViews>
  <sheetFormatPr defaultRowHeight="15" x14ac:dyDescent="0.25"/>
  <cols>
    <col min="1" max="1" width="31.7109375" style="222" customWidth="1"/>
    <col min="3" max="3" width="10.28515625" customWidth="1"/>
    <col min="4" max="4" width="10.7109375" customWidth="1"/>
  </cols>
  <sheetData>
    <row r="2" spans="1:1" ht="16.5" thickBot="1" x14ac:dyDescent="0.3">
      <c r="A2" s="221" t="s">
        <v>75</v>
      </c>
    </row>
    <row r="3" spans="1:1" ht="15.75" thickTop="1" x14ac:dyDescent="0.25">
      <c r="A3" s="215" t="s">
        <v>185</v>
      </c>
    </row>
    <row r="4" spans="1:1" x14ac:dyDescent="0.25">
      <c r="A4" s="220" t="s">
        <v>150</v>
      </c>
    </row>
    <row r="5" spans="1:1" x14ac:dyDescent="0.25">
      <c r="A5" s="219" t="s">
        <v>294</v>
      </c>
    </row>
    <row r="6" spans="1:1" x14ac:dyDescent="0.25">
      <c r="A6" s="220" t="s">
        <v>173</v>
      </c>
    </row>
    <row r="7" spans="1:1" x14ac:dyDescent="0.25">
      <c r="A7" s="220" t="s">
        <v>103</v>
      </c>
    </row>
    <row r="8" spans="1:1" x14ac:dyDescent="0.25">
      <c r="A8" s="216" t="s">
        <v>236</v>
      </c>
    </row>
    <row r="9" spans="1:1" x14ac:dyDescent="0.25">
      <c r="A9" s="117" t="s">
        <v>117</v>
      </c>
    </row>
    <row r="10" spans="1:1" x14ac:dyDescent="0.25">
      <c r="A10" s="220" t="s">
        <v>220</v>
      </c>
    </row>
    <row r="11" spans="1:1" x14ac:dyDescent="0.25">
      <c r="A11" s="220" t="s">
        <v>201</v>
      </c>
    </row>
    <row r="12" spans="1:1" x14ac:dyDescent="0.25">
      <c r="A12" s="220" t="s">
        <v>207</v>
      </c>
    </row>
    <row r="13" spans="1:1" x14ac:dyDescent="0.25">
      <c r="A13" s="220" t="s">
        <v>112</v>
      </c>
    </row>
    <row r="14" spans="1:1" x14ac:dyDescent="0.25">
      <c r="A14" s="220" t="s">
        <v>215</v>
      </c>
    </row>
    <row r="15" spans="1:1" x14ac:dyDescent="0.25">
      <c r="A15" s="117" t="s">
        <v>124</v>
      </c>
    </row>
    <row r="16" spans="1:1" x14ac:dyDescent="0.25">
      <c r="A16" s="117" t="s">
        <v>83</v>
      </c>
    </row>
    <row r="17" spans="1:1" x14ac:dyDescent="0.25">
      <c r="A17" s="117" t="s">
        <v>87</v>
      </c>
    </row>
    <row r="18" spans="1:1" x14ac:dyDescent="0.25">
      <c r="A18" s="117" t="s">
        <v>92</v>
      </c>
    </row>
    <row r="19" spans="1:1" x14ac:dyDescent="0.25">
      <c r="A19" s="117" t="s">
        <v>145</v>
      </c>
    </row>
    <row r="20" spans="1:1" x14ac:dyDescent="0.25">
      <c r="A20" s="216" t="s">
        <v>229</v>
      </c>
    </row>
    <row r="21" spans="1:1" x14ac:dyDescent="0.25">
      <c r="A21" s="220" t="s">
        <v>107</v>
      </c>
    </row>
    <row r="22" spans="1:1" x14ac:dyDescent="0.25">
      <c r="A22" s="219" t="s">
        <v>832</v>
      </c>
    </row>
    <row r="23" spans="1:1" x14ac:dyDescent="0.25">
      <c r="A23" s="219" t="s">
        <v>266</v>
      </c>
    </row>
    <row r="24" spans="1:1" x14ac:dyDescent="0.25">
      <c r="A24" s="117" t="s">
        <v>195</v>
      </c>
    </row>
    <row r="25" spans="1:1" x14ac:dyDescent="0.25">
      <c r="A25" s="117" t="s">
        <v>160</v>
      </c>
    </row>
    <row r="26" spans="1:1" x14ac:dyDescent="0.25">
      <c r="A26" s="220" t="s">
        <v>218</v>
      </c>
    </row>
    <row r="27" spans="1:1" x14ac:dyDescent="0.25">
      <c r="A27" s="216" t="s">
        <v>291</v>
      </c>
    </row>
    <row r="28" spans="1:1" x14ac:dyDescent="0.25">
      <c r="A28" s="216" t="s">
        <v>234</v>
      </c>
    </row>
    <row r="29" spans="1:1" x14ac:dyDescent="0.25">
      <c r="A29" s="220" t="s">
        <v>154</v>
      </c>
    </row>
    <row r="30" spans="1:1" x14ac:dyDescent="0.25">
      <c r="A30" s="117" t="s">
        <v>101</v>
      </c>
    </row>
    <row r="31" spans="1:1" x14ac:dyDescent="0.25">
      <c r="A31" s="117" t="s">
        <v>97</v>
      </c>
    </row>
    <row r="32" spans="1:1" x14ac:dyDescent="0.25">
      <c r="A32" s="216" t="s">
        <v>340</v>
      </c>
    </row>
    <row r="33" spans="1:1" x14ac:dyDescent="0.25">
      <c r="A33" s="117" t="s">
        <v>77</v>
      </c>
    </row>
    <row r="34" spans="1:1" x14ac:dyDescent="0.25">
      <c r="A34" s="216" t="s">
        <v>245</v>
      </c>
    </row>
    <row r="35" spans="1:1" x14ac:dyDescent="0.25">
      <c r="A35" s="216" t="s">
        <v>231</v>
      </c>
    </row>
    <row r="36" spans="1:1" x14ac:dyDescent="0.25">
      <c r="A36" s="117" t="s">
        <v>137</v>
      </c>
    </row>
    <row r="37" spans="1:1" x14ac:dyDescent="0.25">
      <c r="A37" s="219" t="s">
        <v>327</v>
      </c>
    </row>
    <row r="38" spans="1:1" x14ac:dyDescent="0.25">
      <c r="A38" s="216" t="s">
        <v>283</v>
      </c>
    </row>
    <row r="39" spans="1:1" x14ac:dyDescent="0.25">
      <c r="A39" s="117" t="s">
        <v>171</v>
      </c>
    </row>
    <row r="40" spans="1:1" x14ac:dyDescent="0.25">
      <c r="A40" s="117" t="s">
        <v>199</v>
      </c>
    </row>
    <row r="41" spans="1:1" x14ac:dyDescent="0.25">
      <c r="A41" s="216" t="s">
        <v>304</v>
      </c>
    </row>
    <row r="42" spans="1:1" x14ac:dyDescent="0.25">
      <c r="A42" s="217" t="s">
        <v>243</v>
      </c>
    </row>
    <row r="43" spans="1:1" x14ac:dyDescent="0.25">
      <c r="A43" s="117" t="s">
        <v>213</v>
      </c>
    </row>
    <row r="44" spans="1:1" x14ac:dyDescent="0.25">
      <c r="A44" s="220" t="s">
        <v>224</v>
      </c>
    </row>
    <row r="45" spans="1:1" x14ac:dyDescent="0.25">
      <c r="A45" s="216" t="s">
        <v>828</v>
      </c>
    </row>
    <row r="46" spans="1:1" x14ac:dyDescent="0.25">
      <c r="A46" s="216" t="s">
        <v>257</v>
      </c>
    </row>
    <row r="47" spans="1:1" x14ac:dyDescent="0.25">
      <c r="A47" s="220" t="s">
        <v>222</v>
      </c>
    </row>
    <row r="48" spans="1:1" x14ac:dyDescent="0.25">
      <c r="A48" s="219" t="s">
        <v>263</v>
      </c>
    </row>
    <row r="49" spans="1:4" x14ac:dyDescent="0.25">
      <c r="A49" s="220" t="s">
        <v>143</v>
      </c>
    </row>
    <row r="50" spans="1:4" x14ac:dyDescent="0.25">
      <c r="A50" s="216" t="s">
        <v>315</v>
      </c>
    </row>
    <row r="51" spans="1:4" x14ac:dyDescent="0.25">
      <c r="A51" s="220" t="s">
        <v>176</v>
      </c>
    </row>
    <row r="52" spans="1:4" x14ac:dyDescent="0.25">
      <c r="A52" s="216" t="s">
        <v>300</v>
      </c>
    </row>
    <row r="53" spans="1:4" x14ac:dyDescent="0.25">
      <c r="A53" s="216" t="s">
        <v>322</v>
      </c>
      <c r="C53" s="112">
        <v>51</v>
      </c>
      <c r="D53" s="112" t="s">
        <v>825</v>
      </c>
    </row>
    <row r="56" spans="1:4" ht="16.5" thickBot="1" x14ac:dyDescent="0.3">
      <c r="A56" s="193" t="s">
        <v>356</v>
      </c>
    </row>
    <row r="57" spans="1:4" ht="15.75" thickTop="1" x14ac:dyDescent="0.25">
      <c r="A57" s="215" t="s">
        <v>369</v>
      </c>
    </row>
    <row r="58" spans="1:4" x14ac:dyDescent="0.25">
      <c r="A58" s="218" t="s">
        <v>358</v>
      </c>
    </row>
    <row r="59" spans="1:4" x14ac:dyDescent="0.25">
      <c r="A59" s="220" t="s">
        <v>367</v>
      </c>
    </row>
    <row r="60" spans="1:4" x14ac:dyDescent="0.25">
      <c r="A60" s="223" t="s">
        <v>376</v>
      </c>
    </row>
    <row r="61" spans="1:4" x14ac:dyDescent="0.25">
      <c r="A61" s="117" t="s">
        <v>419</v>
      </c>
    </row>
    <row r="62" spans="1:4" x14ac:dyDescent="0.25">
      <c r="A62" s="220" t="s">
        <v>423</v>
      </c>
    </row>
    <row r="63" spans="1:4" x14ac:dyDescent="0.25">
      <c r="A63" s="219" t="s">
        <v>432</v>
      </c>
    </row>
    <row r="64" spans="1:4" x14ac:dyDescent="0.25">
      <c r="A64" s="117" t="s">
        <v>441</v>
      </c>
    </row>
    <row r="65" spans="1:4" x14ac:dyDescent="0.25">
      <c r="A65" s="220" t="s">
        <v>443</v>
      </c>
    </row>
    <row r="66" spans="1:4" x14ac:dyDescent="0.25">
      <c r="A66" s="219" t="s">
        <v>459</v>
      </c>
    </row>
    <row r="67" spans="1:4" x14ac:dyDescent="0.25">
      <c r="A67" s="220" t="s">
        <v>461</v>
      </c>
    </row>
    <row r="68" spans="1:4" x14ac:dyDescent="0.25">
      <c r="A68" s="224" t="s">
        <v>470</v>
      </c>
      <c r="C68" s="112">
        <v>12</v>
      </c>
      <c r="D68" s="112" t="s">
        <v>833</v>
      </c>
    </row>
  </sheetData>
  <sortState xmlns:xlrd2="http://schemas.microsoft.com/office/spreadsheetml/2017/richdata2" ref="A3:A53">
    <sortCondition ref="A3:A53"/>
  </sortState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67"/>
  <sheetViews>
    <sheetView topLeftCell="A49" workbookViewId="0">
      <selection activeCell="G64" sqref="G64"/>
    </sheetView>
  </sheetViews>
  <sheetFormatPr defaultRowHeight="15" x14ac:dyDescent="0.25"/>
  <cols>
    <col min="1" max="1" width="28.85546875" customWidth="1"/>
    <col min="3" max="3" width="12.85546875" customWidth="1"/>
    <col min="7" max="7" width="27.42578125" style="205" customWidth="1"/>
  </cols>
  <sheetData>
    <row r="1" spans="1:1" ht="16.5" thickBot="1" x14ac:dyDescent="0.3">
      <c r="A1" s="206" t="s">
        <v>75</v>
      </c>
    </row>
    <row r="2" spans="1:1" ht="15.75" thickTop="1" x14ac:dyDescent="0.25">
      <c r="A2" s="187" t="s">
        <v>185</v>
      </c>
    </row>
    <row r="3" spans="1:1" x14ac:dyDescent="0.25">
      <c r="A3" s="180" t="s">
        <v>150</v>
      </c>
    </row>
    <row r="4" spans="1:1" x14ac:dyDescent="0.25">
      <c r="A4" s="182" t="s">
        <v>294</v>
      </c>
    </row>
    <row r="5" spans="1:1" x14ac:dyDescent="0.25">
      <c r="A5" s="180" t="s">
        <v>173</v>
      </c>
    </row>
    <row r="6" spans="1:1" x14ac:dyDescent="0.25">
      <c r="A6" s="181" t="s">
        <v>103</v>
      </c>
    </row>
    <row r="7" spans="1:1" x14ac:dyDescent="0.25">
      <c r="A7" s="185" t="s">
        <v>236</v>
      </c>
    </row>
    <row r="8" spans="1:1" x14ac:dyDescent="0.25">
      <c r="A8" s="180" t="s">
        <v>117</v>
      </c>
    </row>
    <row r="9" spans="1:1" x14ac:dyDescent="0.25">
      <c r="A9" s="180" t="s">
        <v>220</v>
      </c>
    </row>
    <row r="10" spans="1:1" x14ac:dyDescent="0.25">
      <c r="A10" s="180" t="s">
        <v>201</v>
      </c>
    </row>
    <row r="11" spans="1:1" x14ac:dyDescent="0.25">
      <c r="A11" s="180" t="s">
        <v>207</v>
      </c>
    </row>
    <row r="12" spans="1:1" x14ac:dyDescent="0.25">
      <c r="A12" s="184" t="s">
        <v>112</v>
      </c>
    </row>
    <row r="13" spans="1:1" x14ac:dyDescent="0.25">
      <c r="A13" s="180" t="s">
        <v>215</v>
      </c>
    </row>
    <row r="14" spans="1:1" x14ac:dyDescent="0.25">
      <c r="A14" s="184" t="s">
        <v>124</v>
      </c>
    </row>
    <row r="15" spans="1:1" x14ac:dyDescent="0.25">
      <c r="A15" s="184" t="s">
        <v>83</v>
      </c>
    </row>
    <row r="16" spans="1:1" x14ac:dyDescent="0.25">
      <c r="A16" s="184" t="s">
        <v>92</v>
      </c>
    </row>
    <row r="17" spans="1:1" x14ac:dyDescent="0.25">
      <c r="A17" s="184" t="s">
        <v>145</v>
      </c>
    </row>
    <row r="18" spans="1:1" x14ac:dyDescent="0.25">
      <c r="A18" s="185" t="s">
        <v>229</v>
      </c>
    </row>
    <row r="19" spans="1:1" x14ac:dyDescent="0.25">
      <c r="A19" s="184" t="s">
        <v>107</v>
      </c>
    </row>
    <row r="20" spans="1:1" x14ac:dyDescent="0.25">
      <c r="A20" s="182" t="s">
        <v>253</v>
      </c>
    </row>
    <row r="21" spans="1:1" x14ac:dyDescent="0.25">
      <c r="A21" s="182" t="s">
        <v>832</v>
      </c>
    </row>
    <row r="22" spans="1:1" x14ac:dyDescent="0.25">
      <c r="A22" s="180" t="s">
        <v>128</v>
      </c>
    </row>
    <row r="23" spans="1:1" x14ac:dyDescent="0.25">
      <c r="A23" s="184" t="s">
        <v>195</v>
      </c>
    </row>
    <row r="24" spans="1:1" x14ac:dyDescent="0.25">
      <c r="A24" s="184" t="s">
        <v>160</v>
      </c>
    </row>
    <row r="25" spans="1:1" ht="30" x14ac:dyDescent="0.25">
      <c r="A25" s="180" t="s">
        <v>218</v>
      </c>
    </row>
    <row r="26" spans="1:1" x14ac:dyDescent="0.25">
      <c r="A26" s="185" t="s">
        <v>291</v>
      </c>
    </row>
    <row r="27" spans="1:1" ht="17.25" customHeight="1" x14ac:dyDescent="0.25">
      <c r="A27" s="185" t="s">
        <v>234</v>
      </c>
    </row>
    <row r="28" spans="1:1" ht="18.75" customHeight="1" x14ac:dyDescent="0.25">
      <c r="A28" s="180" t="s">
        <v>154</v>
      </c>
    </row>
    <row r="29" spans="1:1" x14ac:dyDescent="0.25">
      <c r="A29" s="184" t="s">
        <v>101</v>
      </c>
    </row>
    <row r="30" spans="1:1" ht="30" x14ac:dyDescent="0.25">
      <c r="A30" s="184" t="s">
        <v>97</v>
      </c>
    </row>
    <row r="31" spans="1:1" x14ac:dyDescent="0.25">
      <c r="A31" s="185" t="s">
        <v>340</v>
      </c>
    </row>
    <row r="32" spans="1:1" x14ac:dyDescent="0.25">
      <c r="A32" s="184" t="s">
        <v>77</v>
      </c>
    </row>
    <row r="33" spans="1:1" x14ac:dyDescent="0.25">
      <c r="A33" s="185" t="s">
        <v>245</v>
      </c>
    </row>
    <row r="34" spans="1:1" x14ac:dyDescent="0.25">
      <c r="A34" s="185" t="s">
        <v>231</v>
      </c>
    </row>
    <row r="35" spans="1:1" x14ac:dyDescent="0.25">
      <c r="A35" s="184" t="s">
        <v>137</v>
      </c>
    </row>
    <row r="36" spans="1:1" x14ac:dyDescent="0.25">
      <c r="A36" s="182" t="s">
        <v>327</v>
      </c>
    </row>
    <row r="37" spans="1:1" x14ac:dyDescent="0.25">
      <c r="A37" s="185" t="s">
        <v>283</v>
      </c>
    </row>
    <row r="38" spans="1:1" x14ac:dyDescent="0.25">
      <c r="A38" s="184" t="s">
        <v>171</v>
      </c>
    </row>
    <row r="39" spans="1:1" x14ac:dyDescent="0.25">
      <c r="A39" s="184" t="s">
        <v>199</v>
      </c>
    </row>
    <row r="40" spans="1:1" x14ac:dyDescent="0.25">
      <c r="A40" s="185" t="s">
        <v>304</v>
      </c>
    </row>
    <row r="41" spans="1:1" x14ac:dyDescent="0.25">
      <c r="A41" s="185" t="s">
        <v>243</v>
      </c>
    </row>
    <row r="42" spans="1:1" x14ac:dyDescent="0.25">
      <c r="A42" s="184" t="s">
        <v>213</v>
      </c>
    </row>
    <row r="43" spans="1:1" x14ac:dyDescent="0.25">
      <c r="A43" s="180" t="s">
        <v>224</v>
      </c>
    </row>
    <row r="44" spans="1:1" x14ac:dyDescent="0.25">
      <c r="A44" s="185" t="s">
        <v>257</v>
      </c>
    </row>
    <row r="45" spans="1:1" x14ac:dyDescent="0.25">
      <c r="A45" s="185" t="s">
        <v>281</v>
      </c>
    </row>
    <row r="46" spans="1:1" x14ac:dyDescent="0.25">
      <c r="A46" s="182" t="s">
        <v>311</v>
      </c>
    </row>
    <row r="47" spans="1:1" x14ac:dyDescent="0.25">
      <c r="A47" s="184" t="s">
        <v>222</v>
      </c>
    </row>
    <row r="48" spans="1:1" x14ac:dyDescent="0.25">
      <c r="A48" s="180" t="s">
        <v>143</v>
      </c>
    </row>
    <row r="49" spans="1:3" x14ac:dyDescent="0.25">
      <c r="A49" s="182" t="s">
        <v>834</v>
      </c>
    </row>
    <row r="50" spans="1:3" x14ac:dyDescent="0.25">
      <c r="A50" s="184" t="s">
        <v>176</v>
      </c>
    </row>
    <row r="51" spans="1:3" x14ac:dyDescent="0.25">
      <c r="A51" s="185" t="s">
        <v>300</v>
      </c>
    </row>
    <row r="52" spans="1:3" x14ac:dyDescent="0.25">
      <c r="A52" s="185" t="s">
        <v>322</v>
      </c>
      <c r="C52" s="207" t="s">
        <v>835</v>
      </c>
    </row>
    <row r="56" spans="1:3" ht="16.5" thickBot="1" x14ac:dyDescent="0.3">
      <c r="A56" s="208" t="s">
        <v>356</v>
      </c>
    </row>
    <row r="57" spans="1:3" ht="15.75" thickTop="1" x14ac:dyDescent="0.25">
      <c r="A57" s="204" t="s">
        <v>358</v>
      </c>
    </row>
    <row r="58" spans="1:3" x14ac:dyDescent="0.25">
      <c r="A58" s="150" t="s">
        <v>367</v>
      </c>
    </row>
    <row r="59" spans="1:3" x14ac:dyDescent="0.25">
      <c r="A59" s="149" t="s">
        <v>369</v>
      </c>
    </row>
    <row r="60" spans="1:3" x14ac:dyDescent="0.25">
      <c r="A60" s="149" t="s">
        <v>376</v>
      </c>
    </row>
    <row r="61" spans="1:3" x14ac:dyDescent="0.25">
      <c r="A61" s="79" t="s">
        <v>419</v>
      </c>
    </row>
    <row r="62" spans="1:3" x14ac:dyDescent="0.25">
      <c r="A62" s="149" t="s">
        <v>423</v>
      </c>
    </row>
    <row r="63" spans="1:3" x14ac:dyDescent="0.25">
      <c r="A63" s="151" t="s">
        <v>432</v>
      </c>
    </row>
    <row r="64" spans="1:3" x14ac:dyDescent="0.25">
      <c r="A64" s="79" t="s">
        <v>441</v>
      </c>
    </row>
    <row r="65" spans="1:3" x14ac:dyDescent="0.25">
      <c r="A65" s="149" t="s">
        <v>443</v>
      </c>
    </row>
    <row r="66" spans="1:3" x14ac:dyDescent="0.25">
      <c r="A66" s="149" t="s">
        <v>461</v>
      </c>
    </row>
    <row r="67" spans="1:3" ht="15.75" customHeight="1" x14ac:dyDescent="0.25">
      <c r="A67" s="155" t="s">
        <v>829</v>
      </c>
      <c r="C67" s="112" t="s">
        <v>831</v>
      </c>
    </row>
  </sheetData>
  <sortState xmlns:xlrd2="http://schemas.microsoft.com/office/spreadsheetml/2017/richdata2" ref="A2:A52">
    <sortCondition ref="A2"/>
  </sortState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81"/>
  <sheetViews>
    <sheetView workbookViewId="0">
      <selection activeCell="J76" sqref="J76"/>
    </sheetView>
  </sheetViews>
  <sheetFormatPr defaultRowHeight="15" x14ac:dyDescent="0.25"/>
  <cols>
    <col min="1" max="1" width="29.5703125" style="186" customWidth="1"/>
    <col min="3" max="3" width="13.140625" customWidth="1"/>
    <col min="5" max="5" width="24.5703125" customWidth="1"/>
  </cols>
  <sheetData>
    <row r="1" spans="1:1" x14ac:dyDescent="0.25">
      <c r="A1" s="182" t="s">
        <v>816</v>
      </c>
    </row>
    <row r="2" spans="1:1" x14ac:dyDescent="0.25">
      <c r="A2" s="180" t="s">
        <v>185</v>
      </c>
    </row>
    <row r="3" spans="1:1" x14ac:dyDescent="0.25">
      <c r="A3" s="180" t="s">
        <v>150</v>
      </c>
    </row>
    <row r="4" spans="1:1" x14ac:dyDescent="0.25">
      <c r="A4" s="182" t="s">
        <v>294</v>
      </c>
    </row>
    <row r="5" spans="1:1" x14ac:dyDescent="0.25">
      <c r="A5" s="184" t="s">
        <v>173</v>
      </c>
    </row>
    <row r="6" spans="1:1" x14ac:dyDescent="0.25">
      <c r="A6" s="180" t="s">
        <v>103</v>
      </c>
    </row>
    <row r="7" spans="1:1" x14ac:dyDescent="0.25">
      <c r="A7" s="182" t="s">
        <v>236</v>
      </c>
    </row>
    <row r="8" spans="1:1" x14ac:dyDescent="0.25">
      <c r="A8" s="180" t="s">
        <v>117</v>
      </c>
    </row>
    <row r="9" spans="1:1" x14ac:dyDescent="0.25">
      <c r="A9" s="182" t="s">
        <v>309</v>
      </c>
    </row>
    <row r="10" spans="1:1" x14ac:dyDescent="0.25">
      <c r="A10" s="184" t="s">
        <v>220</v>
      </c>
    </row>
    <row r="11" spans="1:1" x14ac:dyDescent="0.25">
      <c r="A11" s="180" t="s">
        <v>207</v>
      </c>
    </row>
    <row r="12" spans="1:1" x14ac:dyDescent="0.25">
      <c r="A12" s="180" t="s">
        <v>112</v>
      </c>
    </row>
    <row r="13" spans="1:1" x14ac:dyDescent="0.25">
      <c r="A13" s="184" t="s">
        <v>215</v>
      </c>
    </row>
    <row r="14" spans="1:1" x14ac:dyDescent="0.25">
      <c r="A14" s="184" t="s">
        <v>124</v>
      </c>
    </row>
    <row r="15" spans="1:1" x14ac:dyDescent="0.25">
      <c r="A15" s="180" t="s">
        <v>83</v>
      </c>
    </row>
    <row r="16" spans="1:1" x14ac:dyDescent="0.25">
      <c r="A16" s="184" t="s">
        <v>87</v>
      </c>
    </row>
    <row r="17" spans="1:1" ht="18.75" customHeight="1" x14ac:dyDescent="0.25">
      <c r="A17" s="184" t="s">
        <v>92</v>
      </c>
    </row>
    <row r="18" spans="1:1" ht="18" customHeight="1" x14ac:dyDescent="0.25">
      <c r="A18" s="184" t="s">
        <v>145</v>
      </c>
    </row>
    <row r="19" spans="1:1" x14ac:dyDescent="0.25">
      <c r="A19" s="182" t="s">
        <v>229</v>
      </c>
    </row>
    <row r="20" spans="1:1" x14ac:dyDescent="0.25">
      <c r="A20" s="184" t="s">
        <v>107</v>
      </c>
    </row>
    <row r="21" spans="1:1" x14ac:dyDescent="0.25">
      <c r="A21" s="182" t="s">
        <v>253</v>
      </c>
    </row>
    <row r="22" spans="1:1" x14ac:dyDescent="0.25">
      <c r="A22" s="182" t="s">
        <v>832</v>
      </c>
    </row>
    <row r="23" spans="1:1" x14ac:dyDescent="0.25">
      <c r="A23" s="180" t="s">
        <v>128</v>
      </c>
    </row>
    <row r="24" spans="1:1" x14ac:dyDescent="0.25">
      <c r="A24" s="185" t="s">
        <v>266</v>
      </c>
    </row>
    <row r="25" spans="1:1" x14ac:dyDescent="0.25">
      <c r="A25" s="184" t="s">
        <v>195</v>
      </c>
    </row>
    <row r="26" spans="1:1" ht="18.75" customHeight="1" x14ac:dyDescent="0.25">
      <c r="A26" s="184" t="s">
        <v>160</v>
      </c>
    </row>
    <row r="27" spans="1:1" ht="19.5" customHeight="1" x14ac:dyDescent="0.25">
      <c r="A27" s="184" t="s">
        <v>218</v>
      </c>
    </row>
    <row r="28" spans="1:1" x14ac:dyDescent="0.25">
      <c r="A28" s="184" t="s">
        <v>226</v>
      </c>
    </row>
    <row r="29" spans="1:1" x14ac:dyDescent="0.25">
      <c r="A29" s="180" t="s">
        <v>162</v>
      </c>
    </row>
    <row r="30" spans="1:1" ht="18.75" customHeight="1" x14ac:dyDescent="0.25">
      <c r="A30" s="185" t="s">
        <v>350</v>
      </c>
    </row>
    <row r="31" spans="1:1" x14ac:dyDescent="0.25">
      <c r="A31" s="185" t="s">
        <v>291</v>
      </c>
    </row>
    <row r="32" spans="1:1" x14ac:dyDescent="0.25">
      <c r="A32" s="185" t="s">
        <v>334</v>
      </c>
    </row>
    <row r="33" spans="1:1" ht="27.75" customHeight="1" x14ac:dyDescent="0.25">
      <c r="A33" s="185" t="s">
        <v>817</v>
      </c>
    </row>
    <row r="34" spans="1:1" x14ac:dyDescent="0.25">
      <c r="A34" s="182" t="s">
        <v>234</v>
      </c>
    </row>
    <row r="35" spans="1:1" ht="16.5" customHeight="1" x14ac:dyDescent="0.25">
      <c r="A35" s="184" t="s">
        <v>154</v>
      </c>
    </row>
    <row r="36" spans="1:1" ht="30" x14ac:dyDescent="0.25">
      <c r="A36" s="185" t="s">
        <v>277</v>
      </c>
    </row>
    <row r="37" spans="1:1" ht="30" x14ac:dyDescent="0.25">
      <c r="A37" s="184" t="s">
        <v>97</v>
      </c>
    </row>
    <row r="38" spans="1:1" ht="15.75" thickBot="1" x14ac:dyDescent="0.3">
      <c r="A38" s="182" t="s">
        <v>340</v>
      </c>
    </row>
    <row r="39" spans="1:1" ht="15.75" thickTop="1" x14ac:dyDescent="0.25">
      <c r="A39" s="187" t="s">
        <v>77</v>
      </c>
    </row>
    <row r="40" spans="1:1" x14ac:dyDescent="0.25">
      <c r="A40" s="185" t="s">
        <v>245</v>
      </c>
    </row>
    <row r="41" spans="1:1" x14ac:dyDescent="0.25">
      <c r="A41" s="185" t="s">
        <v>231</v>
      </c>
    </row>
    <row r="42" spans="1:1" x14ac:dyDescent="0.25">
      <c r="A42" s="184" t="s">
        <v>137</v>
      </c>
    </row>
    <row r="43" spans="1:1" x14ac:dyDescent="0.25">
      <c r="A43" s="185" t="s">
        <v>327</v>
      </c>
    </row>
    <row r="44" spans="1:1" x14ac:dyDescent="0.25">
      <c r="A44" s="181" t="s">
        <v>147</v>
      </c>
    </row>
    <row r="45" spans="1:1" x14ac:dyDescent="0.25">
      <c r="A45" s="185" t="s">
        <v>283</v>
      </c>
    </row>
    <row r="46" spans="1:1" x14ac:dyDescent="0.25">
      <c r="A46" s="184" t="s">
        <v>171</v>
      </c>
    </row>
    <row r="47" spans="1:1" x14ac:dyDescent="0.25">
      <c r="A47" s="185" t="s">
        <v>318</v>
      </c>
    </row>
    <row r="48" spans="1:1" ht="17.25" customHeight="1" x14ac:dyDescent="0.25">
      <c r="A48" s="180" t="s">
        <v>199</v>
      </c>
    </row>
    <row r="49" spans="1:3" x14ac:dyDescent="0.25">
      <c r="A49" s="185" t="s">
        <v>304</v>
      </c>
    </row>
    <row r="50" spans="1:3" x14ac:dyDescent="0.25">
      <c r="A50" s="184" t="s">
        <v>130</v>
      </c>
    </row>
    <row r="51" spans="1:3" x14ac:dyDescent="0.25">
      <c r="A51" s="185" t="s">
        <v>243</v>
      </c>
    </row>
    <row r="52" spans="1:3" x14ac:dyDescent="0.25">
      <c r="A52" s="180" t="s">
        <v>213</v>
      </c>
    </row>
    <row r="53" spans="1:3" ht="17.25" customHeight="1" x14ac:dyDescent="0.25">
      <c r="A53" s="184" t="s">
        <v>224</v>
      </c>
    </row>
    <row r="54" spans="1:3" x14ac:dyDescent="0.25">
      <c r="A54" s="185" t="s">
        <v>828</v>
      </c>
    </row>
    <row r="55" spans="1:3" x14ac:dyDescent="0.25">
      <c r="A55" s="185" t="s">
        <v>257</v>
      </c>
    </row>
    <row r="56" spans="1:3" x14ac:dyDescent="0.25">
      <c r="A56" s="182" t="s">
        <v>281</v>
      </c>
    </row>
    <row r="57" spans="1:3" x14ac:dyDescent="0.25">
      <c r="A57" s="185" t="s">
        <v>311</v>
      </c>
    </row>
    <row r="58" spans="1:3" x14ac:dyDescent="0.25">
      <c r="A58" s="184" t="s">
        <v>222</v>
      </c>
    </row>
    <row r="59" spans="1:3" x14ac:dyDescent="0.25">
      <c r="A59" s="180" t="s">
        <v>143</v>
      </c>
    </row>
    <row r="60" spans="1:3" ht="15.75" customHeight="1" x14ac:dyDescent="0.25">
      <c r="A60" s="183" t="s">
        <v>302</v>
      </c>
    </row>
    <row r="61" spans="1:3" x14ac:dyDescent="0.25">
      <c r="A61" s="185" t="s">
        <v>834</v>
      </c>
    </row>
    <row r="62" spans="1:3" x14ac:dyDescent="0.25">
      <c r="A62" s="184" t="s">
        <v>176</v>
      </c>
    </row>
    <row r="63" spans="1:3" ht="17.25" customHeight="1" x14ac:dyDescent="0.25">
      <c r="A63" s="185" t="s">
        <v>300</v>
      </c>
      <c r="C63" s="112" t="s">
        <v>836</v>
      </c>
    </row>
    <row r="67" spans="1:3" ht="16.5" thickBot="1" x14ac:dyDescent="0.3">
      <c r="A67" s="190" t="s">
        <v>356</v>
      </c>
    </row>
    <row r="68" spans="1:3" ht="15.75" thickTop="1" x14ac:dyDescent="0.25">
      <c r="A68" s="188" t="s">
        <v>358</v>
      </c>
    </row>
    <row r="69" spans="1:3" x14ac:dyDescent="0.25">
      <c r="A69" s="180" t="s">
        <v>369</v>
      </c>
    </row>
    <row r="70" spans="1:3" x14ac:dyDescent="0.25">
      <c r="A70" s="184" t="s">
        <v>374</v>
      </c>
    </row>
    <row r="71" spans="1:3" ht="21" customHeight="1" x14ac:dyDescent="0.25">
      <c r="A71" s="189" t="s">
        <v>376</v>
      </c>
    </row>
    <row r="72" spans="1:3" x14ac:dyDescent="0.25">
      <c r="A72" s="184" t="s">
        <v>419</v>
      </c>
    </row>
    <row r="73" spans="1:3" x14ac:dyDescent="0.25">
      <c r="A73" s="180" t="s">
        <v>423</v>
      </c>
    </row>
    <row r="74" spans="1:3" x14ac:dyDescent="0.25">
      <c r="A74" s="182" t="s">
        <v>432</v>
      </c>
    </row>
    <row r="75" spans="1:3" x14ac:dyDescent="0.25">
      <c r="A75" s="185" t="s">
        <v>438</v>
      </c>
    </row>
    <row r="76" spans="1:3" x14ac:dyDescent="0.25">
      <c r="A76" s="184" t="s">
        <v>441</v>
      </c>
    </row>
    <row r="77" spans="1:3" x14ac:dyDescent="0.25">
      <c r="A77" s="180" t="s">
        <v>443</v>
      </c>
    </row>
    <row r="78" spans="1:3" x14ac:dyDescent="0.25">
      <c r="A78" s="185" t="s">
        <v>447</v>
      </c>
    </row>
    <row r="79" spans="1:3" x14ac:dyDescent="0.25">
      <c r="A79" s="180" t="s">
        <v>461</v>
      </c>
    </row>
    <row r="80" spans="1:3" ht="18" customHeight="1" x14ac:dyDescent="0.25">
      <c r="A80" s="191" t="s">
        <v>829</v>
      </c>
      <c r="C80" s="112" t="s">
        <v>837</v>
      </c>
    </row>
    <row r="81" ht="15.75" customHeight="1" x14ac:dyDescent="0.25"/>
  </sheetData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C82"/>
  <sheetViews>
    <sheetView workbookViewId="0">
      <selection activeCell="A65" sqref="A2:A65"/>
    </sheetView>
  </sheetViews>
  <sheetFormatPr defaultRowHeight="15" x14ac:dyDescent="0.25"/>
  <cols>
    <col min="1" max="1" width="40.7109375" customWidth="1"/>
    <col min="5" max="5" width="15.140625" customWidth="1"/>
    <col min="6" max="6" width="9.140625" customWidth="1"/>
  </cols>
  <sheetData>
    <row r="1" spans="1:1" ht="63.75" customHeight="1" thickBot="1" x14ac:dyDescent="0.3">
      <c r="A1" s="18" t="s">
        <v>75</v>
      </c>
    </row>
    <row r="2" spans="1:1" ht="15.75" thickTop="1" x14ac:dyDescent="0.25">
      <c r="A2" s="100" t="s">
        <v>816</v>
      </c>
    </row>
    <row r="3" spans="1:1" x14ac:dyDescent="0.25">
      <c r="A3" s="79" t="s">
        <v>185</v>
      </c>
    </row>
    <row r="4" spans="1:1" x14ac:dyDescent="0.25">
      <c r="A4" s="149" t="s">
        <v>150</v>
      </c>
    </row>
    <row r="5" spans="1:1" x14ac:dyDescent="0.25">
      <c r="A5" s="149" t="s">
        <v>79</v>
      </c>
    </row>
    <row r="6" spans="1:1" x14ac:dyDescent="0.25">
      <c r="A6" s="151" t="s">
        <v>294</v>
      </c>
    </row>
    <row r="7" spans="1:1" x14ac:dyDescent="0.25">
      <c r="A7" s="149" t="s">
        <v>173</v>
      </c>
    </row>
    <row r="8" spans="1:1" x14ac:dyDescent="0.25">
      <c r="A8" s="79" t="s">
        <v>103</v>
      </c>
    </row>
    <row r="9" spans="1:1" x14ac:dyDescent="0.25">
      <c r="A9" s="151" t="s">
        <v>236</v>
      </c>
    </row>
    <row r="10" spans="1:1" x14ac:dyDescent="0.25">
      <c r="A10" s="149" t="s">
        <v>117</v>
      </c>
    </row>
    <row r="11" spans="1:1" x14ac:dyDescent="0.25">
      <c r="A11" s="151" t="s">
        <v>309</v>
      </c>
    </row>
    <row r="12" spans="1:1" x14ac:dyDescent="0.25">
      <c r="A12" s="149" t="s">
        <v>220</v>
      </c>
    </row>
    <row r="13" spans="1:1" x14ac:dyDescent="0.25">
      <c r="A13" s="79" t="s">
        <v>201</v>
      </c>
    </row>
    <row r="14" spans="1:1" x14ac:dyDescent="0.25">
      <c r="A14" s="149" t="s">
        <v>207</v>
      </c>
    </row>
    <row r="15" spans="1:1" x14ac:dyDescent="0.25">
      <c r="A15" s="149" t="s">
        <v>112</v>
      </c>
    </row>
    <row r="16" spans="1:1" x14ac:dyDescent="0.25">
      <c r="A16" s="79" t="s">
        <v>215</v>
      </c>
    </row>
    <row r="17" spans="1:1" x14ac:dyDescent="0.25">
      <c r="A17" s="79" t="s">
        <v>124</v>
      </c>
    </row>
    <row r="18" spans="1:1" x14ac:dyDescent="0.25">
      <c r="A18" s="149" t="s">
        <v>83</v>
      </c>
    </row>
    <row r="19" spans="1:1" x14ac:dyDescent="0.25">
      <c r="A19" s="79" t="s">
        <v>87</v>
      </c>
    </row>
    <row r="20" spans="1:1" x14ac:dyDescent="0.25">
      <c r="A20" s="79" t="s">
        <v>92</v>
      </c>
    </row>
    <row r="21" spans="1:1" x14ac:dyDescent="0.25">
      <c r="A21" s="79" t="s">
        <v>145</v>
      </c>
    </row>
    <row r="22" spans="1:1" ht="15" customHeight="1" x14ac:dyDescent="0.25">
      <c r="A22" s="151" t="s">
        <v>229</v>
      </c>
    </row>
    <row r="23" spans="1:1" x14ac:dyDescent="0.25">
      <c r="A23" s="79" t="s">
        <v>107</v>
      </c>
    </row>
    <row r="24" spans="1:1" x14ac:dyDescent="0.25">
      <c r="A24" s="151" t="s">
        <v>832</v>
      </c>
    </row>
    <row r="25" spans="1:1" x14ac:dyDescent="0.25">
      <c r="A25" s="149" t="s">
        <v>128</v>
      </c>
    </row>
    <row r="26" spans="1:1" x14ac:dyDescent="0.25">
      <c r="A26" s="151" t="s">
        <v>266</v>
      </c>
    </row>
    <row r="27" spans="1:1" x14ac:dyDescent="0.25">
      <c r="A27" s="79" t="s">
        <v>195</v>
      </c>
    </row>
    <row r="28" spans="1:1" x14ac:dyDescent="0.25">
      <c r="A28" s="79" t="s">
        <v>160</v>
      </c>
    </row>
    <row r="29" spans="1:1" x14ac:dyDescent="0.25">
      <c r="A29" s="79" t="s">
        <v>218</v>
      </c>
    </row>
    <row r="30" spans="1:1" x14ac:dyDescent="0.25">
      <c r="A30" s="151" t="s">
        <v>226</v>
      </c>
    </row>
    <row r="31" spans="1:1" x14ac:dyDescent="0.25">
      <c r="A31" s="79" t="s">
        <v>162</v>
      </c>
    </row>
    <row r="32" spans="1:1" x14ac:dyDescent="0.25">
      <c r="A32" s="80" t="s">
        <v>350</v>
      </c>
    </row>
    <row r="33" spans="1:1" x14ac:dyDescent="0.25">
      <c r="A33" s="151" t="s">
        <v>291</v>
      </c>
    </row>
    <row r="34" spans="1:1" x14ac:dyDescent="0.25">
      <c r="A34" s="80" t="s">
        <v>334</v>
      </c>
    </row>
    <row r="35" spans="1:1" x14ac:dyDescent="0.25">
      <c r="A35" s="80" t="s">
        <v>817</v>
      </c>
    </row>
    <row r="36" spans="1:1" x14ac:dyDescent="0.25">
      <c r="A36" s="80" t="s">
        <v>234</v>
      </c>
    </row>
    <row r="37" spans="1:1" x14ac:dyDescent="0.25">
      <c r="A37" s="79" t="s">
        <v>154</v>
      </c>
    </row>
    <row r="38" spans="1:1" x14ac:dyDescent="0.25">
      <c r="A38" s="80" t="s">
        <v>277</v>
      </c>
    </row>
    <row r="39" spans="1:1" x14ac:dyDescent="0.25">
      <c r="A39" s="79" t="s">
        <v>97</v>
      </c>
    </row>
    <row r="40" spans="1:1" x14ac:dyDescent="0.25">
      <c r="A40" s="80" t="s">
        <v>340</v>
      </c>
    </row>
    <row r="41" spans="1:1" x14ac:dyDescent="0.25">
      <c r="A41" s="149" t="s">
        <v>77</v>
      </c>
    </row>
    <row r="42" spans="1:1" x14ac:dyDescent="0.25">
      <c r="A42" s="80" t="s">
        <v>245</v>
      </c>
    </row>
    <row r="43" spans="1:1" x14ac:dyDescent="0.25">
      <c r="A43" s="80" t="s">
        <v>231</v>
      </c>
    </row>
    <row r="44" spans="1:1" x14ac:dyDescent="0.25">
      <c r="A44" s="79" t="s">
        <v>137</v>
      </c>
    </row>
    <row r="45" spans="1:1" x14ac:dyDescent="0.25">
      <c r="A45" s="151" t="s">
        <v>327</v>
      </c>
    </row>
    <row r="46" spans="1:1" x14ac:dyDescent="0.25">
      <c r="A46" s="107" t="s">
        <v>147</v>
      </c>
    </row>
    <row r="47" spans="1:1" x14ac:dyDescent="0.25">
      <c r="A47" s="79" t="s">
        <v>171</v>
      </c>
    </row>
    <row r="48" spans="1:1" x14ac:dyDescent="0.25">
      <c r="A48" s="80" t="s">
        <v>318</v>
      </c>
    </row>
    <row r="49" spans="1:1" x14ac:dyDescent="0.25">
      <c r="A49" s="149" t="s">
        <v>199</v>
      </c>
    </row>
    <row r="50" spans="1:1" x14ac:dyDescent="0.25">
      <c r="A50" s="80" t="s">
        <v>304</v>
      </c>
    </row>
    <row r="51" spans="1:1" x14ac:dyDescent="0.25">
      <c r="A51" s="79" t="s">
        <v>130</v>
      </c>
    </row>
    <row r="52" spans="1:1" x14ac:dyDescent="0.25">
      <c r="A52" s="80" t="s">
        <v>243</v>
      </c>
    </row>
    <row r="53" spans="1:1" x14ac:dyDescent="0.25">
      <c r="A53" s="149" t="s">
        <v>838</v>
      </c>
    </row>
    <row r="54" spans="1:1" x14ac:dyDescent="0.25">
      <c r="A54" s="79" t="s">
        <v>224</v>
      </c>
    </row>
    <row r="55" spans="1:1" x14ac:dyDescent="0.25">
      <c r="A55" s="80" t="s">
        <v>257</v>
      </c>
    </row>
    <row r="56" spans="1:1" x14ac:dyDescent="0.25">
      <c r="A56" s="80" t="s">
        <v>281</v>
      </c>
    </row>
    <row r="57" spans="1:1" x14ac:dyDescent="0.25">
      <c r="A57" s="151" t="s">
        <v>311</v>
      </c>
    </row>
    <row r="58" spans="1:1" x14ac:dyDescent="0.25">
      <c r="A58" s="79" t="s">
        <v>222</v>
      </c>
    </row>
    <row r="59" spans="1:1" x14ac:dyDescent="0.25">
      <c r="A59" s="80" t="s">
        <v>263</v>
      </c>
    </row>
    <row r="60" spans="1:1" x14ac:dyDescent="0.25">
      <c r="A60" s="79" t="s">
        <v>143</v>
      </c>
    </row>
    <row r="61" spans="1:1" x14ac:dyDescent="0.25">
      <c r="A61" s="151" t="s">
        <v>302</v>
      </c>
    </row>
    <row r="62" spans="1:1" x14ac:dyDescent="0.25">
      <c r="A62" s="108" t="s">
        <v>834</v>
      </c>
    </row>
    <row r="63" spans="1:1" x14ac:dyDescent="0.25">
      <c r="A63" s="79" t="s">
        <v>176</v>
      </c>
    </row>
    <row r="64" spans="1:1" x14ac:dyDescent="0.25">
      <c r="A64" s="80" t="s">
        <v>320</v>
      </c>
    </row>
    <row r="65" spans="1:3" x14ac:dyDescent="0.25">
      <c r="A65" s="151" t="s">
        <v>300</v>
      </c>
    </row>
    <row r="66" spans="1:3" x14ac:dyDescent="0.25">
      <c r="C66" s="112" t="s">
        <v>839</v>
      </c>
    </row>
    <row r="69" spans="1:3" ht="16.5" thickBot="1" x14ac:dyDescent="0.3">
      <c r="A69" s="18" t="s">
        <v>356</v>
      </c>
    </row>
    <row r="70" spans="1:3" ht="15.75" thickTop="1" x14ac:dyDescent="0.25">
      <c r="A70" s="152" t="s">
        <v>358</v>
      </c>
    </row>
    <row r="71" spans="1:3" x14ac:dyDescent="0.25">
      <c r="A71" s="149" t="s">
        <v>369</v>
      </c>
    </row>
    <row r="72" spans="1:3" x14ac:dyDescent="0.25">
      <c r="A72" s="79" t="s">
        <v>374</v>
      </c>
    </row>
    <row r="73" spans="1:3" x14ac:dyDescent="0.25">
      <c r="A73" s="149" t="s">
        <v>376</v>
      </c>
    </row>
    <row r="74" spans="1:3" x14ac:dyDescent="0.25">
      <c r="A74" s="79" t="s">
        <v>419</v>
      </c>
    </row>
    <row r="75" spans="1:3" x14ac:dyDescent="0.25">
      <c r="A75" s="149" t="s">
        <v>423</v>
      </c>
    </row>
    <row r="76" spans="1:3" x14ac:dyDescent="0.25">
      <c r="A76" s="151" t="s">
        <v>432</v>
      </c>
    </row>
    <row r="77" spans="1:3" x14ac:dyDescent="0.25">
      <c r="A77" s="80" t="s">
        <v>438</v>
      </c>
    </row>
    <row r="78" spans="1:3" x14ac:dyDescent="0.25">
      <c r="A78" s="79" t="s">
        <v>441</v>
      </c>
    </row>
    <row r="79" spans="1:3" x14ac:dyDescent="0.25">
      <c r="A79" s="149" t="s">
        <v>443</v>
      </c>
    </row>
    <row r="80" spans="1:3" x14ac:dyDescent="0.25">
      <c r="A80" s="80" t="s">
        <v>454</v>
      </c>
    </row>
    <row r="81" spans="1:3" x14ac:dyDescent="0.25">
      <c r="A81" s="149" t="s">
        <v>461</v>
      </c>
    </row>
    <row r="82" spans="1:3" ht="22.5" customHeight="1" x14ac:dyDescent="0.25">
      <c r="A82" s="176" t="s">
        <v>840</v>
      </c>
      <c r="C82" s="112" t="s">
        <v>841</v>
      </c>
    </row>
  </sheetData>
  <sortState xmlns:xlrd2="http://schemas.microsoft.com/office/spreadsheetml/2017/richdata2" ref="A2:A65">
    <sortCondition ref="A2"/>
  </sortState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521"/>
  <sheetViews>
    <sheetView tabSelected="1" zoomScaleNormal="100" zoomScaleSheetLayoutView="80" zoomScalePageLayoutView="80" workbookViewId="0">
      <selection activeCell="A5" sqref="A5:L5"/>
    </sheetView>
  </sheetViews>
  <sheetFormatPr defaultColWidth="9.140625" defaultRowHeight="15" x14ac:dyDescent="0.25"/>
  <cols>
    <col min="1" max="1" width="7.5703125" style="1" customWidth="1"/>
    <col min="2" max="2" width="7" style="1" customWidth="1"/>
    <col min="3" max="3" width="6.28515625" style="1" customWidth="1"/>
    <col min="4" max="4" width="4" style="1" customWidth="1"/>
    <col min="5" max="5" width="4.140625" style="1" customWidth="1"/>
    <col min="6" max="6" width="8.7109375" style="1" customWidth="1"/>
    <col min="7" max="7" width="8.85546875" style="1" customWidth="1"/>
    <col min="8" max="8" width="11.7109375" style="1" customWidth="1"/>
    <col min="9" max="9" width="28.28515625" style="1" customWidth="1"/>
    <col min="10" max="10" width="16.42578125" style="1" customWidth="1"/>
    <col min="11" max="11" width="11.140625" style="1" customWidth="1"/>
    <col min="12" max="12" width="6" style="1" customWidth="1"/>
    <col min="13" max="16384" width="9.140625" style="1"/>
  </cols>
  <sheetData>
    <row r="1" spans="1:14" ht="21.95" customHeight="1" x14ac:dyDescent="0.25">
      <c r="A1" s="464" t="s">
        <v>0</v>
      </c>
      <c r="B1" s="465"/>
      <c r="C1" s="465"/>
      <c r="D1" s="465"/>
      <c r="E1" s="465"/>
      <c r="F1" s="465"/>
      <c r="G1" s="465"/>
      <c r="H1" s="465"/>
      <c r="I1" s="465"/>
      <c r="J1" s="465"/>
      <c r="K1" s="465"/>
      <c r="L1" s="466"/>
    </row>
    <row r="2" spans="1:14" ht="37.5" customHeight="1" x14ac:dyDescent="0.25">
      <c r="A2" s="476" t="s">
        <v>1</v>
      </c>
      <c r="B2" s="477"/>
      <c r="C2" s="477"/>
      <c r="D2" s="477"/>
      <c r="E2" s="477"/>
      <c r="F2" s="477"/>
      <c r="G2" s="477"/>
      <c r="H2" s="477"/>
      <c r="I2" s="477"/>
      <c r="J2" s="477"/>
      <c r="K2" s="477"/>
      <c r="L2" s="478"/>
    </row>
    <row r="3" spans="1:14" ht="21.95" customHeight="1" x14ac:dyDescent="0.25">
      <c r="A3" s="467" t="s">
        <v>2</v>
      </c>
      <c r="B3" s="468"/>
      <c r="C3" s="468"/>
      <c r="D3" s="468"/>
      <c r="E3" s="468"/>
      <c r="F3" s="468"/>
      <c r="G3" s="468"/>
      <c r="H3" s="468"/>
      <c r="I3" s="468"/>
      <c r="J3" s="468"/>
      <c r="K3" s="468"/>
      <c r="L3" s="469"/>
    </row>
    <row r="4" spans="1:14" ht="21.95" customHeight="1" thickBot="1" x14ac:dyDescent="0.3">
      <c r="A4" s="467" t="s">
        <v>3</v>
      </c>
      <c r="B4" s="468"/>
      <c r="C4" s="468"/>
      <c r="D4" s="468"/>
      <c r="E4" s="468"/>
      <c r="F4" s="468"/>
      <c r="G4" s="468"/>
      <c r="H4" s="468"/>
      <c r="I4" s="468"/>
      <c r="J4" s="468"/>
      <c r="K4" s="468"/>
      <c r="L4" s="469"/>
    </row>
    <row r="5" spans="1:14" ht="21.75" customHeight="1" thickTop="1" thickBot="1" x14ac:dyDescent="0.3">
      <c r="A5" s="470" t="s">
        <v>4</v>
      </c>
      <c r="B5" s="471"/>
      <c r="C5" s="471"/>
      <c r="D5" s="471"/>
      <c r="E5" s="471"/>
      <c r="F5" s="471"/>
      <c r="G5" s="471"/>
      <c r="H5" s="471"/>
      <c r="I5" s="471"/>
      <c r="J5" s="471"/>
      <c r="K5" s="471"/>
      <c r="L5" s="472"/>
    </row>
    <row r="6" spans="1:14" ht="21.75" customHeight="1" thickTop="1" thickBot="1" x14ac:dyDescent="0.3">
      <c r="A6" s="479" t="s">
        <v>5</v>
      </c>
      <c r="B6" s="480"/>
      <c r="C6" s="480"/>
      <c r="D6" s="480"/>
      <c r="E6" s="480"/>
      <c r="F6" s="480"/>
      <c r="G6" s="480"/>
      <c r="H6" s="480"/>
      <c r="I6" s="480"/>
      <c r="J6" s="480"/>
      <c r="K6" s="480"/>
      <c r="L6" s="481"/>
    </row>
    <row r="7" spans="1:14" ht="20.100000000000001" customHeight="1" thickTop="1" thickBot="1" x14ac:dyDescent="0.3">
      <c r="A7" s="473" t="s">
        <v>6</v>
      </c>
      <c r="B7" s="474"/>
      <c r="C7" s="474"/>
      <c r="D7" s="474"/>
      <c r="E7" s="474"/>
      <c r="F7" s="474"/>
      <c r="G7" s="474"/>
      <c r="H7" s="474"/>
      <c r="I7" s="474"/>
      <c r="J7" s="474"/>
      <c r="K7" s="474"/>
      <c r="L7" s="475"/>
    </row>
    <row r="8" spans="1:14" ht="18" customHeight="1" thickTop="1" x14ac:dyDescent="0.25">
      <c r="A8" s="430" t="s">
        <v>7</v>
      </c>
      <c r="B8" s="416"/>
      <c r="C8" s="416"/>
      <c r="D8" s="416"/>
      <c r="E8" s="417"/>
      <c r="F8" s="415" t="s">
        <v>8</v>
      </c>
      <c r="G8" s="416"/>
      <c r="H8" s="416"/>
      <c r="I8" s="417"/>
      <c r="J8" s="410" t="s">
        <v>9</v>
      </c>
      <c r="K8" s="410"/>
      <c r="L8" s="411"/>
    </row>
    <row r="9" spans="1:14" ht="17.25" customHeight="1" x14ac:dyDescent="0.25">
      <c r="A9" s="431"/>
      <c r="B9" s="432"/>
      <c r="C9" s="432"/>
      <c r="D9" s="432"/>
      <c r="E9" s="433"/>
      <c r="F9" s="418"/>
      <c r="G9" s="419"/>
      <c r="H9" s="419"/>
      <c r="I9" s="420"/>
      <c r="J9" s="412" t="s">
        <v>10</v>
      </c>
      <c r="K9" s="413"/>
      <c r="L9" s="414"/>
    </row>
    <row r="10" spans="1:14" ht="24.95" customHeight="1" x14ac:dyDescent="0.25">
      <c r="A10" s="461" t="s">
        <v>3</v>
      </c>
      <c r="B10" s="462"/>
      <c r="C10" s="462"/>
      <c r="D10" s="462"/>
      <c r="E10" s="463"/>
      <c r="F10" s="449" t="s">
        <v>11</v>
      </c>
      <c r="G10" s="449"/>
      <c r="H10" s="449"/>
      <c r="I10" s="449"/>
      <c r="J10" s="434">
        <v>2</v>
      </c>
      <c r="K10" s="435"/>
      <c r="L10" s="436"/>
    </row>
    <row r="11" spans="1:14" ht="24.95" customHeight="1" x14ac:dyDescent="0.25">
      <c r="A11" s="461"/>
      <c r="B11" s="462"/>
      <c r="C11" s="462"/>
      <c r="D11" s="462"/>
      <c r="E11" s="463"/>
      <c r="F11" s="449" t="s">
        <v>12</v>
      </c>
      <c r="G11" s="449"/>
      <c r="H11" s="449"/>
      <c r="I11" s="449"/>
      <c r="J11" s="453">
        <v>181</v>
      </c>
      <c r="K11" s="454"/>
      <c r="L11" s="455"/>
    </row>
    <row r="12" spans="1:14" ht="24.95" customHeight="1" x14ac:dyDescent="0.25">
      <c r="A12" s="461"/>
      <c r="B12" s="462"/>
      <c r="C12" s="462"/>
      <c r="D12" s="462"/>
      <c r="E12" s="463"/>
      <c r="F12" s="449" t="s">
        <v>13</v>
      </c>
      <c r="G12" s="449"/>
      <c r="H12" s="449"/>
      <c r="I12" s="449"/>
      <c r="J12" s="434">
        <v>53</v>
      </c>
      <c r="K12" s="435"/>
      <c r="L12" s="436"/>
    </row>
    <row r="13" spans="1:14" ht="24.95" customHeight="1" x14ac:dyDescent="0.25">
      <c r="A13" s="461"/>
      <c r="B13" s="462"/>
      <c r="C13" s="462"/>
      <c r="D13" s="462"/>
      <c r="E13" s="463"/>
      <c r="F13" s="449" t="s">
        <v>14</v>
      </c>
      <c r="G13" s="449"/>
      <c r="H13" s="449"/>
      <c r="I13" s="449"/>
      <c r="J13" s="453">
        <v>3099</v>
      </c>
      <c r="K13" s="454"/>
      <c r="L13" s="455"/>
      <c r="N13" s="326"/>
    </row>
    <row r="14" spans="1:14" ht="24.95" customHeight="1" x14ac:dyDescent="0.25">
      <c r="A14" s="461"/>
      <c r="B14" s="462"/>
      <c r="C14" s="462"/>
      <c r="D14" s="462"/>
      <c r="E14" s="463"/>
      <c r="F14" s="449" t="s">
        <v>15</v>
      </c>
      <c r="G14" s="449"/>
      <c r="H14" s="449"/>
      <c r="I14" s="449"/>
      <c r="J14" s="456">
        <v>61099.1</v>
      </c>
      <c r="K14" s="457"/>
      <c r="L14" s="458"/>
    </row>
    <row r="15" spans="1:14" ht="24.95" customHeight="1" x14ac:dyDescent="0.25">
      <c r="A15" s="461"/>
      <c r="B15" s="462"/>
      <c r="C15" s="462"/>
      <c r="D15" s="462"/>
      <c r="E15" s="463"/>
      <c r="F15" s="446" t="s">
        <v>16</v>
      </c>
      <c r="G15" s="447"/>
      <c r="H15" s="447"/>
      <c r="I15" s="448"/>
      <c r="J15" s="443">
        <v>0</v>
      </c>
      <c r="K15" s="444"/>
      <c r="L15" s="445"/>
    </row>
    <row r="16" spans="1:14" ht="24.95" customHeight="1" x14ac:dyDescent="0.25">
      <c r="A16" s="461"/>
      <c r="B16" s="462"/>
      <c r="C16" s="462"/>
      <c r="D16" s="462"/>
      <c r="E16" s="463"/>
      <c r="F16" s="449" t="s">
        <v>17</v>
      </c>
      <c r="G16" s="449"/>
      <c r="H16" s="449"/>
      <c r="I16" s="449"/>
      <c r="J16" s="456">
        <v>66850.899999999994</v>
      </c>
      <c r="K16" s="457"/>
      <c r="L16" s="458"/>
    </row>
    <row r="17" spans="1:17" ht="24.95" customHeight="1" x14ac:dyDescent="0.25">
      <c r="A17" s="461"/>
      <c r="B17" s="462"/>
      <c r="C17" s="462"/>
      <c r="D17" s="462"/>
      <c r="E17" s="463"/>
      <c r="F17" s="459" t="s">
        <v>18</v>
      </c>
      <c r="G17" s="459"/>
      <c r="H17" s="459"/>
      <c r="I17" s="459"/>
      <c r="J17" s="434">
        <v>30</v>
      </c>
      <c r="K17" s="435"/>
      <c r="L17" s="436"/>
      <c r="M17"/>
      <c r="N17"/>
      <c r="O17"/>
      <c r="P17"/>
      <c r="Q17"/>
    </row>
    <row r="18" spans="1:17" ht="24.95" customHeight="1" x14ac:dyDescent="0.25">
      <c r="A18" s="461"/>
      <c r="B18" s="462"/>
      <c r="C18" s="462"/>
      <c r="D18" s="462"/>
      <c r="E18" s="463"/>
      <c r="F18" s="449" t="s">
        <v>19</v>
      </c>
      <c r="G18" s="449"/>
      <c r="H18" s="449"/>
      <c r="I18" s="449"/>
      <c r="J18" s="443">
        <v>11</v>
      </c>
      <c r="K18" s="444"/>
      <c r="L18" s="445"/>
      <c r="M18"/>
      <c r="N18"/>
      <c r="O18"/>
      <c r="P18"/>
      <c r="Q18"/>
    </row>
    <row r="19" spans="1:17" ht="33.75" customHeight="1" thickBot="1" x14ac:dyDescent="0.3">
      <c r="A19" s="461"/>
      <c r="B19" s="462"/>
      <c r="C19" s="462"/>
      <c r="D19" s="462"/>
      <c r="E19" s="463"/>
      <c r="F19" s="460" t="s">
        <v>20</v>
      </c>
      <c r="G19" s="460"/>
      <c r="H19" s="460"/>
      <c r="I19" s="460"/>
      <c r="J19" s="427" t="s">
        <v>21</v>
      </c>
      <c r="K19" s="428"/>
      <c r="L19" s="429"/>
    </row>
    <row r="20" spans="1:17" ht="10.5" customHeight="1" thickTop="1" thickBot="1" x14ac:dyDescent="0.3">
      <c r="A20" s="437"/>
      <c r="B20" s="438"/>
      <c r="C20" s="438"/>
      <c r="D20" s="438"/>
      <c r="E20" s="438"/>
      <c r="F20" s="438"/>
      <c r="G20" s="438"/>
      <c r="H20" s="438"/>
      <c r="I20" s="438"/>
      <c r="J20" s="438"/>
      <c r="K20" s="438"/>
      <c r="L20" s="439"/>
    </row>
    <row r="21" spans="1:17" ht="22.5" customHeight="1" thickTop="1" thickBot="1" x14ac:dyDescent="0.3">
      <c r="A21" s="440" t="s">
        <v>22</v>
      </c>
      <c r="B21" s="441"/>
      <c r="C21" s="441"/>
      <c r="D21" s="441"/>
      <c r="E21" s="441"/>
      <c r="F21" s="441"/>
      <c r="G21" s="441"/>
      <c r="H21" s="441"/>
      <c r="I21" s="441"/>
      <c r="J21" s="441"/>
      <c r="K21" s="441"/>
      <c r="L21" s="442"/>
    </row>
    <row r="22" spans="1:17" ht="39.75" customHeight="1" thickTop="1" x14ac:dyDescent="0.25">
      <c r="A22" s="421" t="s">
        <v>23</v>
      </c>
      <c r="B22" s="422"/>
      <c r="C22" s="422"/>
      <c r="D22" s="422"/>
      <c r="E22" s="422"/>
      <c r="F22" s="422"/>
      <c r="G22" s="422"/>
      <c r="H22" s="422"/>
      <c r="I22" s="422"/>
      <c r="J22" s="422"/>
      <c r="K22" s="422"/>
      <c r="L22" s="423"/>
    </row>
    <row r="23" spans="1:17" ht="38.25" customHeight="1" x14ac:dyDescent="0.25">
      <c r="A23" s="424" t="s">
        <v>24</v>
      </c>
      <c r="B23" s="425"/>
      <c r="C23" s="425"/>
      <c r="D23" s="425"/>
      <c r="E23" s="425"/>
      <c r="F23" s="425"/>
      <c r="G23" s="425"/>
      <c r="H23" s="425"/>
      <c r="I23" s="425"/>
      <c r="J23" s="425"/>
      <c r="K23" s="425"/>
      <c r="L23" s="426"/>
    </row>
    <row r="24" spans="1:17" ht="29.25" customHeight="1" thickBot="1" x14ac:dyDescent="0.3">
      <c r="A24" s="450" t="s">
        <v>25</v>
      </c>
      <c r="B24" s="451"/>
      <c r="C24" s="451"/>
      <c r="D24" s="451"/>
      <c r="E24" s="451"/>
      <c r="F24" s="451"/>
      <c r="G24" s="451"/>
      <c r="H24" s="451"/>
      <c r="I24" s="451"/>
      <c r="J24" s="451"/>
      <c r="K24" s="451"/>
      <c r="L24" s="452"/>
    </row>
    <row r="25" spans="1:17" ht="21.75" customHeight="1" thickTop="1" thickBot="1" x14ac:dyDescent="0.3">
      <c r="A25" s="440" t="s">
        <v>26</v>
      </c>
      <c r="B25" s="441"/>
      <c r="C25" s="441"/>
      <c r="D25" s="441"/>
      <c r="E25" s="441"/>
      <c r="F25" s="441"/>
      <c r="G25" s="441"/>
      <c r="H25" s="441"/>
      <c r="I25" s="441"/>
      <c r="J25" s="441"/>
      <c r="K25" s="441"/>
      <c r="L25" s="442"/>
    </row>
    <row r="26" spans="1:17" ht="54" customHeight="1" thickTop="1" x14ac:dyDescent="0.25">
      <c r="A26" s="390" t="s">
        <v>855</v>
      </c>
      <c r="B26" s="485"/>
      <c r="C26" s="485"/>
      <c r="D26" s="485"/>
      <c r="E26" s="485"/>
      <c r="F26" s="485"/>
      <c r="G26" s="485"/>
      <c r="H26" s="485"/>
      <c r="I26" s="485"/>
      <c r="J26" s="485"/>
      <c r="K26" s="485"/>
      <c r="L26" s="486"/>
    </row>
    <row r="27" spans="1:17" ht="85.5" customHeight="1" x14ac:dyDescent="0.25">
      <c r="A27" s="390" t="s">
        <v>856</v>
      </c>
      <c r="B27" s="391"/>
      <c r="C27" s="391"/>
      <c r="D27" s="391"/>
      <c r="E27" s="391"/>
      <c r="F27" s="391"/>
      <c r="G27" s="391"/>
      <c r="H27" s="391"/>
      <c r="I27" s="391"/>
      <c r="J27" s="391"/>
      <c r="K27" s="391"/>
      <c r="L27" s="392"/>
      <c r="M27"/>
    </row>
    <row r="28" spans="1:17" ht="83.25" customHeight="1" x14ac:dyDescent="0.25">
      <c r="A28" s="390" t="s">
        <v>845</v>
      </c>
      <c r="B28" s="391"/>
      <c r="C28" s="391"/>
      <c r="D28" s="391"/>
      <c r="E28" s="391"/>
      <c r="F28" s="391"/>
      <c r="G28" s="391"/>
      <c r="H28" s="391"/>
      <c r="I28" s="391"/>
      <c r="J28" s="391"/>
      <c r="K28" s="391"/>
      <c r="L28" s="392"/>
    </row>
    <row r="29" spans="1:17" ht="38.25" customHeight="1" x14ac:dyDescent="0.25">
      <c r="A29" s="390" t="s">
        <v>857</v>
      </c>
      <c r="B29" s="391"/>
      <c r="C29" s="391"/>
      <c r="D29" s="391"/>
      <c r="E29" s="391"/>
      <c r="F29" s="391"/>
      <c r="G29" s="391"/>
      <c r="H29" s="391"/>
      <c r="I29" s="391"/>
      <c r="J29" s="391"/>
      <c r="K29" s="391"/>
      <c r="L29" s="392"/>
      <c r="N29" s="364"/>
    </row>
    <row r="30" spans="1:17" ht="38.25" customHeight="1" x14ac:dyDescent="0.25">
      <c r="A30" s="390" t="s">
        <v>863</v>
      </c>
      <c r="B30" s="391"/>
      <c r="C30" s="391"/>
      <c r="D30" s="391"/>
      <c r="E30" s="391"/>
      <c r="F30" s="391"/>
      <c r="G30" s="391"/>
      <c r="H30" s="391"/>
      <c r="I30" s="391"/>
      <c r="J30" s="391"/>
      <c r="K30" s="391"/>
      <c r="L30" s="392"/>
      <c r="N30" s="364"/>
    </row>
    <row r="31" spans="1:17" ht="128.25" customHeight="1" x14ac:dyDescent="0.25">
      <c r="A31" s="390" t="s">
        <v>27</v>
      </c>
      <c r="B31" s="391"/>
      <c r="C31" s="391"/>
      <c r="D31" s="391"/>
      <c r="E31" s="391"/>
      <c r="F31" s="391"/>
      <c r="G31" s="391"/>
      <c r="H31" s="391"/>
      <c r="I31" s="391"/>
      <c r="J31" s="391"/>
      <c r="K31" s="391"/>
      <c r="L31" s="392"/>
    </row>
    <row r="32" spans="1:17" ht="66.75" customHeight="1" x14ac:dyDescent="0.25">
      <c r="A32" s="406" t="s">
        <v>864</v>
      </c>
      <c r="B32" s="391"/>
      <c r="C32" s="391"/>
      <c r="D32" s="391"/>
      <c r="E32" s="391"/>
      <c r="F32" s="391"/>
      <c r="G32" s="391"/>
      <c r="H32" s="391"/>
      <c r="I32" s="391"/>
      <c r="J32" s="391"/>
      <c r="K32" s="391"/>
      <c r="L32" s="392"/>
    </row>
    <row r="33" spans="1:17" ht="55.5" customHeight="1" x14ac:dyDescent="0.25">
      <c r="A33" s="390" t="s">
        <v>858</v>
      </c>
      <c r="B33" s="391"/>
      <c r="C33" s="391"/>
      <c r="D33" s="391"/>
      <c r="E33" s="391"/>
      <c r="F33" s="391"/>
      <c r="G33" s="391"/>
      <c r="H33" s="391"/>
      <c r="I33" s="391"/>
      <c r="J33" s="391"/>
      <c r="K33" s="391"/>
      <c r="L33" s="392"/>
    </row>
    <row r="34" spans="1:17" ht="36.75" customHeight="1" x14ac:dyDescent="0.25">
      <c r="A34" s="407" t="s">
        <v>859</v>
      </c>
      <c r="B34" s="408"/>
      <c r="C34" s="408"/>
      <c r="D34" s="408"/>
      <c r="E34" s="408"/>
      <c r="F34" s="408"/>
      <c r="G34" s="408"/>
      <c r="H34" s="408"/>
      <c r="I34" s="408"/>
      <c r="J34" s="408"/>
      <c r="K34" s="408"/>
      <c r="L34" s="409"/>
    </row>
    <row r="35" spans="1:17" customFormat="1" ht="55.5" customHeight="1" x14ac:dyDescent="0.25">
      <c r="A35" s="390" t="s">
        <v>860</v>
      </c>
      <c r="B35" s="391"/>
      <c r="C35" s="391"/>
      <c r="D35" s="391"/>
      <c r="E35" s="391"/>
      <c r="F35" s="391"/>
      <c r="G35" s="391"/>
      <c r="H35" s="391"/>
      <c r="I35" s="391"/>
      <c r="J35" s="391"/>
      <c r="K35" s="391"/>
      <c r="L35" s="392"/>
      <c r="O35" s="1"/>
    </row>
    <row r="36" spans="1:17" customFormat="1" ht="80.25" customHeight="1" x14ac:dyDescent="0.25">
      <c r="A36" s="407" t="s">
        <v>861</v>
      </c>
      <c r="B36" s="408"/>
      <c r="C36" s="408"/>
      <c r="D36" s="408"/>
      <c r="E36" s="408"/>
      <c r="F36" s="408"/>
      <c r="G36" s="408"/>
      <c r="H36" s="408"/>
      <c r="I36" s="408"/>
      <c r="J36" s="408"/>
      <c r="K36" s="408"/>
      <c r="L36" s="409"/>
    </row>
    <row r="37" spans="1:17" customFormat="1" ht="68.25" customHeight="1" x14ac:dyDescent="0.25">
      <c r="A37" s="400" t="s">
        <v>862</v>
      </c>
      <c r="B37" s="401"/>
      <c r="C37" s="401"/>
      <c r="D37" s="401"/>
      <c r="E37" s="401"/>
      <c r="F37" s="401"/>
      <c r="G37" s="401"/>
      <c r="H37" s="401"/>
      <c r="I37" s="401"/>
      <c r="J37" s="401"/>
      <c r="K37" s="401"/>
      <c r="L37" s="402"/>
    </row>
    <row r="38" spans="1:17" customFormat="1" ht="265.5" customHeight="1" thickBot="1" x14ac:dyDescent="0.3">
      <c r="A38" s="403" t="s">
        <v>28</v>
      </c>
      <c r="B38" s="404"/>
      <c r="C38" s="404"/>
      <c r="D38" s="404"/>
      <c r="E38" s="404"/>
      <c r="F38" s="404"/>
      <c r="G38" s="404"/>
      <c r="H38" s="404"/>
      <c r="I38" s="404"/>
      <c r="J38" s="404"/>
      <c r="K38" s="404"/>
      <c r="L38" s="405"/>
      <c r="Q38" s="1"/>
    </row>
    <row r="39" spans="1:17" customFormat="1" ht="11.25" customHeight="1" thickTop="1" thickBot="1" x14ac:dyDescent="0.3">
      <c r="A39" s="386"/>
      <c r="B39" s="387"/>
      <c r="C39" s="387"/>
      <c r="D39" s="387"/>
      <c r="E39" s="387"/>
      <c r="F39" s="387"/>
      <c r="G39" s="387"/>
      <c r="H39" s="387"/>
      <c r="I39" s="387"/>
      <c r="J39" s="387"/>
      <c r="K39" s="387"/>
      <c r="L39" s="388"/>
    </row>
    <row r="40" spans="1:17" customFormat="1" ht="18" customHeight="1" thickTop="1" thickBot="1" x14ac:dyDescent="0.3">
      <c r="A40" s="487" t="s">
        <v>734</v>
      </c>
      <c r="B40" s="488"/>
      <c r="C40" s="488"/>
      <c r="D40" s="488"/>
      <c r="E40" s="488"/>
      <c r="F40" s="488"/>
      <c r="G40" s="488"/>
      <c r="H40" s="488"/>
      <c r="I40" s="488"/>
      <c r="J40" s="488"/>
      <c r="K40" s="488"/>
      <c r="L40" s="489"/>
    </row>
    <row r="41" spans="1:17" ht="54" customHeight="1" x14ac:dyDescent="0.25">
      <c r="A41" s="490" t="s">
        <v>29</v>
      </c>
      <c r="B41" s="491"/>
      <c r="C41" s="491"/>
      <c r="D41" s="491"/>
      <c r="E41" s="491"/>
      <c r="F41" s="491"/>
      <c r="G41" s="492"/>
      <c r="H41" s="493" t="s">
        <v>30</v>
      </c>
      <c r="I41" s="493"/>
      <c r="J41" s="493"/>
      <c r="K41" s="493"/>
      <c r="L41" s="494"/>
    </row>
    <row r="42" spans="1:17" ht="15.75" x14ac:dyDescent="0.25">
      <c r="A42" s="495" t="s">
        <v>31</v>
      </c>
      <c r="B42" s="496"/>
      <c r="C42" s="496"/>
      <c r="D42" s="496"/>
      <c r="E42" s="496"/>
      <c r="F42" s="496"/>
      <c r="G42" s="496"/>
      <c r="H42" s="497" t="s">
        <v>32</v>
      </c>
      <c r="I42" s="497"/>
      <c r="J42" s="497"/>
      <c r="K42" s="497"/>
      <c r="L42" s="498"/>
    </row>
    <row r="43" spans="1:17" ht="45" customHeight="1" x14ac:dyDescent="0.25">
      <c r="A43" s="393" t="s">
        <v>33</v>
      </c>
      <c r="B43" s="394"/>
      <c r="C43" s="394"/>
      <c r="D43" s="394"/>
      <c r="E43" s="394"/>
      <c r="F43" s="394"/>
      <c r="G43" s="394"/>
      <c r="H43" s="395" t="s">
        <v>34</v>
      </c>
      <c r="I43" s="395"/>
      <c r="J43" s="395"/>
      <c r="K43" s="395"/>
      <c r="L43" s="396"/>
    </row>
    <row r="44" spans="1:17" ht="15.75" x14ac:dyDescent="0.25">
      <c r="A44" s="397" t="s">
        <v>35</v>
      </c>
      <c r="B44" s="398"/>
      <c r="C44" s="398"/>
      <c r="D44" s="398"/>
      <c r="E44" s="398"/>
      <c r="F44" s="398"/>
      <c r="G44" s="398"/>
      <c r="H44" s="398" t="s">
        <v>36</v>
      </c>
      <c r="I44" s="398"/>
      <c r="J44" s="398"/>
      <c r="K44" s="398"/>
      <c r="L44" s="399"/>
    </row>
    <row r="45" spans="1:17" ht="45" customHeight="1" x14ac:dyDescent="0.25">
      <c r="A45" s="393" t="s">
        <v>37</v>
      </c>
      <c r="B45" s="394"/>
      <c r="C45" s="394"/>
      <c r="D45" s="394"/>
      <c r="E45" s="394"/>
      <c r="F45" s="394"/>
      <c r="G45" s="394"/>
      <c r="H45" s="395" t="s">
        <v>38</v>
      </c>
      <c r="I45" s="395"/>
      <c r="J45" s="395"/>
      <c r="K45" s="395"/>
      <c r="L45" s="396"/>
    </row>
    <row r="46" spans="1:17" ht="15.75" x14ac:dyDescent="0.25">
      <c r="A46" s="397" t="s">
        <v>39</v>
      </c>
      <c r="B46" s="398"/>
      <c r="C46" s="398"/>
      <c r="D46" s="398"/>
      <c r="E46" s="398"/>
      <c r="F46" s="398"/>
      <c r="G46" s="398"/>
      <c r="H46" s="398" t="s">
        <v>40</v>
      </c>
      <c r="I46" s="398"/>
      <c r="J46" s="398"/>
      <c r="K46" s="398"/>
      <c r="L46" s="399"/>
    </row>
    <row r="47" spans="1:17" ht="15.75" x14ac:dyDescent="0.25">
      <c r="A47" s="482"/>
      <c r="B47" s="483"/>
      <c r="C47" s="483"/>
      <c r="D47" s="483"/>
      <c r="E47" s="483"/>
      <c r="F47" s="483"/>
      <c r="G47" s="483"/>
      <c r="H47" s="483"/>
      <c r="I47" s="483"/>
      <c r="J47" s="483"/>
      <c r="K47" s="483"/>
      <c r="L47" s="484"/>
    </row>
    <row r="73" ht="4.5" customHeight="1" x14ac:dyDescent="0.25"/>
    <row r="510" ht="354.75" customHeight="1" x14ac:dyDescent="0.25"/>
    <row r="511" ht="42.75" customHeight="1" x14ac:dyDescent="0.25"/>
    <row r="514" spans="1:10" ht="30" customHeight="1" x14ac:dyDescent="0.25"/>
    <row r="515" spans="1:10" ht="29.25" customHeight="1" x14ac:dyDescent="0.25"/>
    <row r="517" spans="1:10" ht="62.25" customHeight="1" x14ac:dyDescent="0.25">
      <c r="A517" s="160"/>
      <c r="B517" s="160"/>
      <c r="C517" s="160"/>
      <c r="D517" s="160"/>
      <c r="E517" s="160"/>
      <c r="F517" s="160"/>
      <c r="G517" s="160"/>
      <c r="H517" s="160"/>
      <c r="I517" s="160"/>
      <c r="J517" s="160"/>
    </row>
    <row r="519" spans="1:10" ht="61.5" customHeight="1" x14ac:dyDescent="0.25"/>
    <row r="520" spans="1:10" ht="77.25" customHeight="1" x14ac:dyDescent="0.25"/>
    <row r="521" spans="1:10" ht="237.75" customHeight="1" x14ac:dyDescent="0.25"/>
  </sheetData>
  <mergeCells count="65">
    <mergeCell ref="A47:L47"/>
    <mergeCell ref="A26:L26"/>
    <mergeCell ref="A27:L27"/>
    <mergeCell ref="A40:L40"/>
    <mergeCell ref="A41:G41"/>
    <mergeCell ref="H41:L41"/>
    <mergeCell ref="A42:G42"/>
    <mergeCell ref="H42:L42"/>
    <mergeCell ref="A43:G43"/>
    <mergeCell ref="H43:L43"/>
    <mergeCell ref="A44:G44"/>
    <mergeCell ref="H44:L44"/>
    <mergeCell ref="A29:L29"/>
    <mergeCell ref="A33:L33"/>
    <mergeCell ref="A28:L28"/>
    <mergeCell ref="A31:L31"/>
    <mergeCell ref="A1:L1"/>
    <mergeCell ref="A3:L3"/>
    <mergeCell ref="A4:L4"/>
    <mergeCell ref="A5:L5"/>
    <mergeCell ref="A7:L7"/>
    <mergeCell ref="A2:L2"/>
    <mergeCell ref="A6:L6"/>
    <mergeCell ref="A24:L24"/>
    <mergeCell ref="A25:L25"/>
    <mergeCell ref="J11:L11"/>
    <mergeCell ref="F12:I12"/>
    <mergeCell ref="J14:L14"/>
    <mergeCell ref="J13:L13"/>
    <mergeCell ref="F16:I16"/>
    <mergeCell ref="F18:I18"/>
    <mergeCell ref="J17:L17"/>
    <mergeCell ref="F17:I17"/>
    <mergeCell ref="F11:I11"/>
    <mergeCell ref="F14:I14"/>
    <mergeCell ref="F19:I19"/>
    <mergeCell ref="J16:L16"/>
    <mergeCell ref="A10:E19"/>
    <mergeCell ref="F13:I13"/>
    <mergeCell ref="J8:L8"/>
    <mergeCell ref="J9:L9"/>
    <mergeCell ref="F8:I9"/>
    <mergeCell ref="A22:L22"/>
    <mergeCell ref="A23:L23"/>
    <mergeCell ref="J19:L19"/>
    <mergeCell ref="A8:E9"/>
    <mergeCell ref="J12:L12"/>
    <mergeCell ref="A20:L20"/>
    <mergeCell ref="A21:L21"/>
    <mergeCell ref="J18:L18"/>
    <mergeCell ref="J15:L15"/>
    <mergeCell ref="F15:I15"/>
    <mergeCell ref="F10:I10"/>
    <mergeCell ref="J10:L10"/>
    <mergeCell ref="A30:L30"/>
    <mergeCell ref="A45:G45"/>
    <mergeCell ref="H45:L45"/>
    <mergeCell ref="A46:G46"/>
    <mergeCell ref="H46:L46"/>
    <mergeCell ref="A37:L37"/>
    <mergeCell ref="A38:L38"/>
    <mergeCell ref="A32:L32"/>
    <mergeCell ref="A34:L34"/>
    <mergeCell ref="A35:L35"/>
    <mergeCell ref="A36:L36"/>
  </mergeCells>
  <printOptions horizontalCentered="1"/>
  <pageMargins left="0.35433070866141736" right="0.27559055118110237" top="0.47" bottom="0.41666666666666669" header="0.23622047244094491" footer="0.19685039370078741"/>
  <pageSetup paperSize="9" scale="80" orientation="portrait" r:id="rId1"/>
  <headerFooter>
    <oddFooter>&amp;R&amp;8&amp;P /&amp;N</oddFooter>
  </headerFooter>
  <rowBreaks count="1" manualBreakCount="1">
    <brk id="30" max="11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80"/>
  <sheetViews>
    <sheetView workbookViewId="0">
      <selection activeCell="Q70" sqref="Q70"/>
    </sheetView>
  </sheetViews>
  <sheetFormatPr defaultRowHeight="15" x14ac:dyDescent="0.25"/>
  <cols>
    <col min="1" max="1" width="22.7109375" customWidth="1"/>
    <col min="2" max="5" width="11.85546875" customWidth="1"/>
  </cols>
  <sheetData>
    <row r="1" spans="1:1" x14ac:dyDescent="0.25">
      <c r="A1" t="s">
        <v>193</v>
      </c>
    </row>
    <row r="2" spans="1:1" x14ac:dyDescent="0.25">
      <c r="A2" t="s">
        <v>185</v>
      </c>
    </row>
    <row r="3" spans="1:1" x14ac:dyDescent="0.25">
      <c r="A3" t="s">
        <v>150</v>
      </c>
    </row>
    <row r="4" spans="1:1" x14ac:dyDescent="0.25">
      <c r="A4" t="s">
        <v>294</v>
      </c>
    </row>
    <row r="5" spans="1:1" x14ac:dyDescent="0.25">
      <c r="A5" t="s">
        <v>173</v>
      </c>
    </row>
    <row r="6" spans="1:1" x14ac:dyDescent="0.25">
      <c r="A6" t="s">
        <v>103</v>
      </c>
    </row>
    <row r="7" spans="1:1" x14ac:dyDescent="0.25">
      <c r="A7" t="s">
        <v>117</v>
      </c>
    </row>
    <row r="8" spans="1:1" x14ac:dyDescent="0.25">
      <c r="A8" t="s">
        <v>220</v>
      </c>
    </row>
    <row r="9" spans="1:1" x14ac:dyDescent="0.25">
      <c r="A9" t="s">
        <v>201</v>
      </c>
    </row>
    <row r="10" spans="1:1" x14ac:dyDescent="0.25">
      <c r="A10" t="s">
        <v>207</v>
      </c>
    </row>
    <row r="11" spans="1:1" x14ac:dyDescent="0.25">
      <c r="A11" t="s">
        <v>165</v>
      </c>
    </row>
    <row r="12" spans="1:1" x14ac:dyDescent="0.25">
      <c r="A12" t="s">
        <v>112</v>
      </c>
    </row>
    <row r="13" spans="1:1" x14ac:dyDescent="0.25">
      <c r="A13" t="s">
        <v>215</v>
      </c>
    </row>
    <row r="14" spans="1:1" x14ac:dyDescent="0.25">
      <c r="A14" t="s">
        <v>124</v>
      </c>
    </row>
    <row r="15" spans="1:1" x14ac:dyDescent="0.25">
      <c r="A15" t="s">
        <v>814</v>
      </c>
    </row>
    <row r="16" spans="1:1" x14ac:dyDescent="0.25">
      <c r="A16" t="s">
        <v>87</v>
      </c>
    </row>
    <row r="17" spans="1:1" x14ac:dyDescent="0.25">
      <c r="A17" t="s">
        <v>92</v>
      </c>
    </row>
    <row r="18" spans="1:1" x14ac:dyDescent="0.25">
      <c r="A18" t="s">
        <v>145</v>
      </c>
    </row>
    <row r="19" spans="1:1" x14ac:dyDescent="0.25">
      <c r="A19" t="s">
        <v>229</v>
      </c>
    </row>
    <row r="20" spans="1:1" x14ac:dyDescent="0.25">
      <c r="A20" t="s">
        <v>107</v>
      </c>
    </row>
    <row r="21" spans="1:1" x14ac:dyDescent="0.25">
      <c r="A21" t="s">
        <v>842</v>
      </c>
    </row>
    <row r="22" spans="1:1" x14ac:dyDescent="0.25">
      <c r="A22" t="s">
        <v>253</v>
      </c>
    </row>
    <row r="23" spans="1:1" x14ac:dyDescent="0.25">
      <c r="A23" t="s">
        <v>832</v>
      </c>
    </row>
    <row r="24" spans="1:1" x14ac:dyDescent="0.25">
      <c r="A24" t="s">
        <v>128</v>
      </c>
    </row>
    <row r="25" spans="1:1" x14ac:dyDescent="0.25">
      <c r="A25" t="s">
        <v>266</v>
      </c>
    </row>
    <row r="26" spans="1:1" x14ac:dyDescent="0.25">
      <c r="A26" t="s">
        <v>195</v>
      </c>
    </row>
    <row r="27" spans="1:1" x14ac:dyDescent="0.25">
      <c r="A27" t="s">
        <v>160</v>
      </c>
    </row>
    <row r="28" spans="1:1" x14ac:dyDescent="0.25">
      <c r="A28" t="s">
        <v>218</v>
      </c>
    </row>
    <row r="29" spans="1:1" x14ac:dyDescent="0.25">
      <c r="A29" t="s">
        <v>162</v>
      </c>
    </row>
    <row r="30" spans="1:1" x14ac:dyDescent="0.25">
      <c r="A30" t="s">
        <v>350</v>
      </c>
    </row>
    <row r="31" spans="1:1" x14ac:dyDescent="0.25">
      <c r="A31" t="s">
        <v>291</v>
      </c>
    </row>
    <row r="32" spans="1:1" x14ac:dyDescent="0.25">
      <c r="A32" t="s">
        <v>334</v>
      </c>
    </row>
    <row r="33" spans="1:1" x14ac:dyDescent="0.25">
      <c r="A33" t="s">
        <v>817</v>
      </c>
    </row>
    <row r="34" spans="1:1" x14ac:dyDescent="0.25">
      <c r="A34" t="s">
        <v>234</v>
      </c>
    </row>
    <row r="35" spans="1:1" x14ac:dyDescent="0.25">
      <c r="A35" t="s">
        <v>154</v>
      </c>
    </row>
    <row r="36" spans="1:1" x14ac:dyDescent="0.25">
      <c r="A36" t="s">
        <v>277</v>
      </c>
    </row>
    <row r="37" spans="1:1" x14ac:dyDescent="0.25">
      <c r="A37" t="s">
        <v>97</v>
      </c>
    </row>
    <row r="38" spans="1:1" x14ac:dyDescent="0.25">
      <c r="A38" t="s">
        <v>77</v>
      </c>
    </row>
    <row r="39" spans="1:1" x14ac:dyDescent="0.25">
      <c r="A39" t="s">
        <v>245</v>
      </c>
    </row>
    <row r="40" spans="1:1" x14ac:dyDescent="0.25">
      <c r="A40" t="s">
        <v>231</v>
      </c>
    </row>
    <row r="41" spans="1:1" x14ac:dyDescent="0.25">
      <c r="A41" t="s">
        <v>137</v>
      </c>
    </row>
    <row r="42" spans="1:1" x14ac:dyDescent="0.25">
      <c r="A42" t="s">
        <v>327</v>
      </c>
    </row>
    <row r="43" spans="1:1" x14ac:dyDescent="0.25">
      <c r="A43" t="s">
        <v>171</v>
      </c>
    </row>
    <row r="44" spans="1:1" x14ac:dyDescent="0.25">
      <c r="A44" t="s">
        <v>318</v>
      </c>
    </row>
    <row r="45" spans="1:1" x14ac:dyDescent="0.25">
      <c r="A45" t="s">
        <v>199</v>
      </c>
    </row>
    <row r="46" spans="1:1" x14ac:dyDescent="0.25">
      <c r="A46" t="s">
        <v>304</v>
      </c>
    </row>
    <row r="47" spans="1:1" x14ac:dyDescent="0.25">
      <c r="A47" t="s">
        <v>130</v>
      </c>
    </row>
    <row r="48" spans="1:1" x14ac:dyDescent="0.25">
      <c r="A48" t="s">
        <v>243</v>
      </c>
    </row>
    <row r="49" spans="1:1" x14ac:dyDescent="0.25">
      <c r="A49" t="s">
        <v>838</v>
      </c>
    </row>
    <row r="50" spans="1:1" x14ac:dyDescent="0.25">
      <c r="A50" s="153" t="s">
        <v>224</v>
      </c>
    </row>
    <row r="51" spans="1:1" x14ac:dyDescent="0.25">
      <c r="A51" t="s">
        <v>257</v>
      </c>
    </row>
    <row r="52" spans="1:1" x14ac:dyDescent="0.25">
      <c r="A52" t="s">
        <v>289</v>
      </c>
    </row>
    <row r="53" spans="1:1" x14ac:dyDescent="0.25">
      <c r="A53" t="s">
        <v>281</v>
      </c>
    </row>
    <row r="54" spans="1:1" x14ac:dyDescent="0.25">
      <c r="A54" t="s">
        <v>311</v>
      </c>
    </row>
    <row r="55" spans="1:1" x14ac:dyDescent="0.25">
      <c r="A55" t="s">
        <v>222</v>
      </c>
    </row>
    <row r="56" spans="1:1" x14ac:dyDescent="0.25">
      <c r="A56" t="s">
        <v>263</v>
      </c>
    </row>
    <row r="57" spans="1:1" x14ac:dyDescent="0.25">
      <c r="A57" t="s">
        <v>143</v>
      </c>
    </row>
    <row r="58" spans="1:1" x14ac:dyDescent="0.25">
      <c r="A58" t="s">
        <v>834</v>
      </c>
    </row>
    <row r="59" spans="1:1" x14ac:dyDescent="0.25">
      <c r="A59" t="s">
        <v>176</v>
      </c>
    </row>
    <row r="60" spans="1:1" x14ac:dyDescent="0.25">
      <c r="A60" t="s">
        <v>300</v>
      </c>
    </row>
    <row r="62" spans="1:1" x14ac:dyDescent="0.25">
      <c r="A62" s="112" t="s">
        <v>843</v>
      </c>
    </row>
    <row r="65" spans="1:1" ht="15.75" thickBot="1" x14ac:dyDescent="0.3"/>
    <row r="66" spans="1:1" ht="15.75" thickTop="1" x14ac:dyDescent="0.25">
      <c r="A66" s="152" t="s">
        <v>358</v>
      </c>
    </row>
    <row r="67" spans="1:1" x14ac:dyDescent="0.25">
      <c r="A67" s="149" t="s">
        <v>369</v>
      </c>
    </row>
    <row r="68" spans="1:1" ht="30" x14ac:dyDescent="0.25">
      <c r="A68" s="79" t="s">
        <v>374</v>
      </c>
    </row>
    <row r="69" spans="1:1" ht="35.25" customHeight="1" x14ac:dyDescent="0.25">
      <c r="A69" s="149" t="s">
        <v>376</v>
      </c>
    </row>
    <row r="70" spans="1:1" x14ac:dyDescent="0.25">
      <c r="A70" s="79" t="s">
        <v>419</v>
      </c>
    </row>
    <row r="71" spans="1:1" x14ac:dyDescent="0.25">
      <c r="A71" s="150" t="s">
        <v>423</v>
      </c>
    </row>
    <row r="72" spans="1:1" x14ac:dyDescent="0.25">
      <c r="A72" s="151" t="s">
        <v>432</v>
      </c>
    </row>
    <row r="73" spans="1:1" x14ac:dyDescent="0.25">
      <c r="A73" s="80" t="s">
        <v>438</v>
      </c>
    </row>
    <row r="74" spans="1:1" x14ac:dyDescent="0.25">
      <c r="A74" s="79" t="s">
        <v>441</v>
      </c>
    </row>
    <row r="75" spans="1:1" x14ac:dyDescent="0.25">
      <c r="A75" s="149" t="s">
        <v>443</v>
      </c>
    </row>
    <row r="76" spans="1:1" x14ac:dyDescent="0.25">
      <c r="A76" s="149" t="s">
        <v>461</v>
      </c>
    </row>
    <row r="77" spans="1:1" ht="18.75" customHeight="1" x14ac:dyDescent="0.25">
      <c r="A77" s="155" t="s">
        <v>829</v>
      </c>
    </row>
    <row r="80" spans="1:1" x14ac:dyDescent="0.25">
      <c r="A80" s="154" t="s">
        <v>819</v>
      </c>
    </row>
  </sheetData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84"/>
  <sheetViews>
    <sheetView topLeftCell="A19" workbookViewId="0">
      <selection activeCell="H76" sqref="H76"/>
    </sheetView>
  </sheetViews>
  <sheetFormatPr defaultRowHeight="15" x14ac:dyDescent="0.25"/>
  <cols>
    <col min="1" max="1" width="33.28515625" customWidth="1"/>
  </cols>
  <sheetData>
    <row r="1" spans="1:1" ht="16.5" customHeight="1" thickTop="1" x14ac:dyDescent="0.25">
      <c r="A1" s="116" t="s">
        <v>358</v>
      </c>
    </row>
    <row r="2" spans="1:1" ht="15.75" customHeight="1" x14ac:dyDescent="0.25">
      <c r="A2" s="113" t="s">
        <v>369</v>
      </c>
    </row>
    <row r="3" spans="1:1" ht="15.75" customHeight="1" x14ac:dyDescent="0.25">
      <c r="A3" s="113" t="s">
        <v>374</v>
      </c>
    </row>
    <row r="4" spans="1:1" x14ac:dyDescent="0.25">
      <c r="A4" s="115" t="s">
        <v>376</v>
      </c>
    </row>
    <row r="5" spans="1:1" ht="16.5" customHeight="1" x14ac:dyDescent="0.25">
      <c r="A5" s="115" t="s">
        <v>419</v>
      </c>
    </row>
    <row r="6" spans="1:1" x14ac:dyDescent="0.25">
      <c r="A6" s="114" t="s">
        <v>423</v>
      </c>
    </row>
    <row r="7" spans="1:1" ht="15.75" customHeight="1" x14ac:dyDescent="0.25">
      <c r="A7" s="110" t="s">
        <v>432</v>
      </c>
    </row>
    <row r="8" spans="1:1" ht="15.75" customHeight="1" x14ac:dyDescent="0.25">
      <c r="A8" s="111" t="s">
        <v>438</v>
      </c>
    </row>
    <row r="9" spans="1:1" ht="15.75" customHeight="1" x14ac:dyDescent="0.25">
      <c r="A9" s="109" t="s">
        <v>441</v>
      </c>
    </row>
    <row r="10" spans="1:1" ht="15.75" customHeight="1" x14ac:dyDescent="0.25">
      <c r="A10" s="113" t="s">
        <v>443</v>
      </c>
    </row>
    <row r="11" spans="1:1" ht="16.5" customHeight="1" x14ac:dyDescent="0.25">
      <c r="A11" s="115" t="s">
        <v>461</v>
      </c>
    </row>
    <row r="12" spans="1:1" x14ac:dyDescent="0.25">
      <c r="A12" s="109" t="s">
        <v>470</v>
      </c>
    </row>
    <row r="14" spans="1:1" x14ac:dyDescent="0.25">
      <c r="A14" s="112">
        <v>12</v>
      </c>
    </row>
    <row r="18" spans="1:1" ht="16.5" thickBot="1" x14ac:dyDescent="0.3">
      <c r="A18" s="18" t="s">
        <v>75</v>
      </c>
    </row>
    <row r="19" spans="1:1" ht="15.75" thickTop="1" x14ac:dyDescent="0.25">
      <c r="A19" s="100" t="s">
        <v>816</v>
      </c>
    </row>
    <row r="20" spans="1:1" x14ac:dyDescent="0.25">
      <c r="A20" s="79" t="s">
        <v>185</v>
      </c>
    </row>
    <row r="21" spans="1:1" x14ac:dyDescent="0.25">
      <c r="A21" s="79" t="s">
        <v>150</v>
      </c>
    </row>
    <row r="22" spans="1:1" x14ac:dyDescent="0.25">
      <c r="A22" s="80" t="s">
        <v>294</v>
      </c>
    </row>
    <row r="23" spans="1:1" x14ac:dyDescent="0.25">
      <c r="A23" s="79" t="s">
        <v>103</v>
      </c>
    </row>
    <row r="24" spans="1:1" x14ac:dyDescent="0.25">
      <c r="A24" s="80" t="s">
        <v>236</v>
      </c>
    </row>
    <row r="25" spans="1:1" x14ac:dyDescent="0.25">
      <c r="A25" s="79" t="s">
        <v>117</v>
      </c>
    </row>
    <row r="26" spans="1:1" x14ac:dyDescent="0.25">
      <c r="A26" s="108" t="s">
        <v>309</v>
      </c>
    </row>
    <row r="27" spans="1:1" x14ac:dyDescent="0.25">
      <c r="A27" s="79" t="s">
        <v>220</v>
      </c>
    </row>
    <row r="28" spans="1:1" x14ac:dyDescent="0.25">
      <c r="A28" s="80" t="s">
        <v>201</v>
      </c>
    </row>
    <row r="29" spans="1:1" x14ac:dyDescent="0.25">
      <c r="A29" s="79" t="s">
        <v>207</v>
      </c>
    </row>
    <row r="30" spans="1:1" x14ac:dyDescent="0.25">
      <c r="A30" s="79" t="s">
        <v>112</v>
      </c>
    </row>
    <row r="31" spans="1:1" x14ac:dyDescent="0.25">
      <c r="A31" s="80" t="s">
        <v>215</v>
      </c>
    </row>
    <row r="32" spans="1:1" x14ac:dyDescent="0.25">
      <c r="A32" s="80" t="s">
        <v>124</v>
      </c>
    </row>
    <row r="33" spans="1:1" x14ac:dyDescent="0.25">
      <c r="A33" s="79" t="s">
        <v>83</v>
      </c>
    </row>
    <row r="34" spans="1:1" x14ac:dyDescent="0.25">
      <c r="A34" s="80" t="s">
        <v>87</v>
      </c>
    </row>
    <row r="35" spans="1:1" x14ac:dyDescent="0.25">
      <c r="A35" s="80" t="s">
        <v>90</v>
      </c>
    </row>
    <row r="36" spans="1:1" x14ac:dyDescent="0.25">
      <c r="A36" s="79" t="s">
        <v>92</v>
      </c>
    </row>
    <row r="37" spans="1:1" x14ac:dyDescent="0.25">
      <c r="A37" s="79" t="s">
        <v>145</v>
      </c>
    </row>
    <row r="38" spans="1:1" x14ac:dyDescent="0.25">
      <c r="A38" s="80" t="s">
        <v>287</v>
      </c>
    </row>
    <row r="39" spans="1:1" x14ac:dyDescent="0.25">
      <c r="A39" s="80" t="s">
        <v>229</v>
      </c>
    </row>
    <row r="40" spans="1:1" x14ac:dyDescent="0.25">
      <c r="A40" s="80" t="s">
        <v>107</v>
      </c>
    </row>
    <row r="41" spans="1:1" x14ac:dyDescent="0.25">
      <c r="A41" s="80" t="s">
        <v>842</v>
      </c>
    </row>
    <row r="42" spans="1:1" x14ac:dyDescent="0.25">
      <c r="A42" s="80" t="s">
        <v>253</v>
      </c>
    </row>
    <row r="43" spans="1:1" x14ac:dyDescent="0.25">
      <c r="A43" s="80" t="s">
        <v>832</v>
      </c>
    </row>
    <row r="44" spans="1:1" x14ac:dyDescent="0.25">
      <c r="A44" s="79" t="s">
        <v>128</v>
      </c>
    </row>
    <row r="45" spans="1:1" x14ac:dyDescent="0.25">
      <c r="A45" s="80" t="s">
        <v>266</v>
      </c>
    </row>
    <row r="46" spans="1:1" x14ac:dyDescent="0.25">
      <c r="A46" s="79" t="s">
        <v>195</v>
      </c>
    </row>
    <row r="47" spans="1:1" x14ac:dyDescent="0.25">
      <c r="A47" s="79" t="s">
        <v>160</v>
      </c>
    </row>
    <row r="48" spans="1:1" x14ac:dyDescent="0.25">
      <c r="A48" s="79" t="s">
        <v>218</v>
      </c>
    </row>
    <row r="49" spans="1:1" x14ac:dyDescent="0.25">
      <c r="A49" s="80" t="s">
        <v>162</v>
      </c>
    </row>
    <row r="50" spans="1:1" x14ac:dyDescent="0.25">
      <c r="A50" s="80" t="s">
        <v>350</v>
      </c>
    </row>
    <row r="51" spans="1:1" x14ac:dyDescent="0.25">
      <c r="A51" s="80" t="s">
        <v>291</v>
      </c>
    </row>
    <row r="52" spans="1:1" x14ac:dyDescent="0.25">
      <c r="A52" s="80" t="s">
        <v>334</v>
      </c>
    </row>
    <row r="53" spans="1:1" ht="30" x14ac:dyDescent="0.25">
      <c r="A53" s="80" t="s">
        <v>817</v>
      </c>
    </row>
    <row r="54" spans="1:1" x14ac:dyDescent="0.25">
      <c r="A54" s="79" t="s">
        <v>844</v>
      </c>
    </row>
    <row r="55" spans="1:1" x14ac:dyDescent="0.25">
      <c r="A55" s="80" t="s">
        <v>234</v>
      </c>
    </row>
    <row r="56" spans="1:1" x14ac:dyDescent="0.25">
      <c r="A56" s="79" t="s">
        <v>154</v>
      </c>
    </row>
    <row r="57" spans="1:1" ht="30" x14ac:dyDescent="0.25">
      <c r="A57" s="108" t="s">
        <v>277</v>
      </c>
    </row>
    <row r="58" spans="1:1" x14ac:dyDescent="0.25">
      <c r="A58" s="117" t="s">
        <v>211</v>
      </c>
    </row>
    <row r="59" spans="1:1" x14ac:dyDescent="0.25">
      <c r="A59" s="79" t="s">
        <v>97</v>
      </c>
    </row>
    <row r="60" spans="1:1" x14ac:dyDescent="0.25">
      <c r="A60" s="79" t="s">
        <v>77</v>
      </c>
    </row>
    <row r="61" spans="1:1" x14ac:dyDescent="0.25">
      <c r="A61" s="80" t="s">
        <v>245</v>
      </c>
    </row>
    <row r="62" spans="1:1" x14ac:dyDescent="0.25">
      <c r="A62" s="108" t="s">
        <v>231</v>
      </c>
    </row>
    <row r="63" spans="1:1" x14ac:dyDescent="0.25">
      <c r="A63" s="79" t="s">
        <v>137</v>
      </c>
    </row>
    <row r="64" spans="1:1" x14ac:dyDescent="0.25">
      <c r="A64" s="80" t="s">
        <v>327</v>
      </c>
    </row>
    <row r="65" spans="1:1" x14ac:dyDescent="0.25">
      <c r="A65" s="79" t="s">
        <v>171</v>
      </c>
    </row>
    <row r="66" spans="1:1" x14ac:dyDescent="0.25">
      <c r="A66" s="80" t="s">
        <v>318</v>
      </c>
    </row>
    <row r="67" spans="1:1" x14ac:dyDescent="0.25">
      <c r="A67" s="79" t="s">
        <v>199</v>
      </c>
    </row>
    <row r="68" spans="1:1" x14ac:dyDescent="0.25">
      <c r="A68" s="80" t="s">
        <v>304</v>
      </c>
    </row>
    <row r="69" spans="1:1" x14ac:dyDescent="0.25">
      <c r="A69" s="80" t="s">
        <v>130</v>
      </c>
    </row>
    <row r="70" spans="1:1" x14ac:dyDescent="0.25">
      <c r="A70" s="80" t="s">
        <v>243</v>
      </c>
    </row>
    <row r="71" spans="1:1" x14ac:dyDescent="0.25">
      <c r="A71" s="79" t="s">
        <v>838</v>
      </c>
    </row>
    <row r="72" spans="1:1" x14ac:dyDescent="0.25">
      <c r="A72" s="79" t="s">
        <v>224</v>
      </c>
    </row>
    <row r="73" spans="1:1" x14ac:dyDescent="0.25">
      <c r="A73" s="108" t="s">
        <v>257</v>
      </c>
    </row>
    <row r="74" spans="1:1" x14ac:dyDescent="0.25">
      <c r="A74" s="80" t="s">
        <v>281</v>
      </c>
    </row>
    <row r="75" spans="1:1" x14ac:dyDescent="0.25">
      <c r="A75" s="108" t="s">
        <v>311</v>
      </c>
    </row>
    <row r="76" spans="1:1" x14ac:dyDescent="0.25">
      <c r="A76" s="107" t="s">
        <v>222</v>
      </c>
    </row>
    <row r="77" spans="1:1" x14ac:dyDescent="0.25">
      <c r="A77" s="80" t="s">
        <v>263</v>
      </c>
    </row>
    <row r="78" spans="1:1" x14ac:dyDescent="0.25">
      <c r="A78" s="79" t="s">
        <v>143</v>
      </c>
    </row>
    <row r="79" spans="1:1" x14ac:dyDescent="0.25">
      <c r="A79" s="80" t="s">
        <v>302</v>
      </c>
    </row>
    <row r="80" spans="1:1" x14ac:dyDescent="0.25">
      <c r="A80" s="80" t="s">
        <v>834</v>
      </c>
    </row>
    <row r="81" spans="1:1" x14ac:dyDescent="0.25">
      <c r="A81" s="80" t="s">
        <v>176</v>
      </c>
    </row>
    <row r="82" spans="1:1" x14ac:dyDescent="0.25">
      <c r="A82" s="80" t="s">
        <v>300</v>
      </c>
    </row>
    <row r="84" spans="1:1" x14ac:dyDescent="0.25">
      <c r="A84" s="112">
        <v>64</v>
      </c>
    </row>
  </sheetData>
  <sortState xmlns:xlrd2="http://schemas.microsoft.com/office/spreadsheetml/2017/richdata2" ref="A19:A82">
    <sortCondition ref="A19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6" tint="-0.499984740745262"/>
  </sheetPr>
  <dimension ref="A1:R575"/>
  <sheetViews>
    <sheetView zoomScaleNormal="100" zoomScaleSheetLayoutView="100" zoomScalePageLayoutView="60" workbookViewId="0">
      <selection activeCell="A5" sqref="A5:L5"/>
    </sheetView>
  </sheetViews>
  <sheetFormatPr defaultColWidth="9.140625" defaultRowHeight="14.25" x14ac:dyDescent="0.2"/>
  <cols>
    <col min="1" max="1" width="25.7109375" style="6" customWidth="1"/>
    <col min="2" max="2" width="39.7109375" style="3" customWidth="1"/>
    <col min="3" max="3" width="5.5703125" style="6" customWidth="1"/>
    <col min="4" max="4" width="15.28515625" style="6" customWidth="1"/>
    <col min="5" max="5" width="13.42578125" style="6" customWidth="1"/>
    <col min="6" max="6" width="13.28515625" style="6" customWidth="1"/>
    <col min="7" max="7" width="13.140625" style="6" customWidth="1"/>
    <col min="8" max="8" width="13.28515625" style="6" customWidth="1"/>
    <col min="9" max="11" width="13.140625" style="6" customWidth="1"/>
    <col min="12" max="12" width="16.140625" style="6" customWidth="1"/>
    <col min="13" max="13" width="16.140625" style="3" customWidth="1"/>
    <col min="14" max="14" width="15.140625" style="3" customWidth="1"/>
    <col min="15" max="15" width="13.7109375" style="3" customWidth="1"/>
    <col min="16" max="16" width="12.7109375" style="3" customWidth="1"/>
    <col min="17" max="17" width="13.5703125" style="3" customWidth="1"/>
    <col min="18" max="18" width="11.5703125" style="3" bestFit="1" customWidth="1"/>
    <col min="19" max="16384" width="9.140625" style="3"/>
  </cols>
  <sheetData>
    <row r="1" spans="1:14" s="2" customFormat="1" ht="21.95" customHeight="1" x14ac:dyDescent="0.2">
      <c r="A1" s="594" t="s">
        <v>0</v>
      </c>
      <c r="B1" s="595"/>
      <c r="C1" s="595"/>
      <c r="D1" s="595"/>
      <c r="E1" s="595"/>
      <c r="F1" s="595"/>
      <c r="G1" s="595"/>
      <c r="H1" s="595"/>
      <c r="I1" s="595"/>
      <c r="J1" s="595"/>
      <c r="K1" s="595"/>
      <c r="L1" s="596"/>
    </row>
    <row r="2" spans="1:14" s="2" customFormat="1" ht="21.95" customHeight="1" x14ac:dyDescent="0.2">
      <c r="A2" s="597" t="s">
        <v>41</v>
      </c>
      <c r="B2" s="598"/>
      <c r="C2" s="598"/>
      <c r="D2" s="598"/>
      <c r="E2" s="598"/>
      <c r="F2" s="598"/>
      <c r="G2" s="598"/>
      <c r="H2" s="598"/>
      <c r="I2" s="598"/>
      <c r="J2" s="598"/>
      <c r="K2" s="598"/>
      <c r="L2" s="599"/>
    </row>
    <row r="3" spans="1:14" s="2" customFormat="1" ht="21.95" customHeight="1" x14ac:dyDescent="0.2">
      <c r="A3" s="597" t="s">
        <v>42</v>
      </c>
      <c r="B3" s="598"/>
      <c r="C3" s="598"/>
      <c r="D3" s="598"/>
      <c r="E3" s="598"/>
      <c r="F3" s="598"/>
      <c r="G3" s="598"/>
      <c r="H3" s="598"/>
      <c r="I3" s="598"/>
      <c r="J3" s="598"/>
      <c r="K3" s="598"/>
      <c r="L3" s="599"/>
    </row>
    <row r="4" spans="1:14" s="2" customFormat="1" ht="21.95" customHeight="1" thickBot="1" x14ac:dyDescent="0.25">
      <c r="A4" s="600" t="s">
        <v>3</v>
      </c>
      <c r="B4" s="601"/>
      <c r="C4" s="601"/>
      <c r="D4" s="601"/>
      <c r="E4" s="601"/>
      <c r="F4" s="601"/>
      <c r="G4" s="601"/>
      <c r="H4" s="601"/>
      <c r="I4" s="601"/>
      <c r="J4" s="601"/>
      <c r="K4" s="601"/>
      <c r="L4" s="602"/>
    </row>
    <row r="5" spans="1:14" s="2" customFormat="1" ht="24.95" customHeight="1" thickTop="1" thickBot="1" x14ac:dyDescent="0.25">
      <c r="A5" s="606" t="s">
        <v>4</v>
      </c>
      <c r="B5" s="607"/>
      <c r="C5" s="607"/>
      <c r="D5" s="607"/>
      <c r="E5" s="607"/>
      <c r="F5" s="607"/>
      <c r="G5" s="607"/>
      <c r="H5" s="607"/>
      <c r="I5" s="607"/>
      <c r="J5" s="607"/>
      <c r="K5" s="607"/>
      <c r="L5" s="608"/>
    </row>
    <row r="6" spans="1:14" s="2" customFormat="1" ht="24.95" customHeight="1" x14ac:dyDescent="0.2">
      <c r="A6" s="609" t="s">
        <v>43</v>
      </c>
      <c r="B6" s="610"/>
      <c r="C6" s="610"/>
      <c r="D6" s="610"/>
      <c r="E6" s="610"/>
      <c r="F6" s="610"/>
      <c r="G6" s="610"/>
      <c r="H6" s="610"/>
      <c r="I6" s="610"/>
      <c r="J6" s="610"/>
      <c r="K6" s="610"/>
      <c r="L6" s="611"/>
    </row>
    <row r="7" spans="1:14" s="2" customFormat="1" ht="24.75" customHeight="1" thickTop="1" thickBot="1" x14ac:dyDescent="0.25">
      <c r="A7" s="603" t="s">
        <v>44</v>
      </c>
      <c r="B7" s="604"/>
      <c r="C7" s="604"/>
      <c r="D7" s="604"/>
      <c r="E7" s="604"/>
      <c r="F7" s="604"/>
      <c r="G7" s="604"/>
      <c r="H7" s="604"/>
      <c r="I7" s="604"/>
      <c r="J7" s="604"/>
      <c r="K7" s="604"/>
      <c r="L7" s="605"/>
    </row>
    <row r="8" spans="1:14" s="2" customFormat="1" ht="24.75" customHeight="1" thickTop="1" thickBot="1" x14ac:dyDescent="0.25">
      <c r="A8" s="603" t="s">
        <v>45</v>
      </c>
      <c r="B8" s="604"/>
      <c r="C8" s="604"/>
      <c r="D8" s="604"/>
      <c r="E8" s="604"/>
      <c r="F8" s="604"/>
      <c r="G8" s="604"/>
      <c r="H8" s="604"/>
      <c r="I8" s="604"/>
      <c r="J8" s="604"/>
      <c r="K8" s="604"/>
      <c r="L8" s="605"/>
    </row>
    <row r="9" spans="1:14" ht="24.95" customHeight="1" thickTop="1" x14ac:dyDescent="0.2">
      <c r="A9" s="575" t="s">
        <v>46</v>
      </c>
      <c r="B9" s="576"/>
      <c r="C9" s="576"/>
      <c r="D9" s="576"/>
      <c r="E9" s="576"/>
      <c r="F9" s="576"/>
      <c r="G9" s="576"/>
      <c r="H9" s="576"/>
      <c r="I9" s="576"/>
      <c r="J9" s="576"/>
      <c r="K9" s="576"/>
      <c r="L9" s="577"/>
    </row>
    <row r="10" spans="1:14" ht="33" customHeight="1" thickBot="1" x14ac:dyDescent="0.25">
      <c r="A10" s="578" t="s">
        <v>47</v>
      </c>
      <c r="B10" s="579"/>
      <c r="C10" s="580"/>
      <c r="D10" s="73" t="s">
        <v>48</v>
      </c>
      <c r="E10" s="73" t="s">
        <v>49</v>
      </c>
      <c r="F10" s="36" t="s">
        <v>50</v>
      </c>
      <c r="G10" s="36" t="s">
        <v>51</v>
      </c>
      <c r="H10" s="36" t="s">
        <v>52</v>
      </c>
      <c r="I10" s="36" t="s">
        <v>53</v>
      </c>
      <c r="J10" s="36" t="s">
        <v>54</v>
      </c>
      <c r="K10" s="331" t="s">
        <v>55</v>
      </c>
      <c r="L10" s="275" t="s">
        <v>56</v>
      </c>
    </row>
    <row r="11" spans="1:14" ht="42" customHeight="1" thickTop="1" x14ac:dyDescent="0.2">
      <c r="A11" s="573" t="s">
        <v>13</v>
      </c>
      <c r="B11" s="574"/>
      <c r="C11" s="49" t="s">
        <v>57</v>
      </c>
      <c r="D11" s="283">
        <v>268</v>
      </c>
      <c r="E11" s="282">
        <f t="shared" ref="E11:K11" si="0">E197+E313</f>
        <v>109</v>
      </c>
      <c r="F11" s="234">
        <f t="shared" si="0"/>
        <v>77</v>
      </c>
      <c r="G11" s="234">
        <f t="shared" si="0"/>
        <v>45</v>
      </c>
      <c r="H11" s="234">
        <f t="shared" si="0"/>
        <v>53</v>
      </c>
      <c r="I11" s="234">
        <f t="shared" si="0"/>
        <v>53</v>
      </c>
      <c r="J11" s="234">
        <f t="shared" si="0"/>
        <v>0</v>
      </c>
      <c r="K11" s="234">
        <f t="shared" si="0"/>
        <v>0</v>
      </c>
      <c r="L11" s="77">
        <f>D11+E15+F15+G15+H15+I15+J15+K15</f>
        <v>277</v>
      </c>
    </row>
    <row r="12" spans="1:14" ht="42" customHeight="1" thickBot="1" x14ac:dyDescent="0.25">
      <c r="A12" s="612" t="s">
        <v>14</v>
      </c>
      <c r="B12" s="613"/>
      <c r="C12" s="7" t="s">
        <v>57</v>
      </c>
      <c r="D12" s="229">
        <v>3390</v>
      </c>
      <c r="E12" s="172">
        <f>E317</f>
        <v>2568</v>
      </c>
      <c r="F12" s="172">
        <f>F317</f>
        <v>2943</v>
      </c>
      <c r="G12" s="172">
        <f>G317</f>
        <v>3921</v>
      </c>
      <c r="H12" s="172">
        <f>H317</f>
        <v>2576</v>
      </c>
      <c r="I12" s="172">
        <v>3099</v>
      </c>
      <c r="J12" s="172">
        <f>J317</f>
        <v>0</v>
      </c>
      <c r="K12" s="172">
        <f>K317</f>
        <v>0</v>
      </c>
      <c r="L12" s="170">
        <f>D12+E17+F17+G17+H17+I17+J17+K17</f>
        <v>4221</v>
      </c>
      <c r="N12" s="69"/>
    </row>
    <row r="13" spans="1:14" ht="24.95" customHeight="1" thickTop="1" x14ac:dyDescent="0.2">
      <c r="A13" s="575" t="s">
        <v>58</v>
      </c>
      <c r="B13" s="576"/>
      <c r="C13" s="576"/>
      <c r="D13" s="576"/>
      <c r="E13" s="576"/>
      <c r="F13" s="576"/>
      <c r="G13" s="576"/>
      <c r="H13" s="576"/>
      <c r="I13" s="576"/>
      <c r="J13" s="576"/>
      <c r="K13" s="576"/>
      <c r="L13" s="577"/>
      <c r="N13" s="69"/>
    </row>
    <row r="14" spans="1:14" ht="33" customHeight="1" thickBot="1" x14ac:dyDescent="0.25">
      <c r="A14" s="578" t="s">
        <v>59</v>
      </c>
      <c r="B14" s="579"/>
      <c r="C14" s="580"/>
      <c r="D14" s="73" t="s">
        <v>48</v>
      </c>
      <c r="E14" s="73" t="s">
        <v>49</v>
      </c>
      <c r="F14" s="36" t="s">
        <v>50</v>
      </c>
      <c r="G14" s="36" t="s">
        <v>51</v>
      </c>
      <c r="H14" s="36" t="s">
        <v>52</v>
      </c>
      <c r="I14" s="36" t="s">
        <v>53</v>
      </c>
      <c r="J14" s="36" t="s">
        <v>54</v>
      </c>
      <c r="K14" s="335" t="s">
        <v>55</v>
      </c>
      <c r="L14" s="274" t="s">
        <v>60</v>
      </c>
    </row>
    <row r="15" spans="1:14" ht="42" customHeight="1" thickTop="1" x14ac:dyDescent="0.2">
      <c r="A15" s="571" t="s">
        <v>61</v>
      </c>
      <c r="B15" s="572"/>
      <c r="C15" s="49" t="s">
        <v>57</v>
      </c>
      <c r="D15" s="138">
        <v>198</v>
      </c>
      <c r="E15" s="138">
        <v>6</v>
      </c>
      <c r="F15" s="138">
        <v>1</v>
      </c>
      <c r="G15" s="138">
        <v>0</v>
      </c>
      <c r="H15" s="138">
        <v>0</v>
      </c>
      <c r="I15" s="138">
        <v>2</v>
      </c>
      <c r="J15" s="336"/>
      <c r="K15" s="337"/>
      <c r="L15" s="139">
        <f>SUM(D15:K15)</f>
        <v>207</v>
      </c>
    </row>
    <row r="16" spans="1:14" ht="42" customHeight="1" x14ac:dyDescent="0.2">
      <c r="A16" s="573" t="s">
        <v>62</v>
      </c>
      <c r="B16" s="574"/>
      <c r="C16" s="49" t="s">
        <v>57</v>
      </c>
      <c r="D16" s="140">
        <v>41</v>
      </c>
      <c r="E16" s="168">
        <v>0</v>
      </c>
      <c r="F16" s="141">
        <v>0</v>
      </c>
      <c r="G16" s="141">
        <v>0</v>
      </c>
      <c r="H16" s="141">
        <v>0</v>
      </c>
      <c r="I16" s="141">
        <v>0</v>
      </c>
      <c r="J16" s="141"/>
      <c r="K16" s="338"/>
      <c r="L16" s="77">
        <f>SUM(D16:K16)</f>
        <v>41</v>
      </c>
    </row>
    <row r="17" spans="1:17" ht="42" customHeight="1" thickBot="1" x14ac:dyDescent="0.25">
      <c r="A17" s="616" t="s">
        <v>63</v>
      </c>
      <c r="B17" s="617"/>
      <c r="C17" s="7" t="s">
        <v>57</v>
      </c>
      <c r="D17" s="76">
        <v>2642</v>
      </c>
      <c r="E17" s="169">
        <v>93</v>
      </c>
      <c r="F17" s="284">
        <v>187</v>
      </c>
      <c r="G17" s="75">
        <v>253</v>
      </c>
      <c r="H17" s="75">
        <v>117</v>
      </c>
      <c r="I17" s="75">
        <v>181</v>
      </c>
      <c r="J17" s="75"/>
      <c r="K17" s="339"/>
      <c r="L17" s="170">
        <f>SUM(D17:K17)</f>
        <v>3473</v>
      </c>
      <c r="N17" s="69"/>
    </row>
    <row r="18" spans="1:17" ht="24.95" customHeight="1" thickTop="1" x14ac:dyDescent="0.2">
      <c r="A18" s="575" t="s">
        <v>64</v>
      </c>
      <c r="B18" s="576"/>
      <c r="C18" s="576"/>
      <c r="D18" s="576"/>
      <c r="E18" s="576"/>
      <c r="F18" s="576"/>
      <c r="G18" s="576"/>
      <c r="H18" s="576"/>
      <c r="I18" s="576"/>
      <c r="J18" s="576"/>
      <c r="K18" s="576"/>
      <c r="L18" s="577"/>
    </row>
    <row r="19" spans="1:17" ht="33.75" customHeight="1" thickBot="1" x14ac:dyDescent="0.25">
      <c r="A19" s="578" t="s">
        <v>65</v>
      </c>
      <c r="B19" s="579"/>
      <c r="C19" s="580"/>
      <c r="D19" s="73" t="s">
        <v>48</v>
      </c>
      <c r="E19" s="73" t="s">
        <v>49</v>
      </c>
      <c r="F19" s="36" t="s">
        <v>50</v>
      </c>
      <c r="G19" s="36" t="s">
        <v>51</v>
      </c>
      <c r="H19" s="36" t="s">
        <v>52</v>
      </c>
      <c r="I19" s="36" t="s">
        <v>53</v>
      </c>
      <c r="J19" s="36" t="s">
        <v>54</v>
      </c>
      <c r="K19" s="335" t="s">
        <v>55</v>
      </c>
      <c r="L19" s="37" t="s">
        <v>60</v>
      </c>
      <c r="N19" s="72"/>
    </row>
    <row r="20" spans="1:17" ht="43.5" customHeight="1" thickTop="1" x14ac:dyDescent="0.2">
      <c r="A20" s="571" t="s">
        <v>66</v>
      </c>
      <c r="B20" s="572"/>
      <c r="C20" s="35" t="s">
        <v>57</v>
      </c>
      <c r="D20" s="61">
        <v>4991045.76</v>
      </c>
      <c r="E20" s="60">
        <f>E557</f>
        <v>164855.30000000002</v>
      </c>
      <c r="F20" s="60">
        <f>F557</f>
        <v>111021.2</v>
      </c>
      <c r="G20" s="60">
        <f>G557</f>
        <v>88940</v>
      </c>
      <c r="H20" s="60">
        <f t="shared" ref="H20" si="1">H557</f>
        <v>77502</v>
      </c>
      <c r="I20" s="60">
        <f>I557</f>
        <v>66850.899999999994</v>
      </c>
      <c r="J20" s="60">
        <f>J557</f>
        <v>0</v>
      </c>
      <c r="K20" s="60">
        <f>K557</f>
        <v>0</v>
      </c>
      <c r="L20" s="19">
        <f>SUM(D20:K20)</f>
        <v>5500215.1600000001</v>
      </c>
      <c r="M20" s="72"/>
      <c r="N20" s="72"/>
      <c r="O20" s="72"/>
      <c r="P20" s="72"/>
      <c r="Q20" s="325"/>
    </row>
    <row r="21" spans="1:17" ht="39" customHeight="1" x14ac:dyDescent="0.2">
      <c r="A21" s="614" t="s">
        <v>67</v>
      </c>
      <c r="B21" s="615"/>
      <c r="C21" s="8" t="s">
        <v>57</v>
      </c>
      <c r="D21" s="61">
        <v>4856003.45</v>
      </c>
      <c r="E21" s="61">
        <f>E318</f>
        <v>160683.29999999999</v>
      </c>
      <c r="F21" s="61">
        <f>F318</f>
        <v>106878</v>
      </c>
      <c r="G21" s="61">
        <f>G318</f>
        <v>83690.8</v>
      </c>
      <c r="H21" s="61">
        <f t="shared" ref="H21:K21" si="2">H318</f>
        <v>74400</v>
      </c>
      <c r="I21" s="61">
        <f t="shared" si="2"/>
        <v>61099.1</v>
      </c>
      <c r="J21" s="61">
        <f t="shared" si="2"/>
        <v>0</v>
      </c>
      <c r="K21" s="61">
        <f t="shared" si="2"/>
        <v>0</v>
      </c>
      <c r="L21" s="19">
        <f>SUM(D21:K21)</f>
        <v>5342754.6499999994</v>
      </c>
      <c r="M21" s="72"/>
      <c r="N21" s="72"/>
      <c r="O21" s="72"/>
    </row>
    <row r="22" spans="1:17" ht="39" customHeight="1" x14ac:dyDescent="0.2">
      <c r="A22" s="614" t="s">
        <v>68</v>
      </c>
      <c r="B22" s="615"/>
      <c r="C22" s="8" t="s">
        <v>57</v>
      </c>
      <c r="D22" s="257">
        <v>35252.699999999997</v>
      </c>
      <c r="E22" s="257">
        <v>1392</v>
      </c>
      <c r="F22" s="257">
        <v>1342</v>
      </c>
      <c r="G22" s="257">
        <v>1340.36</v>
      </c>
      <c r="H22" s="257">
        <v>1235</v>
      </c>
      <c r="I22" s="257">
        <v>0</v>
      </c>
      <c r="J22" s="257">
        <v>0</v>
      </c>
      <c r="K22" s="257">
        <v>0</v>
      </c>
      <c r="L22" s="19">
        <f>SUM(D22:K22)</f>
        <v>40562.06</v>
      </c>
      <c r="M22" s="72"/>
      <c r="N22" s="72"/>
    </row>
    <row r="23" spans="1:17" ht="42" customHeight="1" thickBot="1" x14ac:dyDescent="0.25">
      <c r="A23" s="612" t="s">
        <v>69</v>
      </c>
      <c r="B23" s="613"/>
      <c r="C23" s="70" t="s">
        <v>57</v>
      </c>
      <c r="D23" s="71">
        <v>124190.99000000003</v>
      </c>
      <c r="E23" s="214">
        <f>(E20-E21)-E22</f>
        <v>2780.0000000000291</v>
      </c>
      <c r="F23" s="214">
        <f t="shared" ref="F23:K23" si="3">(F20-F21)-F22</f>
        <v>2801.1999999999971</v>
      </c>
      <c r="G23" s="214">
        <f>(G20-G21)-G22</f>
        <v>3908.8399999999974</v>
      </c>
      <c r="H23" s="214">
        <f t="shared" si="3"/>
        <v>1867</v>
      </c>
      <c r="I23" s="214">
        <f>(I20-I21)-I22</f>
        <v>5751.7999999999956</v>
      </c>
      <c r="J23" s="214">
        <f t="shared" si="3"/>
        <v>0</v>
      </c>
      <c r="K23" s="214">
        <f t="shared" si="3"/>
        <v>0</v>
      </c>
      <c r="L23" s="192">
        <f>SUM(D23:K23)</f>
        <v>141299.83000000005</v>
      </c>
    </row>
    <row r="24" spans="1:17" ht="24.95" customHeight="1" thickTop="1" thickBot="1" x14ac:dyDescent="0.25">
      <c r="A24" s="517" t="s">
        <v>70</v>
      </c>
      <c r="B24" s="518"/>
      <c r="C24" s="518"/>
      <c r="D24" s="518"/>
      <c r="E24" s="518"/>
      <c r="F24" s="518"/>
      <c r="G24" s="518"/>
      <c r="H24" s="518"/>
      <c r="I24" s="518"/>
      <c r="J24" s="518"/>
      <c r="K24" s="518"/>
      <c r="L24" s="519"/>
    </row>
    <row r="25" spans="1:17" ht="34.5" customHeight="1" thickTop="1" thickBot="1" x14ac:dyDescent="0.25">
      <c r="A25" s="508" t="s">
        <v>71</v>
      </c>
      <c r="B25" s="509"/>
      <c r="C25" s="621"/>
      <c r="D25" s="73" t="s">
        <v>48</v>
      </c>
      <c r="E25" s="73" t="s">
        <v>49</v>
      </c>
      <c r="F25" s="36" t="s">
        <v>50</v>
      </c>
      <c r="G25" s="36" t="s">
        <v>51</v>
      </c>
      <c r="H25" s="36" t="s">
        <v>52</v>
      </c>
      <c r="I25" s="36" t="s">
        <v>53</v>
      </c>
      <c r="J25" s="340" t="s">
        <v>54</v>
      </c>
      <c r="K25" s="341" t="s">
        <v>55</v>
      </c>
      <c r="L25" s="15" t="s">
        <v>60</v>
      </c>
    </row>
    <row r="26" spans="1:17" ht="37.5" customHeight="1" thickTop="1" x14ac:dyDescent="0.2">
      <c r="A26" s="622" t="s">
        <v>72</v>
      </c>
      <c r="B26" s="623"/>
      <c r="C26" s="97" t="s">
        <v>57</v>
      </c>
      <c r="D26" s="276">
        <v>1536</v>
      </c>
      <c r="E26" s="98">
        <v>26</v>
      </c>
      <c r="F26" s="98">
        <v>15</v>
      </c>
      <c r="G26" s="98">
        <v>23</v>
      </c>
      <c r="H26" s="98">
        <v>26</v>
      </c>
      <c r="I26" s="98">
        <v>12</v>
      </c>
      <c r="J26" s="98"/>
      <c r="K26" s="342"/>
      <c r="L26" s="99">
        <f>SUM(D26:K26)</f>
        <v>1638</v>
      </c>
    </row>
    <row r="27" spans="1:17" ht="36.75" customHeight="1" thickBot="1" x14ac:dyDescent="0.25">
      <c r="A27" s="616" t="s">
        <v>73</v>
      </c>
      <c r="B27" s="624"/>
      <c r="C27" s="93" t="s">
        <v>57</v>
      </c>
      <c r="D27" s="169">
        <v>2366</v>
      </c>
      <c r="E27" s="94">
        <v>75</v>
      </c>
      <c r="F27" s="95">
        <v>55</v>
      </c>
      <c r="G27" s="95">
        <v>120</v>
      </c>
      <c r="H27" s="95">
        <v>51</v>
      </c>
      <c r="I27" s="95">
        <v>40</v>
      </c>
      <c r="J27" s="95"/>
      <c r="K27" s="343"/>
      <c r="L27" s="96">
        <f>SUM(D27:K27)</f>
        <v>2707</v>
      </c>
    </row>
    <row r="28" spans="1:17" s="4" customFormat="1" ht="30.95" customHeight="1" thickTop="1" thickBot="1" x14ac:dyDescent="0.3">
      <c r="A28" s="508" t="s">
        <v>74</v>
      </c>
      <c r="B28" s="509"/>
      <c r="C28" s="509"/>
      <c r="D28" s="509"/>
      <c r="E28" s="509"/>
      <c r="F28" s="509"/>
      <c r="G28" s="509"/>
      <c r="H28" s="509"/>
      <c r="I28" s="509"/>
      <c r="J28" s="509"/>
      <c r="K28" s="509"/>
      <c r="L28" s="510"/>
    </row>
    <row r="29" spans="1:17" s="5" customFormat="1" ht="24.95" customHeight="1" thickTop="1" x14ac:dyDescent="0.25">
      <c r="A29" s="618" t="s">
        <v>64</v>
      </c>
      <c r="B29" s="619"/>
      <c r="C29" s="619"/>
      <c r="D29" s="619"/>
      <c r="E29" s="619"/>
      <c r="F29" s="619"/>
      <c r="G29" s="619"/>
      <c r="H29" s="619"/>
      <c r="I29" s="619"/>
      <c r="J29" s="619"/>
      <c r="K29" s="619"/>
      <c r="L29" s="620"/>
    </row>
    <row r="30" spans="1:17" s="5" customFormat="1" ht="41.25" customHeight="1" thickBot="1" x14ac:dyDescent="0.3">
      <c r="A30" s="287" t="s">
        <v>75</v>
      </c>
      <c r="B30" s="581" t="s">
        <v>76</v>
      </c>
      <c r="C30" s="582"/>
      <c r="D30" s="323" t="s">
        <v>48</v>
      </c>
      <c r="E30" s="323" t="s">
        <v>49</v>
      </c>
      <c r="F30" s="357" t="s">
        <v>50</v>
      </c>
      <c r="G30" s="357" t="s">
        <v>51</v>
      </c>
      <c r="H30" s="357" t="s">
        <v>52</v>
      </c>
      <c r="I30" s="357" t="s">
        <v>53</v>
      </c>
      <c r="J30" s="357" t="s">
        <v>54</v>
      </c>
      <c r="K30" s="358" t="s">
        <v>55</v>
      </c>
      <c r="L30" s="91" t="s">
        <v>60</v>
      </c>
    </row>
    <row r="31" spans="1:17" s="4" customFormat="1" ht="36" customHeight="1" thickTop="1" x14ac:dyDescent="0.25">
      <c r="A31" s="374" t="s">
        <v>77</v>
      </c>
      <c r="B31" s="351" t="s">
        <v>78</v>
      </c>
      <c r="C31" s="352" t="s">
        <v>57</v>
      </c>
      <c r="D31" s="353">
        <v>13084.699999999999</v>
      </c>
      <c r="E31" s="278">
        <v>0</v>
      </c>
      <c r="F31" s="278">
        <v>0</v>
      </c>
      <c r="G31" s="278">
        <v>0</v>
      </c>
      <c r="H31" s="278">
        <v>0</v>
      </c>
      <c r="I31" s="354">
        <v>0</v>
      </c>
      <c r="J31" s="354"/>
      <c r="K31" s="355"/>
      <c r="L31" s="356">
        <f>SUM(D31:K31)</f>
        <v>13084.699999999999</v>
      </c>
    </row>
    <row r="32" spans="1:17" s="4" customFormat="1" ht="36.75" customHeight="1" x14ac:dyDescent="0.25">
      <c r="A32" s="117" t="s">
        <v>79</v>
      </c>
      <c r="B32" s="315" t="s">
        <v>80</v>
      </c>
      <c r="C32" s="321" t="s">
        <v>57</v>
      </c>
      <c r="D32" s="318">
        <v>20489.86</v>
      </c>
      <c r="E32" s="277">
        <v>0</v>
      </c>
      <c r="F32" s="278">
        <v>0</v>
      </c>
      <c r="G32" s="278">
        <v>0</v>
      </c>
      <c r="H32" s="278">
        <v>0</v>
      </c>
      <c r="I32" s="354">
        <v>0</v>
      </c>
      <c r="J32" s="308"/>
      <c r="K32" s="332"/>
      <c r="L32" s="313">
        <f>SUM(D32:K32)</f>
        <v>20489.86</v>
      </c>
    </row>
    <row r="33" spans="1:12" s="4" customFormat="1" ht="33.75" customHeight="1" x14ac:dyDescent="0.25">
      <c r="A33" s="117" t="s">
        <v>81</v>
      </c>
      <c r="B33" s="316" t="s">
        <v>82</v>
      </c>
      <c r="C33" s="321" t="s">
        <v>57</v>
      </c>
      <c r="D33" s="318">
        <v>346.8</v>
      </c>
      <c r="E33" s="318">
        <v>652</v>
      </c>
      <c r="F33" s="278">
        <v>0</v>
      </c>
      <c r="G33" s="278">
        <v>0</v>
      </c>
      <c r="H33" s="278">
        <v>0</v>
      </c>
      <c r="I33" s="354">
        <v>0</v>
      </c>
      <c r="J33" s="308"/>
      <c r="K33" s="332"/>
      <c r="L33" s="313">
        <f>SUM(D33:K33)</f>
        <v>998.8</v>
      </c>
    </row>
    <row r="34" spans="1:12" s="4" customFormat="1" ht="36.75" customHeight="1" x14ac:dyDescent="0.25">
      <c r="A34" s="583" t="s">
        <v>83</v>
      </c>
      <c r="B34" s="315" t="s">
        <v>84</v>
      </c>
      <c r="C34" s="321" t="s">
        <v>57</v>
      </c>
      <c r="D34" s="318">
        <v>15297.909999999998</v>
      </c>
      <c r="E34" s="277">
        <v>0</v>
      </c>
      <c r="F34" s="278">
        <v>0</v>
      </c>
      <c r="G34" s="278">
        <v>0</v>
      </c>
      <c r="H34" s="278">
        <v>0</v>
      </c>
      <c r="I34" s="354">
        <v>0</v>
      </c>
      <c r="J34" s="308"/>
      <c r="K34" s="332"/>
      <c r="L34" s="313">
        <f>SUM(D34:K34)</f>
        <v>15297.909999999998</v>
      </c>
    </row>
    <row r="35" spans="1:12" s="4" customFormat="1" ht="36.75" customHeight="1" x14ac:dyDescent="0.25">
      <c r="A35" s="583"/>
      <c r="B35" s="315" t="s">
        <v>85</v>
      </c>
      <c r="C35" s="321" t="s">
        <v>57</v>
      </c>
      <c r="D35" s="318">
        <v>39681.140000000007</v>
      </c>
      <c r="E35" s="277">
        <v>1088</v>
      </c>
      <c r="F35" s="277">
        <v>782</v>
      </c>
      <c r="G35" s="277">
        <v>423</v>
      </c>
      <c r="H35" s="277">
        <v>1016</v>
      </c>
      <c r="I35" s="308">
        <v>411</v>
      </c>
      <c r="J35" s="308"/>
      <c r="K35" s="332"/>
      <c r="L35" s="313">
        <f t="shared" ref="L35:L50" si="4">SUM(D35:K35)</f>
        <v>43401.140000000007</v>
      </c>
    </row>
    <row r="36" spans="1:12" s="4" customFormat="1" ht="34.5" customHeight="1" x14ac:dyDescent="0.25">
      <c r="A36" s="583"/>
      <c r="B36" s="315" t="s">
        <v>86</v>
      </c>
      <c r="C36" s="321" t="s">
        <v>57</v>
      </c>
      <c r="D36" s="318">
        <v>10078.100000000002</v>
      </c>
      <c r="E36" s="277">
        <v>0</v>
      </c>
      <c r="F36" s="277">
        <v>0</v>
      </c>
      <c r="G36" s="277">
        <v>0</v>
      </c>
      <c r="H36" s="277">
        <v>0</v>
      </c>
      <c r="I36" s="308">
        <v>0</v>
      </c>
      <c r="J36" s="308"/>
      <c r="K36" s="332"/>
      <c r="L36" s="313">
        <f t="shared" si="4"/>
        <v>10078.100000000002</v>
      </c>
    </row>
    <row r="37" spans="1:12" s="4" customFormat="1" ht="36.75" customHeight="1" x14ac:dyDescent="0.25">
      <c r="A37" s="583" t="s">
        <v>87</v>
      </c>
      <c r="B37" s="315" t="s">
        <v>88</v>
      </c>
      <c r="C37" s="321" t="s">
        <v>57</v>
      </c>
      <c r="D37" s="318">
        <v>3701.74</v>
      </c>
      <c r="E37" s="277">
        <v>0</v>
      </c>
      <c r="F37" s="277">
        <v>0</v>
      </c>
      <c r="G37" s="277">
        <v>0</v>
      </c>
      <c r="H37" s="277">
        <v>0</v>
      </c>
      <c r="I37" s="308">
        <v>0</v>
      </c>
      <c r="J37" s="308"/>
      <c r="K37" s="332"/>
      <c r="L37" s="313">
        <f t="shared" si="4"/>
        <v>3701.74</v>
      </c>
    </row>
    <row r="38" spans="1:12" s="4" customFormat="1" ht="36.75" customHeight="1" x14ac:dyDescent="0.25">
      <c r="A38" s="583"/>
      <c r="B38" s="315" t="s">
        <v>89</v>
      </c>
      <c r="C38" s="321" t="s">
        <v>57</v>
      </c>
      <c r="D38" s="318">
        <v>5450.2300000000005</v>
      </c>
      <c r="E38" s="277">
        <v>0</v>
      </c>
      <c r="F38" s="277">
        <v>0</v>
      </c>
      <c r="G38" s="277">
        <v>0</v>
      </c>
      <c r="H38" s="277">
        <v>0</v>
      </c>
      <c r="I38" s="308">
        <v>0</v>
      </c>
      <c r="J38" s="308"/>
      <c r="K38" s="332"/>
      <c r="L38" s="313">
        <f t="shared" si="4"/>
        <v>5450.2300000000005</v>
      </c>
    </row>
    <row r="39" spans="1:12" s="4" customFormat="1" ht="33" customHeight="1" x14ac:dyDescent="0.25">
      <c r="A39" s="216" t="s">
        <v>90</v>
      </c>
      <c r="B39" s="315" t="s">
        <v>91</v>
      </c>
      <c r="C39" s="321" t="s">
        <v>57</v>
      </c>
      <c r="D39" s="318">
        <v>1627.2000000000003</v>
      </c>
      <c r="E39" s="277">
        <v>0</v>
      </c>
      <c r="F39" s="277">
        <v>0</v>
      </c>
      <c r="G39" s="277">
        <v>0</v>
      </c>
      <c r="H39" s="277">
        <v>0</v>
      </c>
      <c r="I39" s="308">
        <v>0</v>
      </c>
      <c r="J39" s="308"/>
      <c r="K39" s="332"/>
      <c r="L39" s="313">
        <f t="shared" si="4"/>
        <v>1627.2000000000003</v>
      </c>
    </row>
    <row r="40" spans="1:12" s="4" customFormat="1" ht="34.5" customHeight="1" x14ac:dyDescent="0.25">
      <c r="A40" s="583" t="s">
        <v>92</v>
      </c>
      <c r="B40" s="315" t="s">
        <v>93</v>
      </c>
      <c r="C40" s="321" t="s">
        <v>57</v>
      </c>
      <c r="D40" s="318">
        <v>4082.04</v>
      </c>
      <c r="E40" s="277">
        <v>0</v>
      </c>
      <c r="F40" s="277">
        <v>0</v>
      </c>
      <c r="G40" s="277">
        <v>0</v>
      </c>
      <c r="H40" s="277">
        <v>0</v>
      </c>
      <c r="I40" s="308">
        <v>0</v>
      </c>
      <c r="J40" s="308"/>
      <c r="K40" s="332"/>
      <c r="L40" s="313">
        <f t="shared" si="4"/>
        <v>4082.04</v>
      </c>
    </row>
    <row r="41" spans="1:12" s="4" customFormat="1" ht="36.75" customHeight="1" x14ac:dyDescent="0.25">
      <c r="A41" s="583"/>
      <c r="B41" s="315" t="s">
        <v>94</v>
      </c>
      <c r="C41" s="321" t="s">
        <v>57</v>
      </c>
      <c r="D41" s="318">
        <v>40141.929999999993</v>
      </c>
      <c r="E41" s="277">
        <v>814</v>
      </c>
      <c r="F41" s="277">
        <v>1143</v>
      </c>
      <c r="G41" s="277">
        <v>520</v>
      </c>
      <c r="H41" s="277">
        <v>511</v>
      </c>
      <c r="I41" s="308">
        <v>501</v>
      </c>
      <c r="J41" s="308"/>
      <c r="K41" s="332"/>
      <c r="L41" s="313">
        <f t="shared" si="4"/>
        <v>43630.929999999993</v>
      </c>
    </row>
    <row r="42" spans="1:12" s="4" customFormat="1" ht="36" customHeight="1" x14ac:dyDescent="0.25">
      <c r="A42" s="117" t="s">
        <v>95</v>
      </c>
      <c r="B42" s="315" t="s">
        <v>96</v>
      </c>
      <c r="C42" s="321" t="s">
        <v>57</v>
      </c>
      <c r="D42" s="318">
        <v>5269.59</v>
      </c>
      <c r="E42" s="277">
        <v>0</v>
      </c>
      <c r="F42" s="277">
        <v>0</v>
      </c>
      <c r="G42" s="277">
        <v>0</v>
      </c>
      <c r="H42" s="277">
        <v>0</v>
      </c>
      <c r="I42" s="308">
        <v>0</v>
      </c>
      <c r="J42" s="308"/>
      <c r="K42" s="332"/>
      <c r="L42" s="313">
        <f t="shared" si="4"/>
        <v>5269.59</v>
      </c>
    </row>
    <row r="43" spans="1:12" s="4" customFormat="1" ht="36.75" customHeight="1" x14ac:dyDescent="0.25">
      <c r="A43" s="499" t="s">
        <v>97</v>
      </c>
      <c r="B43" s="315" t="s">
        <v>98</v>
      </c>
      <c r="C43" s="321" t="s">
        <v>57</v>
      </c>
      <c r="D43" s="318">
        <v>34446.130000000012</v>
      </c>
      <c r="E43" s="277">
        <v>1276</v>
      </c>
      <c r="F43" s="277">
        <v>450</v>
      </c>
      <c r="G43" s="277">
        <v>169</v>
      </c>
      <c r="H43" s="277">
        <v>390</v>
      </c>
      <c r="I43" s="308">
        <v>0</v>
      </c>
      <c r="J43" s="308"/>
      <c r="K43" s="332"/>
      <c r="L43" s="313">
        <f t="shared" si="4"/>
        <v>36731.130000000012</v>
      </c>
    </row>
    <row r="44" spans="1:12" s="4" customFormat="1" ht="33" customHeight="1" x14ac:dyDescent="0.25">
      <c r="A44" s="500"/>
      <c r="B44" s="315" t="s">
        <v>99</v>
      </c>
      <c r="C44" s="321" t="s">
        <v>57</v>
      </c>
      <c r="D44" s="318">
        <v>12781.24</v>
      </c>
      <c r="E44" s="277">
        <v>0</v>
      </c>
      <c r="F44" s="277">
        <v>0</v>
      </c>
      <c r="G44" s="277">
        <v>0</v>
      </c>
      <c r="H44" s="277">
        <v>0</v>
      </c>
      <c r="I44" s="308">
        <v>0</v>
      </c>
      <c r="J44" s="308"/>
      <c r="K44" s="332"/>
      <c r="L44" s="313">
        <f t="shared" si="4"/>
        <v>12781.24</v>
      </c>
    </row>
    <row r="45" spans="1:12" s="4" customFormat="1" ht="33" customHeight="1" x14ac:dyDescent="0.25">
      <c r="A45" s="501"/>
      <c r="B45" s="316" t="s">
        <v>100</v>
      </c>
      <c r="C45" s="321" t="s">
        <v>57</v>
      </c>
      <c r="D45" s="318">
        <v>1183.4000000000001</v>
      </c>
      <c r="E45" s="277">
        <v>0</v>
      </c>
      <c r="F45" s="277">
        <v>0</v>
      </c>
      <c r="G45" s="277">
        <v>115</v>
      </c>
      <c r="H45" s="277">
        <v>0</v>
      </c>
      <c r="I45" s="308">
        <v>0</v>
      </c>
      <c r="J45" s="308"/>
      <c r="K45" s="332"/>
      <c r="L45" s="313">
        <f t="shared" si="4"/>
        <v>1298.4000000000001</v>
      </c>
    </row>
    <row r="46" spans="1:12" s="4" customFormat="1" ht="35.25" customHeight="1" x14ac:dyDescent="0.25">
      <c r="A46" s="117" t="s">
        <v>101</v>
      </c>
      <c r="B46" s="316" t="s">
        <v>102</v>
      </c>
      <c r="C46" s="321" t="s">
        <v>57</v>
      </c>
      <c r="D46" s="318">
        <v>2200.4</v>
      </c>
      <c r="E46" s="277">
        <v>0</v>
      </c>
      <c r="F46" s="277">
        <v>0</v>
      </c>
      <c r="G46" s="277">
        <v>0</v>
      </c>
      <c r="H46" s="277">
        <v>0</v>
      </c>
      <c r="I46" s="308">
        <v>0</v>
      </c>
      <c r="J46" s="308"/>
      <c r="K46" s="332"/>
      <c r="L46" s="313">
        <f t="shared" si="4"/>
        <v>2200.4</v>
      </c>
    </row>
    <row r="47" spans="1:12" s="4" customFormat="1" ht="34.5" customHeight="1" x14ac:dyDescent="0.25">
      <c r="A47" s="117" t="s">
        <v>103</v>
      </c>
      <c r="B47" s="315" t="s">
        <v>104</v>
      </c>
      <c r="C47" s="321" t="s">
        <v>57</v>
      </c>
      <c r="D47" s="318">
        <v>99239.4</v>
      </c>
      <c r="E47" s="277">
        <v>2374</v>
      </c>
      <c r="F47" s="277">
        <v>2405</v>
      </c>
      <c r="G47" s="277">
        <v>747</v>
      </c>
      <c r="H47" s="277">
        <v>2244</v>
      </c>
      <c r="I47" s="308">
        <v>995</v>
      </c>
      <c r="J47" s="308"/>
      <c r="K47" s="332"/>
      <c r="L47" s="313">
        <f t="shared" si="4"/>
        <v>108004.4</v>
      </c>
    </row>
    <row r="48" spans="1:12" s="4" customFormat="1" ht="33.75" customHeight="1" x14ac:dyDescent="0.25">
      <c r="A48" s="117" t="s">
        <v>105</v>
      </c>
      <c r="B48" s="316" t="s">
        <v>106</v>
      </c>
      <c r="C48" s="321" t="s">
        <v>57</v>
      </c>
      <c r="D48" s="318">
        <v>59.7</v>
      </c>
      <c r="E48" s="277">
        <v>0</v>
      </c>
      <c r="F48" s="277">
        <v>0</v>
      </c>
      <c r="G48" s="277">
        <v>0</v>
      </c>
      <c r="H48" s="277">
        <v>0</v>
      </c>
      <c r="I48" s="308">
        <v>0</v>
      </c>
      <c r="J48" s="308"/>
      <c r="K48" s="332"/>
      <c r="L48" s="313">
        <f t="shared" si="4"/>
        <v>59.7</v>
      </c>
    </row>
    <row r="49" spans="1:12" s="4" customFormat="1" ht="36.75" customHeight="1" x14ac:dyDescent="0.25">
      <c r="A49" s="499" t="s">
        <v>107</v>
      </c>
      <c r="B49" s="315" t="s">
        <v>108</v>
      </c>
      <c r="C49" s="321" t="s">
        <v>57</v>
      </c>
      <c r="D49" s="318">
        <v>40198.49</v>
      </c>
      <c r="E49" s="277">
        <v>1679</v>
      </c>
      <c r="F49" s="277">
        <v>951</v>
      </c>
      <c r="G49" s="277">
        <v>100</v>
      </c>
      <c r="H49" s="277">
        <v>688</v>
      </c>
      <c r="I49" s="308">
        <v>0</v>
      </c>
      <c r="J49" s="308"/>
      <c r="K49" s="332"/>
      <c r="L49" s="313">
        <f t="shared" si="4"/>
        <v>43616.49</v>
      </c>
    </row>
    <row r="50" spans="1:12" s="4" customFormat="1" ht="36.75" customHeight="1" x14ac:dyDescent="0.25">
      <c r="A50" s="500"/>
      <c r="B50" s="315" t="s">
        <v>109</v>
      </c>
      <c r="C50" s="321" t="s">
        <v>57</v>
      </c>
      <c r="D50" s="318">
        <v>886.09999999999991</v>
      </c>
      <c r="E50" s="277">
        <v>0</v>
      </c>
      <c r="F50" s="277">
        <v>0</v>
      </c>
      <c r="G50" s="277">
        <v>0</v>
      </c>
      <c r="H50" s="277">
        <v>0</v>
      </c>
      <c r="I50" s="308">
        <v>0</v>
      </c>
      <c r="J50" s="308"/>
      <c r="K50" s="332"/>
      <c r="L50" s="313">
        <f t="shared" si="4"/>
        <v>886.09999999999991</v>
      </c>
    </row>
    <row r="51" spans="1:12" s="4" customFormat="1" ht="36.75" customHeight="1" x14ac:dyDescent="0.25">
      <c r="A51" s="500"/>
      <c r="B51" s="315" t="s">
        <v>110</v>
      </c>
      <c r="C51" s="321" t="s">
        <v>57</v>
      </c>
      <c r="D51" s="318">
        <v>3488.2000000000003</v>
      </c>
      <c r="E51" s="277">
        <v>0</v>
      </c>
      <c r="F51" s="277">
        <v>0</v>
      </c>
      <c r="G51" s="277">
        <v>0</v>
      </c>
      <c r="H51" s="277">
        <v>0</v>
      </c>
      <c r="I51" s="308">
        <v>0</v>
      </c>
      <c r="J51" s="308"/>
      <c r="K51" s="332"/>
      <c r="L51" s="313">
        <f t="shared" ref="L51:L98" si="5">SUM(D51:K51)</f>
        <v>3488.2000000000003</v>
      </c>
    </row>
    <row r="52" spans="1:12" s="4" customFormat="1" ht="36.75" customHeight="1" x14ac:dyDescent="0.25">
      <c r="A52" s="501"/>
      <c r="B52" s="316" t="s">
        <v>111</v>
      </c>
      <c r="C52" s="321" t="s">
        <v>57</v>
      </c>
      <c r="D52" s="318">
        <v>0</v>
      </c>
      <c r="E52" s="277">
        <v>809</v>
      </c>
      <c r="F52" s="277">
        <v>0</v>
      </c>
      <c r="G52" s="277">
        <v>0</v>
      </c>
      <c r="H52" s="277">
        <v>0</v>
      </c>
      <c r="I52" s="308">
        <v>0</v>
      </c>
      <c r="J52" s="308"/>
      <c r="K52" s="332"/>
      <c r="L52" s="313">
        <f t="shared" si="5"/>
        <v>809</v>
      </c>
    </row>
    <row r="53" spans="1:12" s="4" customFormat="1" ht="48" customHeight="1" x14ac:dyDescent="0.25">
      <c r="A53" s="583" t="s">
        <v>112</v>
      </c>
      <c r="B53" s="315" t="s">
        <v>113</v>
      </c>
      <c r="C53" s="321" t="s">
        <v>57</v>
      </c>
      <c r="D53" s="318">
        <v>17718.66</v>
      </c>
      <c r="E53" s="277">
        <v>0</v>
      </c>
      <c r="F53" s="277">
        <v>0</v>
      </c>
      <c r="G53" s="277">
        <v>0</v>
      </c>
      <c r="H53" s="277">
        <v>0</v>
      </c>
      <c r="I53" s="308">
        <v>0</v>
      </c>
      <c r="J53" s="308"/>
      <c r="K53" s="332"/>
      <c r="L53" s="313">
        <f t="shared" si="5"/>
        <v>17718.66</v>
      </c>
    </row>
    <row r="54" spans="1:12" s="4" customFormat="1" ht="37.5" customHeight="1" x14ac:dyDescent="0.25">
      <c r="A54" s="583"/>
      <c r="B54" s="315" t="s">
        <v>114</v>
      </c>
      <c r="C54" s="321" t="s">
        <v>57</v>
      </c>
      <c r="D54" s="318">
        <v>2390.64</v>
      </c>
      <c r="E54" s="277">
        <v>0</v>
      </c>
      <c r="F54" s="277">
        <v>0</v>
      </c>
      <c r="G54" s="277">
        <v>0</v>
      </c>
      <c r="H54" s="277">
        <v>0</v>
      </c>
      <c r="I54" s="308">
        <v>0</v>
      </c>
      <c r="J54" s="308"/>
      <c r="K54" s="332"/>
      <c r="L54" s="313">
        <f t="shared" si="5"/>
        <v>2390.64</v>
      </c>
    </row>
    <row r="55" spans="1:12" s="4" customFormat="1" ht="37.5" customHeight="1" x14ac:dyDescent="0.25">
      <c r="A55" s="117" t="s">
        <v>115</v>
      </c>
      <c r="B55" s="316" t="s">
        <v>116</v>
      </c>
      <c r="C55" s="321" t="s">
        <v>57</v>
      </c>
      <c r="D55" s="318">
        <v>0</v>
      </c>
      <c r="E55" s="277">
        <v>459</v>
      </c>
      <c r="F55" s="277">
        <v>0</v>
      </c>
      <c r="G55" s="277">
        <v>0</v>
      </c>
      <c r="H55" s="277">
        <v>0</v>
      </c>
      <c r="I55" s="308">
        <v>0</v>
      </c>
      <c r="J55" s="308"/>
      <c r="K55" s="332"/>
      <c r="L55" s="313">
        <f t="shared" si="5"/>
        <v>459</v>
      </c>
    </row>
    <row r="56" spans="1:12" s="4" customFormat="1" ht="36.75" customHeight="1" x14ac:dyDescent="0.25">
      <c r="A56" s="583" t="s">
        <v>117</v>
      </c>
      <c r="B56" s="315" t="s">
        <v>118</v>
      </c>
      <c r="C56" s="321" t="s">
        <v>57</v>
      </c>
      <c r="D56" s="318">
        <v>61211.48000000001</v>
      </c>
      <c r="E56" s="277">
        <v>2521</v>
      </c>
      <c r="F56" s="277">
        <v>789</v>
      </c>
      <c r="G56" s="277">
        <v>0</v>
      </c>
      <c r="H56" s="277">
        <v>0</v>
      </c>
      <c r="I56" s="308">
        <v>0</v>
      </c>
      <c r="J56" s="308"/>
      <c r="K56" s="332"/>
      <c r="L56" s="313">
        <f t="shared" si="5"/>
        <v>64521.48000000001</v>
      </c>
    </row>
    <row r="57" spans="1:12" s="4" customFormat="1" ht="31.5" customHeight="1" x14ac:dyDescent="0.25">
      <c r="A57" s="583"/>
      <c r="B57" s="315" t="s">
        <v>119</v>
      </c>
      <c r="C57" s="321" t="s">
        <v>57</v>
      </c>
      <c r="D57" s="318">
        <v>16445.100000000002</v>
      </c>
      <c r="E57" s="277">
        <v>559</v>
      </c>
      <c r="F57" s="277">
        <v>546.20000000000005</v>
      </c>
      <c r="G57" s="277">
        <v>0</v>
      </c>
      <c r="H57" s="277">
        <v>0</v>
      </c>
      <c r="I57" s="308">
        <v>0</v>
      </c>
      <c r="J57" s="308"/>
      <c r="K57" s="332"/>
      <c r="L57" s="313">
        <f t="shared" si="5"/>
        <v>17550.300000000003</v>
      </c>
    </row>
    <row r="58" spans="1:12" s="4" customFormat="1" ht="36.75" customHeight="1" x14ac:dyDescent="0.25">
      <c r="A58" s="117" t="s">
        <v>120</v>
      </c>
      <c r="B58" s="315" t="s">
        <v>121</v>
      </c>
      <c r="C58" s="321" t="s">
        <v>57</v>
      </c>
      <c r="D58" s="318">
        <v>7992.44</v>
      </c>
      <c r="E58" s="277">
        <v>0</v>
      </c>
      <c r="F58" s="277">
        <v>0</v>
      </c>
      <c r="G58" s="277">
        <v>0</v>
      </c>
      <c r="H58" s="277">
        <v>0</v>
      </c>
      <c r="I58" s="308">
        <v>0</v>
      </c>
      <c r="J58" s="308"/>
      <c r="K58" s="332"/>
      <c r="L58" s="313">
        <f t="shared" si="5"/>
        <v>7992.44</v>
      </c>
    </row>
    <row r="59" spans="1:12" s="4" customFormat="1" ht="36.75" customHeight="1" x14ac:dyDescent="0.25">
      <c r="A59" s="117" t="s">
        <v>122</v>
      </c>
      <c r="B59" s="315" t="s">
        <v>123</v>
      </c>
      <c r="C59" s="321" t="s">
        <v>57</v>
      </c>
      <c r="D59" s="304">
        <v>2628.3400000000006</v>
      </c>
      <c r="E59" s="277">
        <v>0</v>
      </c>
      <c r="F59" s="277">
        <v>0</v>
      </c>
      <c r="G59" s="277">
        <v>0</v>
      </c>
      <c r="H59" s="277">
        <v>0</v>
      </c>
      <c r="I59" s="308">
        <v>0</v>
      </c>
      <c r="J59" s="308"/>
      <c r="K59" s="332"/>
      <c r="L59" s="313">
        <f t="shared" si="5"/>
        <v>2628.3400000000006</v>
      </c>
    </row>
    <row r="60" spans="1:12" s="4" customFormat="1" ht="36.75" customHeight="1" x14ac:dyDescent="0.25">
      <c r="A60" s="583" t="s">
        <v>124</v>
      </c>
      <c r="B60" s="315" t="s">
        <v>125</v>
      </c>
      <c r="C60" s="321" t="s">
        <v>57</v>
      </c>
      <c r="D60" s="318">
        <v>36774.560000000005</v>
      </c>
      <c r="E60" s="277">
        <v>0</v>
      </c>
      <c r="F60" s="277">
        <v>0</v>
      </c>
      <c r="G60" s="277">
        <v>0</v>
      </c>
      <c r="H60" s="277">
        <v>0</v>
      </c>
      <c r="I60" s="308">
        <v>0</v>
      </c>
      <c r="J60" s="308"/>
      <c r="K60" s="332"/>
      <c r="L60" s="313">
        <f t="shared" si="5"/>
        <v>36774.560000000005</v>
      </c>
    </row>
    <row r="61" spans="1:12" s="4" customFormat="1" ht="36.75" customHeight="1" x14ac:dyDescent="0.25">
      <c r="A61" s="583"/>
      <c r="B61" s="315" t="s">
        <v>126</v>
      </c>
      <c r="C61" s="321" t="s">
        <v>57</v>
      </c>
      <c r="D61" s="318">
        <v>91595.220000000016</v>
      </c>
      <c r="E61" s="277">
        <v>2033</v>
      </c>
      <c r="F61" s="277">
        <v>2327</v>
      </c>
      <c r="G61" s="277">
        <v>526</v>
      </c>
      <c r="H61" s="277">
        <v>1066</v>
      </c>
      <c r="I61" s="308">
        <v>513.1</v>
      </c>
      <c r="J61" s="308"/>
      <c r="K61" s="332"/>
      <c r="L61" s="313">
        <f t="shared" si="5"/>
        <v>98060.320000000022</v>
      </c>
    </row>
    <row r="62" spans="1:12" s="4" customFormat="1" ht="36.75" customHeight="1" x14ac:dyDescent="0.25">
      <c r="A62" s="583"/>
      <c r="B62" s="315" t="s">
        <v>127</v>
      </c>
      <c r="C62" s="321" t="s">
        <v>57</v>
      </c>
      <c r="D62" s="318">
        <v>12052.939999999997</v>
      </c>
      <c r="E62" s="277">
        <v>75</v>
      </c>
      <c r="F62" s="277">
        <v>0</v>
      </c>
      <c r="G62" s="277">
        <v>0</v>
      </c>
      <c r="H62" s="277">
        <v>0</v>
      </c>
      <c r="I62" s="308">
        <v>199</v>
      </c>
      <c r="J62" s="308"/>
      <c r="K62" s="332"/>
      <c r="L62" s="313">
        <f t="shared" si="5"/>
        <v>12326.939999999997</v>
      </c>
    </row>
    <row r="63" spans="1:12" s="4" customFormat="1" ht="36.75" customHeight="1" x14ac:dyDescent="0.25">
      <c r="A63" s="117" t="s">
        <v>128</v>
      </c>
      <c r="B63" s="315" t="s">
        <v>129</v>
      </c>
      <c r="C63" s="321" t="s">
        <v>57</v>
      </c>
      <c r="D63" s="318">
        <v>8511.1999999999989</v>
      </c>
      <c r="E63" s="277">
        <v>294</v>
      </c>
      <c r="F63" s="277">
        <v>0</v>
      </c>
      <c r="G63" s="277">
        <v>0</v>
      </c>
      <c r="H63" s="277">
        <v>0</v>
      </c>
      <c r="I63" s="308">
        <v>0</v>
      </c>
      <c r="J63" s="308"/>
      <c r="K63" s="332"/>
      <c r="L63" s="313">
        <f t="shared" si="5"/>
        <v>8805.1999999999989</v>
      </c>
    </row>
    <row r="64" spans="1:12" s="4" customFormat="1" ht="36.75" customHeight="1" x14ac:dyDescent="0.25">
      <c r="A64" s="583" t="s">
        <v>130</v>
      </c>
      <c r="B64" s="315" t="s">
        <v>131</v>
      </c>
      <c r="C64" s="321" t="s">
        <v>57</v>
      </c>
      <c r="D64" s="318">
        <v>3569.8</v>
      </c>
      <c r="E64" s="277">
        <v>0</v>
      </c>
      <c r="F64" s="277">
        <v>0</v>
      </c>
      <c r="G64" s="277">
        <v>0</v>
      </c>
      <c r="H64" s="277">
        <v>0</v>
      </c>
      <c r="I64" s="308">
        <v>0</v>
      </c>
      <c r="J64" s="308"/>
      <c r="K64" s="332"/>
      <c r="L64" s="313">
        <f t="shared" si="5"/>
        <v>3569.8</v>
      </c>
    </row>
    <row r="65" spans="1:12" s="4" customFormat="1" ht="36.75" customHeight="1" x14ac:dyDescent="0.25">
      <c r="A65" s="583"/>
      <c r="B65" s="316" t="s">
        <v>132</v>
      </c>
      <c r="C65" s="321" t="s">
        <v>57</v>
      </c>
      <c r="D65" s="318">
        <v>250.8</v>
      </c>
      <c r="E65" s="277">
        <v>0</v>
      </c>
      <c r="F65" s="277">
        <v>0</v>
      </c>
      <c r="G65" s="277">
        <v>0</v>
      </c>
      <c r="H65" s="277">
        <v>0</v>
      </c>
      <c r="I65" s="308">
        <v>0</v>
      </c>
      <c r="J65" s="308"/>
      <c r="K65" s="332"/>
      <c r="L65" s="313">
        <f t="shared" si="5"/>
        <v>250.8</v>
      </c>
    </row>
    <row r="66" spans="1:12" s="4" customFormat="1" ht="36.75" customHeight="1" x14ac:dyDescent="0.25">
      <c r="A66" s="583"/>
      <c r="B66" s="315" t="s">
        <v>133</v>
      </c>
      <c r="C66" s="321" t="s">
        <v>57</v>
      </c>
      <c r="D66" s="318">
        <v>165.8</v>
      </c>
      <c r="E66" s="277">
        <v>0</v>
      </c>
      <c r="F66" s="277">
        <v>0</v>
      </c>
      <c r="G66" s="277">
        <v>0</v>
      </c>
      <c r="H66" s="277">
        <v>0</v>
      </c>
      <c r="I66" s="308">
        <v>0</v>
      </c>
      <c r="J66" s="308"/>
      <c r="K66" s="332"/>
      <c r="L66" s="313">
        <f t="shared" si="5"/>
        <v>165.8</v>
      </c>
    </row>
    <row r="67" spans="1:12" s="4" customFormat="1" ht="36.75" customHeight="1" x14ac:dyDescent="0.25">
      <c r="A67" s="583"/>
      <c r="B67" s="315" t="s">
        <v>134</v>
      </c>
      <c r="C67" s="321" t="s">
        <v>57</v>
      </c>
      <c r="D67" s="318">
        <v>2959.0199999999995</v>
      </c>
      <c r="E67" s="277">
        <v>352</v>
      </c>
      <c r="F67" s="277">
        <v>0</v>
      </c>
      <c r="G67" s="277">
        <v>0</v>
      </c>
      <c r="H67" s="277">
        <v>0</v>
      </c>
      <c r="I67" s="308">
        <v>0</v>
      </c>
      <c r="J67" s="308"/>
      <c r="K67" s="332"/>
      <c r="L67" s="313">
        <f t="shared" si="5"/>
        <v>3311.0199999999995</v>
      </c>
    </row>
    <row r="68" spans="1:12" s="4" customFormat="1" ht="36.75" customHeight="1" x14ac:dyDescent="0.25">
      <c r="A68" s="583"/>
      <c r="B68" s="315" t="s">
        <v>135</v>
      </c>
      <c r="C68" s="321" t="s">
        <v>57</v>
      </c>
      <c r="D68" s="318">
        <v>987.2</v>
      </c>
      <c r="E68" s="277">
        <v>0</v>
      </c>
      <c r="F68" s="277">
        <v>0</v>
      </c>
      <c r="G68" s="277">
        <v>0</v>
      </c>
      <c r="H68" s="277">
        <v>0</v>
      </c>
      <c r="I68" s="308">
        <v>0</v>
      </c>
      <c r="J68" s="308"/>
      <c r="K68" s="332"/>
      <c r="L68" s="313">
        <f t="shared" si="5"/>
        <v>987.2</v>
      </c>
    </row>
    <row r="69" spans="1:12" s="4" customFormat="1" ht="36.75" customHeight="1" x14ac:dyDescent="0.25">
      <c r="A69" s="583"/>
      <c r="B69" s="315" t="s">
        <v>136</v>
      </c>
      <c r="C69" s="321" t="s">
        <v>57</v>
      </c>
      <c r="D69" s="318">
        <v>484.6</v>
      </c>
      <c r="E69" s="277">
        <v>0</v>
      </c>
      <c r="F69" s="277">
        <v>0</v>
      </c>
      <c r="G69" s="277">
        <v>0</v>
      </c>
      <c r="H69" s="277">
        <v>0</v>
      </c>
      <c r="I69" s="308">
        <v>0</v>
      </c>
      <c r="J69" s="308"/>
      <c r="K69" s="332"/>
      <c r="L69" s="313">
        <f t="shared" si="5"/>
        <v>484.6</v>
      </c>
    </row>
    <row r="70" spans="1:12" s="4" customFormat="1" ht="36.75" customHeight="1" x14ac:dyDescent="0.25">
      <c r="A70" s="583" t="s">
        <v>137</v>
      </c>
      <c r="B70" s="315" t="s">
        <v>138</v>
      </c>
      <c r="C70" s="321" t="s">
        <v>57</v>
      </c>
      <c r="D70" s="318">
        <v>38999.26999999999</v>
      </c>
      <c r="E70" s="277">
        <v>1875</v>
      </c>
      <c r="F70" s="277">
        <v>563</v>
      </c>
      <c r="G70" s="277">
        <v>0</v>
      </c>
      <c r="H70" s="277">
        <v>881</v>
      </c>
      <c r="I70" s="308">
        <v>387</v>
      </c>
      <c r="J70" s="308"/>
      <c r="K70" s="332"/>
      <c r="L70" s="313">
        <f t="shared" si="5"/>
        <v>42705.26999999999</v>
      </c>
    </row>
    <row r="71" spans="1:12" s="4" customFormat="1" ht="36.75" customHeight="1" x14ac:dyDescent="0.25">
      <c r="A71" s="583"/>
      <c r="B71" s="315" t="s">
        <v>139</v>
      </c>
      <c r="C71" s="321" t="s">
        <v>57</v>
      </c>
      <c r="D71" s="318">
        <v>18448.310000000001</v>
      </c>
      <c r="E71" s="277">
        <v>0</v>
      </c>
      <c r="F71" s="277">
        <v>0</v>
      </c>
      <c r="G71" s="277">
        <v>0</v>
      </c>
      <c r="H71" s="277">
        <v>62</v>
      </c>
      <c r="I71" s="308">
        <v>0</v>
      </c>
      <c r="J71" s="308"/>
      <c r="K71" s="332"/>
      <c r="L71" s="313">
        <f t="shared" si="5"/>
        <v>18510.310000000001</v>
      </c>
    </row>
    <row r="72" spans="1:12" s="4" customFormat="1" ht="36.75" customHeight="1" x14ac:dyDescent="0.25">
      <c r="A72" s="583"/>
      <c r="B72" s="315" t="s">
        <v>140</v>
      </c>
      <c r="C72" s="321" t="s">
        <v>57</v>
      </c>
      <c r="D72" s="318">
        <v>31738.969999999998</v>
      </c>
      <c r="E72" s="277">
        <v>394</v>
      </c>
      <c r="F72" s="277">
        <v>522</v>
      </c>
      <c r="G72" s="277">
        <v>482</v>
      </c>
      <c r="H72" s="277">
        <v>107</v>
      </c>
      <c r="I72" s="308">
        <v>0</v>
      </c>
      <c r="J72" s="308"/>
      <c r="K72" s="332"/>
      <c r="L72" s="313">
        <f t="shared" si="5"/>
        <v>33243.97</v>
      </c>
    </row>
    <row r="73" spans="1:12" s="4" customFormat="1" ht="36.75" customHeight="1" x14ac:dyDescent="0.25">
      <c r="A73" s="117" t="s">
        <v>141</v>
      </c>
      <c r="B73" s="316" t="s">
        <v>142</v>
      </c>
      <c r="C73" s="321" t="s">
        <v>57</v>
      </c>
      <c r="D73" s="318">
        <v>1476.1</v>
      </c>
      <c r="E73" s="277">
        <v>982</v>
      </c>
      <c r="F73" s="277">
        <v>0</v>
      </c>
      <c r="G73" s="277">
        <v>0</v>
      </c>
      <c r="H73" s="277">
        <v>0</v>
      </c>
      <c r="I73" s="308">
        <v>712</v>
      </c>
      <c r="J73" s="308"/>
      <c r="K73" s="332"/>
      <c r="L73" s="313">
        <f t="shared" si="5"/>
        <v>3170.1</v>
      </c>
    </row>
    <row r="74" spans="1:12" s="4" customFormat="1" ht="36.75" customHeight="1" x14ac:dyDescent="0.25">
      <c r="A74" s="117" t="s">
        <v>143</v>
      </c>
      <c r="B74" s="315" t="s">
        <v>144</v>
      </c>
      <c r="C74" s="321" t="s">
        <v>57</v>
      </c>
      <c r="D74" s="318">
        <v>40527.199999999997</v>
      </c>
      <c r="E74" s="277">
        <v>1274</v>
      </c>
      <c r="F74" s="277">
        <v>446</v>
      </c>
      <c r="G74" s="277">
        <v>361</v>
      </c>
      <c r="H74" s="277">
        <v>416</v>
      </c>
      <c r="I74" s="308">
        <v>209</v>
      </c>
      <c r="J74" s="308"/>
      <c r="K74" s="332"/>
      <c r="L74" s="313">
        <f t="shared" si="5"/>
        <v>43233.2</v>
      </c>
    </row>
    <row r="75" spans="1:12" s="4" customFormat="1" ht="36.75" customHeight="1" x14ac:dyDescent="0.25">
      <c r="A75" s="117" t="s">
        <v>145</v>
      </c>
      <c r="B75" s="315" t="s">
        <v>146</v>
      </c>
      <c r="C75" s="321" t="s">
        <v>57</v>
      </c>
      <c r="D75" s="318">
        <v>33342.629999999997</v>
      </c>
      <c r="E75" s="277">
        <v>994</v>
      </c>
      <c r="F75" s="277">
        <v>143</v>
      </c>
      <c r="G75" s="277">
        <v>195</v>
      </c>
      <c r="H75" s="277">
        <v>302</v>
      </c>
      <c r="I75" s="308">
        <v>0</v>
      </c>
      <c r="J75" s="308"/>
      <c r="K75" s="332"/>
      <c r="L75" s="313">
        <f t="shared" si="5"/>
        <v>34976.629999999997</v>
      </c>
    </row>
    <row r="76" spans="1:12" s="4" customFormat="1" ht="36" customHeight="1" x14ac:dyDescent="0.25">
      <c r="A76" s="583" t="s">
        <v>147</v>
      </c>
      <c r="B76" s="315" t="s">
        <v>148</v>
      </c>
      <c r="C76" s="321" t="s">
        <v>57</v>
      </c>
      <c r="D76" s="318">
        <v>4024.4</v>
      </c>
      <c r="E76" s="277">
        <v>0</v>
      </c>
      <c r="F76" s="277">
        <v>0</v>
      </c>
      <c r="G76" s="277">
        <v>0</v>
      </c>
      <c r="H76" s="277">
        <v>0</v>
      </c>
      <c r="I76" s="308">
        <v>0</v>
      </c>
      <c r="J76" s="308"/>
      <c r="K76" s="332"/>
      <c r="L76" s="313">
        <f t="shared" si="5"/>
        <v>4024.4</v>
      </c>
    </row>
    <row r="77" spans="1:12" s="4" customFormat="1" ht="33.75" customHeight="1" x14ac:dyDescent="0.25">
      <c r="A77" s="583"/>
      <c r="B77" s="315" t="s">
        <v>149</v>
      </c>
      <c r="C77" s="321" t="s">
        <v>57</v>
      </c>
      <c r="D77" s="318">
        <v>9339.5399999999991</v>
      </c>
      <c r="E77" s="277">
        <v>296</v>
      </c>
      <c r="F77" s="277">
        <v>580</v>
      </c>
      <c r="G77" s="277">
        <v>0</v>
      </c>
      <c r="H77" s="277">
        <v>0</v>
      </c>
      <c r="I77" s="308">
        <v>824</v>
      </c>
      <c r="J77" s="308"/>
      <c r="K77" s="332"/>
      <c r="L77" s="313">
        <f t="shared" si="5"/>
        <v>11039.539999999999</v>
      </c>
    </row>
    <row r="78" spans="1:12" s="4" customFormat="1" ht="36.75" customHeight="1" x14ac:dyDescent="0.25">
      <c r="A78" s="117" t="s">
        <v>150</v>
      </c>
      <c r="B78" s="315" t="s">
        <v>151</v>
      </c>
      <c r="C78" s="321" t="s">
        <v>57</v>
      </c>
      <c r="D78" s="318">
        <v>32220.07</v>
      </c>
      <c r="E78" s="277">
        <v>1290</v>
      </c>
      <c r="F78" s="277">
        <v>294</v>
      </c>
      <c r="G78" s="277">
        <v>575</v>
      </c>
      <c r="H78" s="277">
        <v>725</v>
      </c>
      <c r="I78" s="308">
        <v>0</v>
      </c>
      <c r="J78" s="308"/>
      <c r="K78" s="332"/>
      <c r="L78" s="313">
        <f t="shared" si="5"/>
        <v>35104.07</v>
      </c>
    </row>
    <row r="79" spans="1:12" s="4" customFormat="1" ht="36.75" customHeight="1" x14ac:dyDescent="0.25">
      <c r="A79" s="117" t="s">
        <v>152</v>
      </c>
      <c r="B79" s="315" t="s">
        <v>153</v>
      </c>
      <c r="C79" s="321" t="s">
        <v>57</v>
      </c>
      <c r="D79" s="304">
        <v>168.4</v>
      </c>
      <c r="E79" s="277">
        <v>0</v>
      </c>
      <c r="F79" s="277">
        <v>0</v>
      </c>
      <c r="G79" s="277">
        <v>0</v>
      </c>
      <c r="H79" s="277">
        <v>0</v>
      </c>
      <c r="I79" s="308">
        <v>0</v>
      </c>
      <c r="J79" s="308"/>
      <c r="K79" s="332"/>
      <c r="L79" s="313">
        <f t="shared" si="5"/>
        <v>168.4</v>
      </c>
    </row>
    <row r="80" spans="1:12" s="4" customFormat="1" ht="36.75" customHeight="1" x14ac:dyDescent="0.25">
      <c r="A80" s="117" t="s">
        <v>154</v>
      </c>
      <c r="B80" s="315" t="s">
        <v>155</v>
      </c>
      <c r="C80" s="321" t="s">
        <v>57</v>
      </c>
      <c r="D80" s="318">
        <v>30986.59</v>
      </c>
      <c r="E80" s="277">
        <v>383</v>
      </c>
      <c r="F80" s="277">
        <v>592</v>
      </c>
      <c r="G80" s="277">
        <v>558.6</v>
      </c>
      <c r="H80" s="277">
        <v>0</v>
      </c>
      <c r="I80" s="308">
        <v>362</v>
      </c>
      <c r="J80" s="308"/>
      <c r="K80" s="332"/>
      <c r="L80" s="313">
        <f t="shared" si="5"/>
        <v>32882.19</v>
      </c>
    </row>
    <row r="81" spans="1:12" s="4" customFormat="1" ht="36.75" customHeight="1" x14ac:dyDescent="0.25">
      <c r="A81" s="117" t="s">
        <v>156</v>
      </c>
      <c r="B81" s="315" t="s">
        <v>157</v>
      </c>
      <c r="C81" s="321" t="s">
        <v>57</v>
      </c>
      <c r="D81" s="318">
        <v>4904.6900000000005</v>
      </c>
      <c r="E81" s="277">
        <v>0</v>
      </c>
      <c r="F81" s="277">
        <v>0</v>
      </c>
      <c r="G81" s="277">
        <v>0</v>
      </c>
      <c r="H81" s="277">
        <v>0</v>
      </c>
      <c r="I81" s="308">
        <v>0</v>
      </c>
      <c r="J81" s="308"/>
      <c r="K81" s="332"/>
      <c r="L81" s="313">
        <f t="shared" si="5"/>
        <v>4904.6900000000005</v>
      </c>
    </row>
    <row r="82" spans="1:12" s="4" customFormat="1" ht="36" customHeight="1" x14ac:dyDescent="0.25">
      <c r="A82" s="117" t="s">
        <v>158</v>
      </c>
      <c r="B82" s="315" t="s">
        <v>159</v>
      </c>
      <c r="C82" s="321" t="s">
        <v>57</v>
      </c>
      <c r="D82" s="318">
        <v>2937.77</v>
      </c>
      <c r="E82" s="277">
        <v>0</v>
      </c>
      <c r="F82" s="277">
        <v>0</v>
      </c>
      <c r="G82" s="277">
        <v>0</v>
      </c>
      <c r="H82" s="277">
        <v>0</v>
      </c>
      <c r="I82" s="308">
        <v>0</v>
      </c>
      <c r="J82" s="308"/>
      <c r="K82" s="332"/>
      <c r="L82" s="313">
        <f t="shared" si="5"/>
        <v>2937.77</v>
      </c>
    </row>
    <row r="83" spans="1:12" s="4" customFormat="1" ht="36.75" customHeight="1" x14ac:dyDescent="0.25">
      <c r="A83" s="117" t="s">
        <v>160</v>
      </c>
      <c r="B83" s="315" t="s">
        <v>161</v>
      </c>
      <c r="C83" s="321" t="s">
        <v>57</v>
      </c>
      <c r="D83" s="318">
        <v>16380.660000000003</v>
      </c>
      <c r="E83" s="277">
        <v>614</v>
      </c>
      <c r="F83" s="277">
        <v>377.4</v>
      </c>
      <c r="G83" s="277">
        <v>0</v>
      </c>
      <c r="H83" s="277">
        <v>0</v>
      </c>
      <c r="I83" s="308">
        <v>0</v>
      </c>
      <c r="J83" s="308"/>
      <c r="K83" s="332"/>
      <c r="L83" s="313">
        <f t="shared" si="5"/>
        <v>17372.060000000005</v>
      </c>
    </row>
    <row r="84" spans="1:12" s="4" customFormat="1" ht="36.75" customHeight="1" x14ac:dyDescent="0.25">
      <c r="A84" s="583" t="s">
        <v>162</v>
      </c>
      <c r="B84" s="315" t="s">
        <v>163</v>
      </c>
      <c r="C84" s="321" t="s">
        <v>57</v>
      </c>
      <c r="D84" s="318">
        <v>4797.37</v>
      </c>
      <c r="E84" s="277">
        <v>0</v>
      </c>
      <c r="F84" s="277">
        <v>0</v>
      </c>
      <c r="G84" s="277">
        <v>0</v>
      </c>
      <c r="H84" s="277">
        <v>0</v>
      </c>
      <c r="I84" s="308">
        <v>0</v>
      </c>
      <c r="J84" s="308"/>
      <c r="K84" s="332"/>
      <c r="L84" s="313">
        <f t="shared" si="5"/>
        <v>4797.37</v>
      </c>
    </row>
    <row r="85" spans="1:12" s="4" customFormat="1" ht="36.75" customHeight="1" x14ac:dyDescent="0.25">
      <c r="A85" s="583"/>
      <c r="B85" s="315" t="s">
        <v>164</v>
      </c>
      <c r="C85" s="321" t="s">
        <v>57</v>
      </c>
      <c r="D85" s="318">
        <v>7611.7199999999993</v>
      </c>
      <c r="E85" s="277">
        <v>300</v>
      </c>
      <c r="F85" s="277">
        <v>0</v>
      </c>
      <c r="G85" s="277">
        <v>0</v>
      </c>
      <c r="H85" s="277">
        <v>0</v>
      </c>
      <c r="I85" s="308">
        <v>0</v>
      </c>
      <c r="J85" s="308"/>
      <c r="K85" s="332"/>
      <c r="L85" s="313">
        <f t="shared" si="5"/>
        <v>7911.7199999999993</v>
      </c>
    </row>
    <row r="86" spans="1:12" s="4" customFormat="1" ht="36.75" customHeight="1" x14ac:dyDescent="0.25">
      <c r="A86" s="117" t="s">
        <v>165</v>
      </c>
      <c r="B86" s="315" t="s">
        <v>166</v>
      </c>
      <c r="C86" s="321" t="s">
        <v>57</v>
      </c>
      <c r="D86" s="318">
        <v>19887.699999999997</v>
      </c>
      <c r="E86" s="277">
        <v>1486</v>
      </c>
      <c r="F86" s="277">
        <v>1136</v>
      </c>
      <c r="G86" s="277">
        <v>519</v>
      </c>
      <c r="H86" s="277">
        <v>340</v>
      </c>
      <c r="I86" s="308">
        <v>631</v>
      </c>
      <c r="J86" s="308"/>
      <c r="K86" s="332"/>
      <c r="L86" s="313">
        <f t="shared" si="5"/>
        <v>23999.699999999997</v>
      </c>
    </row>
    <row r="87" spans="1:12" s="4" customFormat="1" ht="36.75" customHeight="1" x14ac:dyDescent="0.25">
      <c r="A87" s="117" t="s">
        <v>167</v>
      </c>
      <c r="B87" s="315" t="s">
        <v>168</v>
      </c>
      <c r="C87" s="321" t="s">
        <v>57</v>
      </c>
      <c r="D87" s="318">
        <v>4570.4900000000007</v>
      </c>
      <c r="E87" s="277">
        <v>0</v>
      </c>
      <c r="F87" s="277">
        <v>0</v>
      </c>
      <c r="G87" s="277">
        <v>0</v>
      </c>
      <c r="H87" s="277">
        <v>0</v>
      </c>
      <c r="I87" s="308">
        <v>0</v>
      </c>
      <c r="J87" s="308"/>
      <c r="K87" s="332"/>
      <c r="L87" s="313">
        <f t="shared" si="5"/>
        <v>4570.4900000000007</v>
      </c>
    </row>
    <row r="88" spans="1:12" s="4" customFormat="1" ht="37.5" customHeight="1" x14ac:dyDescent="0.25">
      <c r="A88" s="117" t="s">
        <v>169</v>
      </c>
      <c r="B88" s="315" t="s">
        <v>170</v>
      </c>
      <c r="C88" s="321" t="s">
        <v>57</v>
      </c>
      <c r="D88" s="318">
        <v>14074.9</v>
      </c>
      <c r="E88" s="277">
        <v>0</v>
      </c>
      <c r="F88" s="277">
        <v>0</v>
      </c>
      <c r="G88" s="277">
        <v>0</v>
      </c>
      <c r="H88" s="277">
        <v>0</v>
      </c>
      <c r="I88" s="308">
        <v>0</v>
      </c>
      <c r="J88" s="308"/>
      <c r="K88" s="332"/>
      <c r="L88" s="313">
        <f t="shared" si="5"/>
        <v>14074.9</v>
      </c>
    </row>
    <row r="89" spans="1:12" s="4" customFormat="1" ht="36.75" customHeight="1" x14ac:dyDescent="0.25">
      <c r="A89" s="117" t="s">
        <v>171</v>
      </c>
      <c r="B89" s="315" t="s">
        <v>172</v>
      </c>
      <c r="C89" s="321" t="s">
        <v>57</v>
      </c>
      <c r="D89" s="318">
        <v>25062.609999999997</v>
      </c>
      <c r="E89" s="277">
        <v>0</v>
      </c>
      <c r="F89" s="277">
        <v>0</v>
      </c>
      <c r="G89" s="277">
        <v>0</v>
      </c>
      <c r="H89" s="277">
        <v>0</v>
      </c>
      <c r="I89" s="308">
        <v>0</v>
      </c>
      <c r="J89" s="308"/>
      <c r="K89" s="332"/>
      <c r="L89" s="313">
        <f t="shared" si="5"/>
        <v>25062.609999999997</v>
      </c>
    </row>
    <row r="90" spans="1:12" s="4" customFormat="1" ht="33.75" customHeight="1" x14ac:dyDescent="0.25">
      <c r="A90" s="583" t="s">
        <v>173</v>
      </c>
      <c r="B90" s="315" t="s">
        <v>174</v>
      </c>
      <c r="C90" s="321" t="s">
        <v>57</v>
      </c>
      <c r="D90" s="318">
        <v>12967.902</v>
      </c>
      <c r="E90" s="277">
        <v>0</v>
      </c>
      <c r="F90" s="277">
        <v>0</v>
      </c>
      <c r="G90" s="277">
        <v>0</v>
      </c>
      <c r="H90" s="277">
        <v>0</v>
      </c>
      <c r="I90" s="308">
        <v>0</v>
      </c>
      <c r="J90" s="308"/>
      <c r="K90" s="332"/>
      <c r="L90" s="313">
        <f t="shared" si="5"/>
        <v>12967.902</v>
      </c>
    </row>
    <row r="91" spans="1:12" s="4" customFormat="1" ht="35.25" customHeight="1" x14ac:dyDescent="0.25">
      <c r="A91" s="583"/>
      <c r="B91" s="315" t="s">
        <v>175</v>
      </c>
      <c r="C91" s="321" t="s">
        <v>57</v>
      </c>
      <c r="D91" s="318">
        <v>75803.859999999986</v>
      </c>
      <c r="E91" s="277">
        <v>2975</v>
      </c>
      <c r="F91" s="277">
        <v>1335</v>
      </c>
      <c r="G91" s="277">
        <v>0</v>
      </c>
      <c r="H91" s="277">
        <v>463</v>
      </c>
      <c r="I91" s="308">
        <v>0</v>
      </c>
      <c r="J91" s="308"/>
      <c r="K91" s="332"/>
      <c r="L91" s="313">
        <f t="shared" si="5"/>
        <v>80576.859999999986</v>
      </c>
    </row>
    <row r="92" spans="1:12" s="4" customFormat="1" ht="39" customHeight="1" x14ac:dyDescent="0.25">
      <c r="A92" s="499" t="s">
        <v>176</v>
      </c>
      <c r="B92" s="315" t="s">
        <v>177</v>
      </c>
      <c r="C92" s="321" t="s">
        <v>57</v>
      </c>
      <c r="D92" s="318">
        <v>17583.189999999999</v>
      </c>
      <c r="E92" s="277">
        <v>0</v>
      </c>
      <c r="F92" s="277">
        <v>0</v>
      </c>
      <c r="G92" s="277">
        <v>0</v>
      </c>
      <c r="H92" s="277">
        <v>0</v>
      </c>
      <c r="I92" s="308">
        <v>0</v>
      </c>
      <c r="J92" s="308"/>
      <c r="K92" s="332"/>
      <c r="L92" s="313">
        <f t="shared" si="5"/>
        <v>17583.189999999999</v>
      </c>
    </row>
    <row r="93" spans="1:12" s="4" customFormat="1" ht="48" customHeight="1" x14ac:dyDescent="0.25">
      <c r="A93" s="500"/>
      <c r="B93" s="315" t="s">
        <v>178</v>
      </c>
      <c r="C93" s="321" t="s">
        <v>57</v>
      </c>
      <c r="D93" s="318">
        <v>9736</v>
      </c>
      <c r="E93" s="277">
        <v>1758</v>
      </c>
      <c r="F93" s="277">
        <v>595</v>
      </c>
      <c r="G93" s="277">
        <v>0</v>
      </c>
      <c r="H93" s="277">
        <v>0</v>
      </c>
      <c r="I93" s="308">
        <v>0</v>
      </c>
      <c r="J93" s="308"/>
      <c r="K93" s="332"/>
      <c r="L93" s="313">
        <f t="shared" si="5"/>
        <v>12089</v>
      </c>
    </row>
    <row r="94" spans="1:12" s="4" customFormat="1" ht="42.75" customHeight="1" x14ac:dyDescent="0.25">
      <c r="A94" s="500"/>
      <c r="B94" s="315" t="s">
        <v>179</v>
      </c>
      <c r="C94" s="321" t="s">
        <v>57</v>
      </c>
      <c r="D94" s="318">
        <v>25404.19</v>
      </c>
      <c r="E94" s="277">
        <v>0</v>
      </c>
      <c r="F94" s="277">
        <v>0</v>
      </c>
      <c r="G94" s="277">
        <v>0</v>
      </c>
      <c r="H94" s="277">
        <v>547</v>
      </c>
      <c r="I94" s="308">
        <v>384</v>
      </c>
      <c r="J94" s="308"/>
      <c r="K94" s="332"/>
      <c r="L94" s="313">
        <f t="shared" si="5"/>
        <v>26335.19</v>
      </c>
    </row>
    <row r="95" spans="1:12" s="4" customFormat="1" ht="42.75" customHeight="1" x14ac:dyDescent="0.25">
      <c r="A95" s="500"/>
      <c r="B95" s="316" t="s">
        <v>180</v>
      </c>
      <c r="C95" s="321" t="s">
        <v>57</v>
      </c>
      <c r="D95" s="318">
        <v>764.1</v>
      </c>
      <c r="E95" s="277">
        <v>0</v>
      </c>
      <c r="F95" s="277">
        <v>0</v>
      </c>
      <c r="G95" s="277">
        <v>0</v>
      </c>
      <c r="H95" s="277">
        <v>0</v>
      </c>
      <c r="I95" s="308">
        <v>0</v>
      </c>
      <c r="J95" s="308"/>
      <c r="K95" s="332"/>
      <c r="L95" s="313">
        <f t="shared" si="5"/>
        <v>764.1</v>
      </c>
    </row>
    <row r="96" spans="1:12" s="4" customFormat="1" ht="37.5" customHeight="1" x14ac:dyDescent="0.25">
      <c r="A96" s="500"/>
      <c r="B96" s="315" t="s">
        <v>181</v>
      </c>
      <c r="C96" s="321" t="s">
        <v>57</v>
      </c>
      <c r="D96" s="318">
        <v>19587.14</v>
      </c>
      <c r="E96" s="277">
        <v>0</v>
      </c>
      <c r="F96" s="277">
        <v>0</v>
      </c>
      <c r="G96" s="277">
        <v>0</v>
      </c>
      <c r="H96" s="277">
        <v>0</v>
      </c>
      <c r="I96" s="308">
        <v>0</v>
      </c>
      <c r="J96" s="308"/>
      <c r="K96" s="332"/>
      <c r="L96" s="313">
        <f t="shared" si="5"/>
        <v>19587.14</v>
      </c>
    </row>
    <row r="97" spans="1:12" s="4" customFormat="1" ht="37.5" customHeight="1" x14ac:dyDescent="0.25">
      <c r="A97" s="501"/>
      <c r="B97" s="316" t="s">
        <v>182</v>
      </c>
      <c r="C97" s="321" t="s">
        <v>57</v>
      </c>
      <c r="D97" s="318">
        <v>85</v>
      </c>
      <c r="E97" s="318">
        <v>0</v>
      </c>
      <c r="F97" s="318">
        <v>279</v>
      </c>
      <c r="G97" s="318">
        <v>320</v>
      </c>
      <c r="H97" s="318">
        <v>179</v>
      </c>
      <c r="I97" s="308">
        <v>238</v>
      </c>
      <c r="J97" s="308"/>
      <c r="K97" s="332"/>
      <c r="L97" s="313">
        <f t="shared" si="5"/>
        <v>1101</v>
      </c>
    </row>
    <row r="98" spans="1:12" s="4" customFormat="1" ht="37.5" customHeight="1" x14ac:dyDescent="0.25">
      <c r="A98" s="218" t="s">
        <v>183</v>
      </c>
      <c r="B98" s="316" t="s">
        <v>184</v>
      </c>
      <c r="C98" s="321" t="s">
        <v>57</v>
      </c>
      <c r="D98" s="318">
        <v>0</v>
      </c>
      <c r="E98" s="318">
        <v>102</v>
      </c>
      <c r="F98" s="318">
        <v>0</v>
      </c>
      <c r="G98" s="318">
        <v>0</v>
      </c>
      <c r="H98" s="318">
        <v>0</v>
      </c>
      <c r="I98" s="308">
        <v>0</v>
      </c>
      <c r="J98" s="308"/>
      <c r="K98" s="332"/>
      <c r="L98" s="313">
        <f t="shared" si="5"/>
        <v>102</v>
      </c>
    </row>
    <row r="99" spans="1:12" s="4" customFormat="1" ht="36.75" customHeight="1" x14ac:dyDescent="0.25">
      <c r="A99" s="499" t="s">
        <v>185</v>
      </c>
      <c r="B99" s="315" t="s">
        <v>186</v>
      </c>
      <c r="C99" s="321" t="s">
        <v>57</v>
      </c>
      <c r="D99" s="318">
        <v>23800.35</v>
      </c>
      <c r="E99" s="277">
        <v>103</v>
      </c>
      <c r="F99" s="318">
        <v>0</v>
      </c>
      <c r="G99" s="318">
        <v>0</v>
      </c>
      <c r="H99" s="277">
        <v>0</v>
      </c>
      <c r="I99" s="308">
        <v>0</v>
      </c>
      <c r="J99" s="308"/>
      <c r="K99" s="332"/>
      <c r="L99" s="313">
        <f t="shared" ref="L99:L166" si="6">SUM(D99:K99)</f>
        <v>23903.35</v>
      </c>
    </row>
    <row r="100" spans="1:12" s="4" customFormat="1" ht="36.75" customHeight="1" x14ac:dyDescent="0.25">
      <c r="A100" s="500"/>
      <c r="B100" s="315" t="s">
        <v>187</v>
      </c>
      <c r="C100" s="321" t="s">
        <v>57</v>
      </c>
      <c r="D100" s="318">
        <v>826.8</v>
      </c>
      <c r="E100" s="277">
        <v>665</v>
      </c>
      <c r="F100" s="318">
        <v>0</v>
      </c>
      <c r="G100" s="318">
        <v>0</v>
      </c>
      <c r="H100" s="277">
        <v>0</v>
      </c>
      <c r="I100" s="308">
        <v>0</v>
      </c>
      <c r="J100" s="308"/>
      <c r="K100" s="332"/>
      <c r="L100" s="313">
        <f t="shared" si="6"/>
        <v>1491.8</v>
      </c>
    </row>
    <row r="101" spans="1:12" s="4" customFormat="1" ht="35.25" customHeight="1" x14ac:dyDescent="0.25">
      <c r="A101" s="501"/>
      <c r="B101" s="315" t="s">
        <v>188</v>
      </c>
      <c r="C101" s="321" t="s">
        <v>57</v>
      </c>
      <c r="D101" s="318">
        <v>1767.92</v>
      </c>
      <c r="E101" s="277">
        <v>355</v>
      </c>
      <c r="F101" s="318">
        <v>0</v>
      </c>
      <c r="G101" s="318">
        <v>0</v>
      </c>
      <c r="H101" s="277">
        <v>0</v>
      </c>
      <c r="I101" s="308">
        <v>0</v>
      </c>
      <c r="J101" s="308"/>
      <c r="K101" s="332"/>
      <c r="L101" s="313">
        <f t="shared" si="6"/>
        <v>2122.92</v>
      </c>
    </row>
    <row r="102" spans="1:12" s="4" customFormat="1" ht="35.25" customHeight="1" x14ac:dyDescent="0.25">
      <c r="A102" s="216" t="s">
        <v>189</v>
      </c>
      <c r="B102" s="315" t="s">
        <v>190</v>
      </c>
      <c r="C102" s="321" t="s">
        <v>57</v>
      </c>
      <c r="D102" s="318">
        <v>5545.4999999999991</v>
      </c>
      <c r="E102" s="277">
        <v>0</v>
      </c>
      <c r="F102" s="318">
        <v>0</v>
      </c>
      <c r="G102" s="318">
        <v>0</v>
      </c>
      <c r="H102" s="277">
        <v>0</v>
      </c>
      <c r="I102" s="308">
        <v>0</v>
      </c>
      <c r="J102" s="308"/>
      <c r="K102" s="332"/>
      <c r="L102" s="313">
        <f t="shared" si="6"/>
        <v>5545.4999999999991</v>
      </c>
    </row>
    <row r="103" spans="1:12" s="4" customFormat="1" ht="36.75" customHeight="1" x14ac:dyDescent="0.25">
      <c r="A103" s="117" t="s">
        <v>191</v>
      </c>
      <c r="B103" s="315" t="s">
        <v>192</v>
      </c>
      <c r="C103" s="321" t="s">
        <v>57</v>
      </c>
      <c r="D103" s="318">
        <v>9555.4900000000016</v>
      </c>
      <c r="E103" s="277">
        <v>0</v>
      </c>
      <c r="F103" s="318">
        <v>0</v>
      </c>
      <c r="G103" s="318">
        <v>0</v>
      </c>
      <c r="H103" s="277">
        <v>0</v>
      </c>
      <c r="I103" s="308">
        <v>0</v>
      </c>
      <c r="J103" s="308"/>
      <c r="K103" s="332"/>
      <c r="L103" s="313">
        <f t="shared" si="6"/>
        <v>9555.4900000000016</v>
      </c>
    </row>
    <row r="104" spans="1:12" s="4" customFormat="1" ht="36.75" customHeight="1" x14ac:dyDescent="0.25">
      <c r="A104" s="216" t="s">
        <v>193</v>
      </c>
      <c r="B104" s="315" t="s">
        <v>194</v>
      </c>
      <c r="C104" s="321" t="s">
        <v>57</v>
      </c>
      <c r="D104" s="318">
        <v>5939.2000000000007</v>
      </c>
      <c r="E104" s="277">
        <v>608</v>
      </c>
      <c r="F104" s="318">
        <v>0</v>
      </c>
      <c r="G104" s="318">
        <v>0</v>
      </c>
      <c r="H104" s="277">
        <v>0</v>
      </c>
      <c r="I104" s="308">
        <v>0</v>
      </c>
      <c r="J104" s="308"/>
      <c r="K104" s="332"/>
      <c r="L104" s="313">
        <f t="shared" si="6"/>
        <v>6547.2000000000007</v>
      </c>
    </row>
    <row r="105" spans="1:12" s="4" customFormat="1" ht="36" customHeight="1" x14ac:dyDescent="0.25">
      <c r="A105" s="117" t="s">
        <v>195</v>
      </c>
      <c r="B105" s="315" t="s">
        <v>196</v>
      </c>
      <c r="C105" s="321" t="s">
        <v>57</v>
      </c>
      <c r="D105" s="318">
        <v>30019.139999999996</v>
      </c>
      <c r="E105" s="277">
        <v>1130</v>
      </c>
      <c r="F105" s="277">
        <v>1335</v>
      </c>
      <c r="G105" s="318">
        <v>0</v>
      </c>
      <c r="H105" s="277">
        <v>274</v>
      </c>
      <c r="I105" s="308">
        <v>425</v>
      </c>
      <c r="J105" s="308"/>
      <c r="K105" s="332"/>
      <c r="L105" s="313">
        <f t="shared" si="6"/>
        <v>33183.14</v>
      </c>
    </row>
    <row r="106" spans="1:12" s="4" customFormat="1" ht="35.25" customHeight="1" x14ac:dyDescent="0.25">
      <c r="A106" s="216" t="s">
        <v>197</v>
      </c>
      <c r="B106" s="315" t="s">
        <v>198</v>
      </c>
      <c r="C106" s="321" t="s">
        <v>57</v>
      </c>
      <c r="D106" s="318">
        <v>1515.8400000000001</v>
      </c>
      <c r="E106" s="277">
        <v>0</v>
      </c>
      <c r="F106" s="277">
        <v>0</v>
      </c>
      <c r="G106" s="277">
        <v>0</v>
      </c>
      <c r="H106" s="277">
        <v>0</v>
      </c>
      <c r="I106" s="308">
        <v>0</v>
      </c>
      <c r="J106" s="308"/>
      <c r="K106" s="332"/>
      <c r="L106" s="313">
        <f t="shared" si="6"/>
        <v>1515.8400000000001</v>
      </c>
    </row>
    <row r="107" spans="1:12" s="4" customFormat="1" ht="36.75" customHeight="1" x14ac:dyDescent="0.25">
      <c r="A107" s="117" t="s">
        <v>199</v>
      </c>
      <c r="B107" s="315" t="s">
        <v>200</v>
      </c>
      <c r="C107" s="321" t="s">
        <v>57</v>
      </c>
      <c r="D107" s="318">
        <v>44405.735999999997</v>
      </c>
      <c r="E107" s="277">
        <v>1456</v>
      </c>
      <c r="F107" s="277">
        <v>809</v>
      </c>
      <c r="G107" s="277">
        <v>588</v>
      </c>
      <c r="H107" s="277">
        <v>774</v>
      </c>
      <c r="I107" s="277">
        <v>1130</v>
      </c>
      <c r="K107" s="332"/>
      <c r="L107" s="313">
        <f t="shared" si="6"/>
        <v>49162.735999999997</v>
      </c>
    </row>
    <row r="108" spans="1:12" s="4" customFormat="1" ht="36.75" customHeight="1" x14ac:dyDescent="0.25">
      <c r="A108" s="583" t="s">
        <v>201</v>
      </c>
      <c r="B108" s="315" t="s">
        <v>202</v>
      </c>
      <c r="C108" s="321" t="s">
        <v>57</v>
      </c>
      <c r="D108" s="318">
        <v>40107.815999999999</v>
      </c>
      <c r="E108" s="277">
        <v>2483</v>
      </c>
      <c r="F108" s="277">
        <v>1614</v>
      </c>
      <c r="G108" s="277">
        <v>192</v>
      </c>
      <c r="H108" s="277">
        <v>0</v>
      </c>
      <c r="I108" s="308">
        <v>165</v>
      </c>
      <c r="J108" s="308"/>
      <c r="K108" s="332"/>
      <c r="L108" s="313">
        <f t="shared" si="6"/>
        <v>44561.815999999999</v>
      </c>
    </row>
    <row r="109" spans="1:12" s="4" customFormat="1" ht="36.75" customHeight="1" x14ac:dyDescent="0.25">
      <c r="A109" s="583"/>
      <c r="B109" s="315" t="s">
        <v>203</v>
      </c>
      <c r="C109" s="321" t="s">
        <v>57</v>
      </c>
      <c r="D109" s="318">
        <v>1882.9</v>
      </c>
      <c r="E109" s="277">
        <v>0</v>
      </c>
      <c r="F109" s="277">
        <v>0</v>
      </c>
      <c r="G109" s="277">
        <v>0</v>
      </c>
      <c r="H109" s="277">
        <v>0</v>
      </c>
      <c r="I109" s="308">
        <v>0</v>
      </c>
      <c r="J109" s="308"/>
      <c r="K109" s="332"/>
      <c r="L109" s="313">
        <f t="shared" si="6"/>
        <v>1882.9</v>
      </c>
    </row>
    <row r="110" spans="1:12" s="4" customFormat="1" ht="34.5" customHeight="1" x14ac:dyDescent="0.25">
      <c r="A110" s="583"/>
      <c r="B110" s="315" t="s">
        <v>204</v>
      </c>
      <c r="C110" s="321" t="s">
        <v>57</v>
      </c>
      <c r="D110" s="318">
        <v>5120.0200000000004</v>
      </c>
      <c r="E110" s="277">
        <v>0</v>
      </c>
      <c r="F110" s="277">
        <v>0</v>
      </c>
      <c r="G110" s="277">
        <v>0</v>
      </c>
      <c r="H110" s="277">
        <v>0</v>
      </c>
      <c r="I110" s="308">
        <v>0</v>
      </c>
      <c r="J110" s="308"/>
      <c r="K110" s="332"/>
      <c r="L110" s="313">
        <f t="shared" si="6"/>
        <v>5120.0200000000004</v>
      </c>
    </row>
    <row r="111" spans="1:12" s="4" customFormat="1" ht="36.75" customHeight="1" x14ac:dyDescent="0.25">
      <c r="A111" s="583"/>
      <c r="B111" s="315" t="s">
        <v>205</v>
      </c>
      <c r="C111" s="321" t="s">
        <v>57</v>
      </c>
      <c r="D111" s="318">
        <v>785.1</v>
      </c>
      <c r="E111" s="277">
        <v>0</v>
      </c>
      <c r="F111" s="277">
        <v>0</v>
      </c>
      <c r="G111" s="277">
        <v>0</v>
      </c>
      <c r="H111" s="277">
        <v>0</v>
      </c>
      <c r="I111" s="308">
        <v>0</v>
      </c>
      <c r="J111" s="308"/>
      <c r="K111" s="332"/>
      <c r="L111" s="313">
        <f t="shared" si="6"/>
        <v>785.1</v>
      </c>
    </row>
    <row r="112" spans="1:12" s="4" customFormat="1" ht="36.75" customHeight="1" x14ac:dyDescent="0.25">
      <c r="A112" s="583"/>
      <c r="B112" s="315" t="s">
        <v>206</v>
      </c>
      <c r="C112" s="321" t="s">
        <v>57</v>
      </c>
      <c r="D112" s="318">
        <v>1283.2</v>
      </c>
      <c r="E112" s="277">
        <v>0</v>
      </c>
      <c r="F112" s="277">
        <v>0</v>
      </c>
      <c r="G112" s="277">
        <v>0</v>
      </c>
      <c r="H112" s="277">
        <v>0</v>
      </c>
      <c r="I112" s="308">
        <v>0</v>
      </c>
      <c r="J112" s="308"/>
      <c r="K112" s="332"/>
      <c r="L112" s="313">
        <f t="shared" si="6"/>
        <v>1283.2</v>
      </c>
    </row>
    <row r="113" spans="1:12" s="4" customFormat="1" ht="39" customHeight="1" x14ac:dyDescent="0.25">
      <c r="A113" s="117" t="s">
        <v>207</v>
      </c>
      <c r="B113" s="315" t="s">
        <v>208</v>
      </c>
      <c r="C113" s="321" t="s">
        <v>57</v>
      </c>
      <c r="D113" s="318">
        <v>62421</v>
      </c>
      <c r="E113" s="277">
        <v>625</v>
      </c>
      <c r="F113" s="277">
        <v>991</v>
      </c>
      <c r="G113" s="277">
        <v>0</v>
      </c>
      <c r="H113" s="277">
        <v>0</v>
      </c>
      <c r="I113" s="308">
        <v>0</v>
      </c>
      <c r="J113" s="308"/>
      <c r="K113" s="332"/>
      <c r="L113" s="313">
        <f t="shared" si="6"/>
        <v>64037</v>
      </c>
    </row>
    <row r="114" spans="1:12" s="4" customFormat="1" ht="39" customHeight="1" x14ac:dyDescent="0.25">
      <c r="A114" s="117" t="s">
        <v>209</v>
      </c>
      <c r="B114" s="315" t="s">
        <v>210</v>
      </c>
      <c r="C114" s="321" t="s">
        <v>57</v>
      </c>
      <c r="D114" s="318">
        <v>2691.28</v>
      </c>
      <c r="E114" s="277">
        <v>0</v>
      </c>
      <c r="F114" s="277">
        <v>0</v>
      </c>
      <c r="G114" s="277">
        <v>0</v>
      </c>
      <c r="H114" s="277">
        <v>0</v>
      </c>
      <c r="I114" s="308">
        <v>0</v>
      </c>
      <c r="J114" s="308"/>
      <c r="K114" s="332"/>
      <c r="L114" s="313">
        <f t="shared" si="6"/>
        <v>2691.28</v>
      </c>
    </row>
    <row r="115" spans="1:12" s="4" customFormat="1" ht="48" customHeight="1" x14ac:dyDescent="0.25">
      <c r="A115" s="117" t="s">
        <v>211</v>
      </c>
      <c r="B115" s="315" t="s">
        <v>212</v>
      </c>
      <c r="C115" s="321" t="s">
        <v>57</v>
      </c>
      <c r="D115" s="318">
        <v>1352.8</v>
      </c>
      <c r="E115" s="277">
        <v>0</v>
      </c>
      <c r="F115" s="277">
        <v>0</v>
      </c>
      <c r="G115" s="277">
        <v>0</v>
      </c>
      <c r="H115" s="277">
        <v>0</v>
      </c>
      <c r="I115" s="308">
        <v>0</v>
      </c>
      <c r="J115" s="308"/>
      <c r="K115" s="332"/>
      <c r="L115" s="313">
        <f t="shared" si="6"/>
        <v>1352.8</v>
      </c>
    </row>
    <row r="116" spans="1:12" s="4" customFormat="1" ht="36.75" customHeight="1" x14ac:dyDescent="0.25">
      <c r="A116" s="117" t="s">
        <v>213</v>
      </c>
      <c r="B116" s="315" t="s">
        <v>214</v>
      </c>
      <c r="C116" s="321" t="s">
        <v>57</v>
      </c>
      <c r="D116" s="318">
        <v>31096.86</v>
      </c>
      <c r="E116" s="277">
        <v>1076</v>
      </c>
      <c r="F116" s="277">
        <v>630</v>
      </c>
      <c r="G116" s="277">
        <v>0</v>
      </c>
      <c r="H116" s="277">
        <v>236</v>
      </c>
      <c r="I116" s="308">
        <v>123</v>
      </c>
      <c r="J116" s="308"/>
      <c r="K116" s="332"/>
      <c r="L116" s="313">
        <f t="shared" si="6"/>
        <v>33161.86</v>
      </c>
    </row>
    <row r="117" spans="1:12" s="4" customFormat="1" ht="32.25" customHeight="1" x14ac:dyDescent="0.25">
      <c r="A117" s="583" t="s">
        <v>215</v>
      </c>
      <c r="B117" s="315" t="s">
        <v>216</v>
      </c>
      <c r="C117" s="321" t="s">
        <v>57</v>
      </c>
      <c r="D117" s="318">
        <v>3940.6499999999996</v>
      </c>
      <c r="E117" s="277">
        <v>0</v>
      </c>
      <c r="F117" s="277">
        <v>0</v>
      </c>
      <c r="G117" s="277">
        <v>654</v>
      </c>
      <c r="H117" s="277">
        <v>0</v>
      </c>
      <c r="I117" s="308">
        <v>0</v>
      </c>
      <c r="J117" s="308"/>
      <c r="K117" s="332"/>
      <c r="L117" s="313">
        <f t="shared" si="6"/>
        <v>4594.6499999999996</v>
      </c>
    </row>
    <row r="118" spans="1:12" s="4" customFormat="1" ht="36" customHeight="1" x14ac:dyDescent="0.25">
      <c r="A118" s="583"/>
      <c r="B118" s="315" t="s">
        <v>217</v>
      </c>
      <c r="C118" s="321" t="s">
        <v>57</v>
      </c>
      <c r="D118" s="318">
        <v>17460.019999999997</v>
      </c>
      <c r="E118" s="277">
        <v>0</v>
      </c>
      <c r="F118" s="277">
        <v>0</v>
      </c>
      <c r="G118" s="277">
        <v>0</v>
      </c>
      <c r="H118" s="277">
        <v>0</v>
      </c>
      <c r="I118" s="308">
        <v>0</v>
      </c>
      <c r="J118" s="308"/>
      <c r="K118" s="332"/>
      <c r="L118" s="313">
        <f t="shared" si="6"/>
        <v>17460.019999999997</v>
      </c>
    </row>
    <row r="119" spans="1:12" s="4" customFormat="1" ht="37.5" customHeight="1" x14ac:dyDescent="0.25">
      <c r="A119" s="117" t="s">
        <v>218</v>
      </c>
      <c r="B119" s="315" t="s">
        <v>219</v>
      </c>
      <c r="C119" s="321" t="s">
        <v>57</v>
      </c>
      <c r="D119" s="318">
        <v>45287.509999999987</v>
      </c>
      <c r="E119" s="277">
        <v>1284</v>
      </c>
      <c r="F119" s="277">
        <v>565</v>
      </c>
      <c r="G119" s="277">
        <v>630</v>
      </c>
      <c r="H119" s="277">
        <v>504</v>
      </c>
      <c r="I119" s="308">
        <v>393</v>
      </c>
      <c r="J119" s="308"/>
      <c r="K119" s="332"/>
      <c r="L119" s="313">
        <f t="shared" si="6"/>
        <v>48663.509999999987</v>
      </c>
    </row>
    <row r="120" spans="1:12" s="4" customFormat="1" ht="48" customHeight="1" x14ac:dyDescent="0.25">
      <c r="A120" s="117" t="s">
        <v>220</v>
      </c>
      <c r="B120" s="315" t="s">
        <v>221</v>
      </c>
      <c r="C120" s="321" t="s">
        <v>57</v>
      </c>
      <c r="D120" s="318">
        <v>32894.21</v>
      </c>
      <c r="E120" s="277">
        <v>531</v>
      </c>
      <c r="F120" s="277">
        <v>400.4</v>
      </c>
      <c r="G120" s="277">
        <v>0</v>
      </c>
      <c r="H120" s="277">
        <v>363</v>
      </c>
      <c r="I120" s="308">
        <v>161</v>
      </c>
      <c r="J120" s="308"/>
      <c r="K120" s="332"/>
      <c r="L120" s="313">
        <f t="shared" si="6"/>
        <v>34349.61</v>
      </c>
    </row>
    <row r="121" spans="1:12" s="4" customFormat="1" ht="36.75" customHeight="1" x14ac:dyDescent="0.25">
      <c r="A121" s="117" t="s">
        <v>222</v>
      </c>
      <c r="B121" s="315" t="s">
        <v>223</v>
      </c>
      <c r="C121" s="321" t="s">
        <v>57</v>
      </c>
      <c r="D121" s="318">
        <v>84706.239999999976</v>
      </c>
      <c r="E121" s="277">
        <v>695</v>
      </c>
      <c r="F121" s="277">
        <v>1585</v>
      </c>
      <c r="G121" s="293">
        <v>1090</v>
      </c>
      <c r="H121" s="277">
        <v>2766</v>
      </c>
      <c r="I121" s="308">
        <v>850</v>
      </c>
      <c r="J121" s="308"/>
      <c r="K121" s="332"/>
      <c r="L121" s="313">
        <f t="shared" si="6"/>
        <v>91692.239999999976</v>
      </c>
    </row>
    <row r="122" spans="1:12" s="203" customFormat="1" ht="36.75" customHeight="1" x14ac:dyDescent="0.25">
      <c r="A122" s="117" t="s">
        <v>224</v>
      </c>
      <c r="B122" s="317" t="s">
        <v>225</v>
      </c>
      <c r="C122" s="322" t="s">
        <v>57</v>
      </c>
      <c r="D122" s="305">
        <v>28960.870000000003</v>
      </c>
      <c r="E122" s="293">
        <v>317</v>
      </c>
      <c r="F122" s="293">
        <v>356</v>
      </c>
      <c r="G122" s="277">
        <v>569.6</v>
      </c>
      <c r="H122" s="293">
        <v>0</v>
      </c>
      <c r="I122" s="309">
        <v>360</v>
      </c>
      <c r="J122" s="309"/>
      <c r="K122" s="333"/>
      <c r="L122" s="313">
        <f>SUM(D122:K122)</f>
        <v>30563.47</v>
      </c>
    </row>
    <row r="123" spans="1:12" s="4" customFormat="1" ht="34.5" customHeight="1" x14ac:dyDescent="0.25">
      <c r="A123" s="499" t="s">
        <v>226</v>
      </c>
      <c r="B123" s="315" t="s">
        <v>227</v>
      </c>
      <c r="C123" s="321" t="s">
        <v>57</v>
      </c>
      <c r="D123" s="318">
        <v>353.3</v>
      </c>
      <c r="E123" s="277">
        <v>0</v>
      </c>
      <c r="F123" s="277">
        <v>0</v>
      </c>
      <c r="G123" s="277">
        <v>0</v>
      </c>
      <c r="H123" s="277">
        <v>0</v>
      </c>
      <c r="I123" s="308">
        <v>0</v>
      </c>
      <c r="J123" s="308"/>
      <c r="K123" s="332"/>
      <c r="L123" s="313">
        <f>SUM(D123:K123)</f>
        <v>353.3</v>
      </c>
    </row>
    <row r="124" spans="1:12" s="4" customFormat="1" ht="33" customHeight="1" x14ac:dyDescent="0.25">
      <c r="A124" s="500"/>
      <c r="B124" s="315" t="s">
        <v>228</v>
      </c>
      <c r="C124" s="321" t="s">
        <v>57</v>
      </c>
      <c r="D124" s="318">
        <v>6164.57</v>
      </c>
      <c r="E124" s="277">
        <v>0</v>
      </c>
      <c r="F124" s="277">
        <v>0</v>
      </c>
      <c r="G124" s="277">
        <v>0</v>
      </c>
      <c r="H124" s="277">
        <v>0</v>
      </c>
      <c r="I124" s="308">
        <v>0</v>
      </c>
      <c r="J124" s="308"/>
      <c r="K124" s="332"/>
      <c r="L124" s="313">
        <f t="shared" si="6"/>
        <v>6164.57</v>
      </c>
    </row>
    <row r="125" spans="1:12" s="4" customFormat="1" ht="36" customHeight="1" x14ac:dyDescent="0.25">
      <c r="A125" s="500"/>
      <c r="B125" s="84" t="s">
        <v>348</v>
      </c>
      <c r="C125" s="321" t="s">
        <v>57</v>
      </c>
      <c r="D125" s="318">
        <v>2183.4</v>
      </c>
      <c r="E125" s="277">
        <v>0</v>
      </c>
      <c r="F125" s="277">
        <v>0</v>
      </c>
      <c r="G125" s="277">
        <v>0</v>
      </c>
      <c r="H125" s="277">
        <v>0</v>
      </c>
      <c r="I125" s="308">
        <v>0</v>
      </c>
      <c r="J125" s="308"/>
      <c r="K125" s="332"/>
      <c r="L125" s="313">
        <f>SUM(D125:K125)</f>
        <v>2183.4</v>
      </c>
    </row>
    <row r="126" spans="1:12" s="4" customFormat="1" ht="34.5" customHeight="1" x14ac:dyDescent="0.25">
      <c r="A126" s="501"/>
      <c r="B126" s="179" t="s">
        <v>349</v>
      </c>
      <c r="C126" s="321" t="s">
        <v>57</v>
      </c>
      <c r="D126" s="318">
        <v>0</v>
      </c>
      <c r="E126" s="277">
        <v>0</v>
      </c>
      <c r="F126" s="277">
        <v>0</v>
      </c>
      <c r="G126" s="277">
        <v>0</v>
      </c>
      <c r="H126" s="277">
        <v>0</v>
      </c>
      <c r="I126" s="308">
        <v>167</v>
      </c>
      <c r="J126" s="308"/>
      <c r="K126" s="332"/>
      <c r="L126" s="313">
        <f>SUM(D126:K126)</f>
        <v>167</v>
      </c>
    </row>
    <row r="127" spans="1:12" s="4" customFormat="1" ht="36.75" customHeight="1" x14ac:dyDescent="0.25">
      <c r="A127" s="216" t="s">
        <v>229</v>
      </c>
      <c r="B127" s="315" t="s">
        <v>230</v>
      </c>
      <c r="C127" s="321" t="s">
        <v>57</v>
      </c>
      <c r="D127" s="318">
        <v>31168.2</v>
      </c>
      <c r="E127" s="277">
        <v>968</v>
      </c>
      <c r="F127" s="277">
        <v>515</v>
      </c>
      <c r="G127" s="277">
        <v>400</v>
      </c>
      <c r="H127" s="277">
        <v>340</v>
      </c>
      <c r="I127" s="308">
        <v>529</v>
      </c>
      <c r="J127" s="308"/>
      <c r="K127" s="332"/>
      <c r="L127" s="313">
        <f t="shared" si="6"/>
        <v>33920.199999999997</v>
      </c>
    </row>
    <row r="128" spans="1:12" s="4" customFormat="1" ht="48" customHeight="1" x14ac:dyDescent="0.25">
      <c r="A128" s="541" t="s">
        <v>231</v>
      </c>
      <c r="B128" s="315" t="s">
        <v>232</v>
      </c>
      <c r="C128" s="321" t="s">
        <v>57</v>
      </c>
      <c r="D128" s="318">
        <v>52006.47</v>
      </c>
      <c r="E128" s="277">
        <v>1243</v>
      </c>
      <c r="F128" s="277">
        <v>768</v>
      </c>
      <c r="G128" s="277">
        <v>0</v>
      </c>
      <c r="H128" s="277">
        <v>813</v>
      </c>
      <c r="I128" s="308">
        <v>284</v>
      </c>
      <c r="J128" s="308"/>
      <c r="K128" s="332"/>
      <c r="L128" s="313">
        <f t="shared" si="6"/>
        <v>55114.47</v>
      </c>
    </row>
    <row r="129" spans="1:12" s="4" customFormat="1" ht="37.5" customHeight="1" x14ac:dyDescent="0.25">
      <c r="A129" s="542"/>
      <c r="B129" s="316" t="s">
        <v>233</v>
      </c>
      <c r="C129" s="321" t="s">
        <v>57</v>
      </c>
      <c r="D129" s="318">
        <v>1484.1</v>
      </c>
      <c r="E129" s="277">
        <v>389</v>
      </c>
      <c r="F129" s="277">
        <v>0</v>
      </c>
      <c r="G129" s="277">
        <v>0</v>
      </c>
      <c r="H129" s="277">
        <v>0</v>
      </c>
      <c r="I129" s="308">
        <v>0</v>
      </c>
      <c r="J129" s="308"/>
      <c r="K129" s="332"/>
      <c r="L129" s="313">
        <f>SUM(D129:K129)</f>
        <v>1873.1</v>
      </c>
    </row>
    <row r="130" spans="1:12" s="4" customFormat="1" ht="36.75" customHeight="1" x14ac:dyDescent="0.25">
      <c r="A130" s="376" t="s">
        <v>234</v>
      </c>
      <c r="B130" s="315" t="s">
        <v>235</v>
      </c>
      <c r="C130" s="321" t="s">
        <v>57</v>
      </c>
      <c r="D130" s="318">
        <v>60490.995999999992</v>
      </c>
      <c r="E130" s="277">
        <v>2716</v>
      </c>
      <c r="F130" s="277">
        <v>2396</v>
      </c>
      <c r="G130" s="277">
        <v>622</v>
      </c>
      <c r="H130" s="277">
        <v>1014</v>
      </c>
      <c r="I130" s="308">
        <v>497</v>
      </c>
      <c r="J130" s="308"/>
      <c r="K130" s="332"/>
      <c r="L130" s="313">
        <f t="shared" si="6"/>
        <v>67735.995999999985</v>
      </c>
    </row>
    <row r="131" spans="1:12" s="4" customFormat="1" ht="36.75" customHeight="1" x14ac:dyDescent="0.25">
      <c r="A131" s="543" t="s">
        <v>236</v>
      </c>
      <c r="B131" s="315" t="s">
        <v>237</v>
      </c>
      <c r="C131" s="321" t="s">
        <v>57</v>
      </c>
      <c r="D131" s="318">
        <v>26604.870000000003</v>
      </c>
      <c r="E131" s="277">
        <v>0</v>
      </c>
      <c r="F131" s="277">
        <v>0</v>
      </c>
      <c r="G131" s="277">
        <v>0</v>
      </c>
      <c r="H131" s="277">
        <v>0</v>
      </c>
      <c r="I131" s="308">
        <v>0</v>
      </c>
      <c r="J131" s="308"/>
      <c r="K131" s="332"/>
      <c r="L131" s="313">
        <f t="shared" si="6"/>
        <v>26604.870000000003</v>
      </c>
    </row>
    <row r="132" spans="1:12" s="4" customFormat="1" ht="33" customHeight="1" x14ac:dyDescent="0.25">
      <c r="A132" s="543"/>
      <c r="B132" s="315" t="s">
        <v>238</v>
      </c>
      <c r="C132" s="321" t="s">
        <v>57</v>
      </c>
      <c r="D132" s="318">
        <v>2770.5</v>
      </c>
      <c r="E132" s="277">
        <v>242</v>
      </c>
      <c r="F132" s="277">
        <v>0</v>
      </c>
      <c r="G132" s="277">
        <v>0</v>
      </c>
      <c r="H132" s="277">
        <v>0</v>
      </c>
      <c r="I132" s="308">
        <v>0</v>
      </c>
      <c r="J132" s="308"/>
      <c r="K132" s="332"/>
      <c r="L132" s="313">
        <f>SUM(D132:K132)</f>
        <v>3012.5</v>
      </c>
    </row>
    <row r="133" spans="1:12" s="4" customFormat="1" ht="36.75" customHeight="1" x14ac:dyDescent="0.25">
      <c r="A133" s="543"/>
      <c r="B133" s="315" t="s">
        <v>239</v>
      </c>
      <c r="C133" s="321" t="s">
        <v>57</v>
      </c>
      <c r="D133" s="318">
        <v>3523.1</v>
      </c>
      <c r="E133" s="277">
        <v>0</v>
      </c>
      <c r="F133" s="277">
        <v>0</v>
      </c>
      <c r="G133" s="277">
        <v>0</v>
      </c>
      <c r="H133" s="277">
        <v>0</v>
      </c>
      <c r="I133" s="308">
        <v>0</v>
      </c>
      <c r="J133" s="308"/>
      <c r="K133" s="332"/>
      <c r="L133" s="313">
        <f t="shared" si="6"/>
        <v>3523.1</v>
      </c>
    </row>
    <row r="134" spans="1:12" s="4" customFormat="1" ht="36.75" customHeight="1" x14ac:dyDescent="0.25">
      <c r="A134" s="543"/>
      <c r="B134" s="316" t="s">
        <v>240</v>
      </c>
      <c r="C134" s="321" t="s">
        <v>57</v>
      </c>
      <c r="D134" s="318">
        <v>0</v>
      </c>
      <c r="E134" s="277">
        <v>0</v>
      </c>
      <c r="F134" s="277">
        <v>203</v>
      </c>
      <c r="G134" s="277">
        <v>0</v>
      </c>
      <c r="H134" s="277">
        <v>0</v>
      </c>
      <c r="I134" s="308">
        <v>0</v>
      </c>
      <c r="J134" s="308"/>
      <c r="K134" s="332"/>
      <c r="L134" s="313">
        <f t="shared" si="6"/>
        <v>203</v>
      </c>
    </row>
    <row r="135" spans="1:12" s="4" customFormat="1" ht="36.75" customHeight="1" x14ac:dyDescent="0.25">
      <c r="A135" s="543"/>
      <c r="B135" s="315" t="s">
        <v>241</v>
      </c>
      <c r="C135" s="321" t="s">
        <v>57</v>
      </c>
      <c r="D135" s="318">
        <v>15581.12</v>
      </c>
      <c r="E135" s="277">
        <v>1338</v>
      </c>
      <c r="F135" s="277">
        <v>449</v>
      </c>
      <c r="G135" s="277">
        <v>0</v>
      </c>
      <c r="H135" s="277">
        <v>0</v>
      </c>
      <c r="I135" s="308">
        <v>0</v>
      </c>
      <c r="J135" s="308"/>
      <c r="K135" s="332"/>
      <c r="L135" s="313">
        <f t="shared" si="6"/>
        <v>17368.120000000003</v>
      </c>
    </row>
    <row r="136" spans="1:12" s="4" customFormat="1" ht="48" customHeight="1" x14ac:dyDescent="0.25">
      <c r="A136" s="543"/>
      <c r="B136" s="316" t="s">
        <v>242</v>
      </c>
      <c r="C136" s="321" t="s">
        <v>57</v>
      </c>
      <c r="D136" s="318">
        <v>10032.039999999999</v>
      </c>
      <c r="E136" s="277">
        <v>526</v>
      </c>
      <c r="F136" s="277">
        <v>541</v>
      </c>
      <c r="G136" s="277">
        <v>0</v>
      </c>
      <c r="H136" s="277">
        <v>0</v>
      </c>
      <c r="I136" s="308">
        <v>0</v>
      </c>
      <c r="J136" s="308"/>
      <c r="K136" s="332"/>
      <c r="L136" s="313">
        <f t="shared" si="6"/>
        <v>11099.039999999999</v>
      </c>
    </row>
    <row r="137" spans="1:12" s="4" customFormat="1" ht="36.75" customHeight="1" x14ac:dyDescent="0.25">
      <c r="A137" s="216" t="s">
        <v>243</v>
      </c>
      <c r="B137" s="315" t="s">
        <v>244</v>
      </c>
      <c r="C137" s="321" t="s">
        <v>57</v>
      </c>
      <c r="D137" s="318">
        <v>31094.12</v>
      </c>
      <c r="E137" s="277">
        <v>841</v>
      </c>
      <c r="F137" s="277">
        <v>630</v>
      </c>
      <c r="G137" s="277">
        <v>179</v>
      </c>
      <c r="H137" s="277">
        <v>257</v>
      </c>
      <c r="I137" s="308">
        <v>276</v>
      </c>
      <c r="J137" s="308"/>
      <c r="K137" s="332"/>
      <c r="L137" s="313">
        <f t="shared" si="6"/>
        <v>33277.119999999995</v>
      </c>
    </row>
    <row r="138" spans="1:12" s="4" customFormat="1" ht="34.5" customHeight="1" x14ac:dyDescent="0.25">
      <c r="A138" s="216" t="s">
        <v>245</v>
      </c>
      <c r="B138" s="315" t="s">
        <v>246</v>
      </c>
      <c r="C138" s="321" t="s">
        <v>57</v>
      </c>
      <c r="D138" s="318">
        <v>40708.119999999988</v>
      </c>
      <c r="E138" s="277">
        <v>1670</v>
      </c>
      <c r="F138" s="277">
        <v>869</v>
      </c>
      <c r="G138" s="277">
        <v>0</v>
      </c>
      <c r="H138" s="277">
        <v>279</v>
      </c>
      <c r="I138" s="308">
        <v>384</v>
      </c>
      <c r="J138" s="308"/>
      <c r="K138" s="332"/>
      <c r="L138" s="313">
        <f t="shared" si="6"/>
        <v>43910.119999999988</v>
      </c>
    </row>
    <row r="139" spans="1:12" s="4" customFormat="1" ht="36.75" customHeight="1" x14ac:dyDescent="0.25">
      <c r="A139" s="216" t="s">
        <v>247</v>
      </c>
      <c r="B139" s="316" t="s">
        <v>248</v>
      </c>
      <c r="C139" s="321" t="s">
        <v>57</v>
      </c>
      <c r="D139" s="318">
        <v>0</v>
      </c>
      <c r="E139" s="277">
        <v>243</v>
      </c>
      <c r="F139" s="277">
        <v>0</v>
      </c>
      <c r="G139" s="277">
        <v>0</v>
      </c>
      <c r="H139" s="277">
        <v>0</v>
      </c>
      <c r="I139" s="308">
        <v>0</v>
      </c>
      <c r="J139" s="308"/>
      <c r="K139" s="332"/>
      <c r="L139" s="313">
        <f t="shared" si="6"/>
        <v>243</v>
      </c>
    </row>
    <row r="140" spans="1:12" s="4" customFormat="1" ht="36.75" customHeight="1" x14ac:dyDescent="0.25">
      <c r="A140" s="216" t="s">
        <v>249</v>
      </c>
      <c r="B140" s="316" t="s">
        <v>250</v>
      </c>
      <c r="C140" s="321" t="s">
        <v>57</v>
      </c>
      <c r="D140" s="318">
        <v>176</v>
      </c>
      <c r="E140" s="277">
        <v>0</v>
      </c>
      <c r="F140" s="277">
        <v>0</v>
      </c>
      <c r="G140" s="277">
        <v>0</v>
      </c>
      <c r="H140" s="277">
        <v>0</v>
      </c>
      <c r="I140" s="308">
        <v>0</v>
      </c>
      <c r="J140" s="308"/>
      <c r="K140" s="332"/>
      <c r="L140" s="313">
        <f t="shared" si="6"/>
        <v>176</v>
      </c>
    </row>
    <row r="141" spans="1:12" s="4" customFormat="1" ht="48" customHeight="1" x14ac:dyDescent="0.25">
      <c r="A141" s="216" t="s">
        <v>251</v>
      </c>
      <c r="B141" s="315" t="s">
        <v>252</v>
      </c>
      <c r="C141" s="321" t="s">
        <v>57</v>
      </c>
      <c r="D141" s="318">
        <v>239.5</v>
      </c>
      <c r="E141" s="277">
        <v>0</v>
      </c>
      <c r="F141" s="277">
        <v>0</v>
      </c>
      <c r="G141" s="277">
        <v>0</v>
      </c>
      <c r="H141" s="277">
        <v>0</v>
      </c>
      <c r="I141" s="308">
        <v>0</v>
      </c>
      <c r="J141" s="308"/>
      <c r="K141" s="332"/>
      <c r="L141" s="313">
        <f t="shared" si="6"/>
        <v>239.5</v>
      </c>
    </row>
    <row r="142" spans="1:12" s="4" customFormat="1" ht="36" customHeight="1" x14ac:dyDescent="0.25">
      <c r="A142" s="216" t="s">
        <v>253</v>
      </c>
      <c r="B142" s="315" t="s">
        <v>254</v>
      </c>
      <c r="C142" s="321" t="s">
        <v>57</v>
      </c>
      <c r="D142" s="318">
        <v>12507.18</v>
      </c>
      <c r="E142" s="277">
        <v>0</v>
      </c>
      <c r="F142" s="277">
        <v>0</v>
      </c>
      <c r="G142" s="277">
        <v>0</v>
      </c>
      <c r="H142" s="277">
        <v>0</v>
      </c>
      <c r="I142" s="308">
        <v>0</v>
      </c>
      <c r="J142" s="308"/>
      <c r="K142" s="332"/>
      <c r="L142" s="313">
        <f t="shared" si="6"/>
        <v>12507.18</v>
      </c>
    </row>
    <row r="143" spans="1:12" s="4" customFormat="1" ht="36.75" customHeight="1" x14ac:dyDescent="0.25">
      <c r="A143" s="216" t="s">
        <v>255</v>
      </c>
      <c r="B143" s="315" t="s">
        <v>256</v>
      </c>
      <c r="C143" s="321" t="s">
        <v>57</v>
      </c>
      <c r="D143" s="318">
        <v>10155.41</v>
      </c>
      <c r="E143" s="277">
        <v>0</v>
      </c>
      <c r="F143" s="277">
        <v>122.6</v>
      </c>
      <c r="G143" s="277">
        <v>0</v>
      </c>
      <c r="H143" s="277">
        <v>164</v>
      </c>
      <c r="I143" s="308">
        <v>0</v>
      </c>
      <c r="J143" s="308"/>
      <c r="K143" s="332"/>
      <c r="L143" s="313">
        <f t="shared" si="6"/>
        <v>10442.01</v>
      </c>
    </row>
    <row r="144" spans="1:12" s="4" customFormat="1" ht="36.75" customHeight="1" x14ac:dyDescent="0.25">
      <c r="A144" s="216" t="s">
        <v>257</v>
      </c>
      <c r="B144" s="315" t="s">
        <v>258</v>
      </c>
      <c r="C144" s="321" t="s">
        <v>57</v>
      </c>
      <c r="D144" s="318">
        <v>46629.169999999991</v>
      </c>
      <c r="E144" s="277">
        <v>469</v>
      </c>
      <c r="F144" s="277">
        <v>833</v>
      </c>
      <c r="G144" s="277">
        <v>0</v>
      </c>
      <c r="H144" s="277">
        <v>819</v>
      </c>
      <c r="I144" s="308">
        <v>177</v>
      </c>
      <c r="J144" s="308"/>
      <c r="K144" s="332"/>
      <c r="L144" s="313">
        <f t="shared" si="6"/>
        <v>48927.169999999991</v>
      </c>
    </row>
    <row r="145" spans="1:12" s="4" customFormat="1" ht="36.75" customHeight="1" x14ac:dyDescent="0.25">
      <c r="A145" s="216" t="s">
        <v>259</v>
      </c>
      <c r="B145" s="316" t="s">
        <v>260</v>
      </c>
      <c r="C145" s="321" t="s">
        <v>57</v>
      </c>
      <c r="D145" s="318">
        <v>2103.6</v>
      </c>
      <c r="E145" s="277">
        <v>860</v>
      </c>
      <c r="F145" s="277">
        <v>0</v>
      </c>
      <c r="G145" s="277">
        <v>0</v>
      </c>
      <c r="H145" s="277">
        <v>0</v>
      </c>
      <c r="I145" s="308">
        <v>0</v>
      </c>
      <c r="J145" s="308"/>
      <c r="K145" s="332"/>
      <c r="L145" s="313">
        <f t="shared" si="6"/>
        <v>2963.6</v>
      </c>
    </row>
    <row r="146" spans="1:12" s="4" customFormat="1" ht="36.75" customHeight="1" x14ac:dyDescent="0.25">
      <c r="A146" s="216" t="s">
        <v>261</v>
      </c>
      <c r="B146" s="315" t="s">
        <v>262</v>
      </c>
      <c r="C146" s="321" t="s">
        <v>57</v>
      </c>
      <c r="D146" s="318">
        <v>5103.18</v>
      </c>
      <c r="E146" s="277">
        <v>0</v>
      </c>
      <c r="F146" s="277">
        <v>0</v>
      </c>
      <c r="G146" s="277">
        <v>0</v>
      </c>
      <c r="H146" s="277">
        <v>0</v>
      </c>
      <c r="I146" s="308">
        <v>0</v>
      </c>
      <c r="J146" s="308"/>
      <c r="K146" s="332"/>
      <c r="L146" s="313">
        <f t="shared" si="6"/>
        <v>5103.18</v>
      </c>
    </row>
    <row r="147" spans="1:12" s="4" customFormat="1" ht="33.75" customHeight="1" x14ac:dyDescent="0.25">
      <c r="A147" s="543" t="s">
        <v>263</v>
      </c>
      <c r="B147" s="315" t="s">
        <v>264</v>
      </c>
      <c r="C147" s="321" t="s">
        <v>57</v>
      </c>
      <c r="D147" s="318">
        <v>7384.95</v>
      </c>
      <c r="E147" s="277">
        <v>1666</v>
      </c>
      <c r="F147" s="277">
        <v>834</v>
      </c>
      <c r="G147" s="277">
        <v>0</v>
      </c>
      <c r="H147" s="277">
        <v>72</v>
      </c>
      <c r="I147" s="308">
        <v>0</v>
      </c>
      <c r="J147" s="308"/>
      <c r="K147" s="332"/>
      <c r="L147" s="313">
        <f t="shared" si="6"/>
        <v>9956.9500000000007</v>
      </c>
    </row>
    <row r="148" spans="1:12" s="4" customFormat="1" ht="36.75" customHeight="1" x14ac:dyDescent="0.25">
      <c r="A148" s="543"/>
      <c r="B148" s="315" t="s">
        <v>265</v>
      </c>
      <c r="C148" s="321" t="s">
        <v>57</v>
      </c>
      <c r="D148" s="318">
        <v>4544.5000000000009</v>
      </c>
      <c r="E148" s="277">
        <v>0</v>
      </c>
      <c r="F148" s="277">
        <v>0</v>
      </c>
      <c r="G148" s="277">
        <v>0</v>
      </c>
      <c r="H148" s="277">
        <v>0</v>
      </c>
      <c r="I148" s="308">
        <v>0</v>
      </c>
      <c r="J148" s="308"/>
      <c r="K148" s="332"/>
      <c r="L148" s="313">
        <f t="shared" si="6"/>
        <v>4544.5000000000009</v>
      </c>
    </row>
    <row r="149" spans="1:12" s="4" customFormat="1" ht="35.25" customHeight="1" x14ac:dyDescent="0.25">
      <c r="A149" s="543" t="s">
        <v>266</v>
      </c>
      <c r="B149" s="315" t="s">
        <v>267</v>
      </c>
      <c r="C149" s="321" t="s">
        <v>57</v>
      </c>
      <c r="D149" s="318">
        <v>9886.5499999999993</v>
      </c>
      <c r="E149" s="277">
        <v>0</v>
      </c>
      <c r="F149" s="277">
        <v>0</v>
      </c>
      <c r="G149" s="277">
        <v>0</v>
      </c>
      <c r="H149" s="277">
        <v>0</v>
      </c>
      <c r="I149" s="308">
        <v>0</v>
      </c>
      <c r="J149" s="308"/>
      <c r="K149" s="332"/>
      <c r="L149" s="313">
        <f t="shared" si="6"/>
        <v>9886.5499999999993</v>
      </c>
    </row>
    <row r="150" spans="1:12" s="4" customFormat="1" ht="36" customHeight="1" x14ac:dyDescent="0.25">
      <c r="A150" s="543"/>
      <c r="B150" s="316" t="s">
        <v>268</v>
      </c>
      <c r="C150" s="321" t="s">
        <v>57</v>
      </c>
      <c r="D150" s="304">
        <v>3941.6900000000005</v>
      </c>
      <c r="E150" s="277">
        <v>1444</v>
      </c>
      <c r="F150" s="277">
        <v>0</v>
      </c>
      <c r="G150" s="277">
        <v>149</v>
      </c>
      <c r="H150" s="277">
        <v>215</v>
      </c>
      <c r="I150" s="308">
        <v>497</v>
      </c>
      <c r="J150" s="308"/>
      <c r="K150" s="332"/>
      <c r="L150" s="313">
        <f t="shared" si="6"/>
        <v>6246.6900000000005</v>
      </c>
    </row>
    <row r="151" spans="1:12" s="4" customFormat="1" ht="34.5" customHeight="1" x14ac:dyDescent="0.25">
      <c r="A151" s="543"/>
      <c r="B151" s="316" t="s">
        <v>269</v>
      </c>
      <c r="C151" s="321" t="s">
        <v>57</v>
      </c>
      <c r="D151" s="318">
        <v>1904.1</v>
      </c>
      <c r="E151" s="277">
        <v>754</v>
      </c>
      <c r="F151" s="277">
        <v>0</v>
      </c>
      <c r="G151" s="277">
        <v>0</v>
      </c>
      <c r="H151" s="295">
        <v>0</v>
      </c>
      <c r="I151" s="310">
        <v>0</v>
      </c>
      <c r="J151" s="310"/>
      <c r="K151" s="334"/>
      <c r="L151" s="313">
        <f t="shared" si="6"/>
        <v>2658.1</v>
      </c>
    </row>
    <row r="152" spans="1:12" s="4" customFormat="1" ht="36.75" customHeight="1" x14ac:dyDescent="0.25">
      <c r="A152" s="541" t="s">
        <v>270</v>
      </c>
      <c r="B152" s="315" t="s">
        <v>271</v>
      </c>
      <c r="C152" s="321" t="s">
        <v>57</v>
      </c>
      <c r="D152" s="318">
        <v>525.6</v>
      </c>
      <c r="E152" s="277">
        <v>0</v>
      </c>
      <c r="F152" s="277">
        <v>0</v>
      </c>
      <c r="G152" s="277">
        <v>0</v>
      </c>
      <c r="H152" s="295">
        <v>0</v>
      </c>
      <c r="I152" s="310">
        <v>0</v>
      </c>
      <c r="J152" s="310"/>
      <c r="K152" s="334"/>
      <c r="L152" s="313">
        <f t="shared" si="6"/>
        <v>525.6</v>
      </c>
    </row>
    <row r="153" spans="1:12" s="4" customFormat="1" ht="35.25" customHeight="1" x14ac:dyDescent="0.25">
      <c r="A153" s="542"/>
      <c r="B153" s="316" t="s">
        <v>272</v>
      </c>
      <c r="C153" s="321" t="s">
        <v>57</v>
      </c>
      <c r="D153" s="318">
        <v>583.1</v>
      </c>
      <c r="E153" s="277">
        <v>0</v>
      </c>
      <c r="F153" s="277">
        <v>0</v>
      </c>
      <c r="G153" s="277">
        <v>0</v>
      </c>
      <c r="H153" s="295">
        <v>0</v>
      </c>
      <c r="I153" s="310">
        <v>0</v>
      </c>
      <c r="J153" s="310"/>
      <c r="K153" s="334"/>
      <c r="L153" s="313">
        <f>SUM(D153:K153)</f>
        <v>583.1</v>
      </c>
    </row>
    <row r="154" spans="1:12" s="4" customFormat="1" ht="36.75" customHeight="1" x14ac:dyDescent="0.25">
      <c r="A154" s="216" t="s">
        <v>273</v>
      </c>
      <c r="B154" s="315" t="s">
        <v>274</v>
      </c>
      <c r="C154" s="321" t="s">
        <v>57</v>
      </c>
      <c r="D154" s="318">
        <v>247.1</v>
      </c>
      <c r="E154" s="277">
        <v>0</v>
      </c>
      <c r="F154" s="277">
        <v>0</v>
      </c>
      <c r="G154" s="277">
        <v>0</v>
      </c>
      <c r="H154" s="295">
        <v>0</v>
      </c>
      <c r="I154" s="310">
        <v>0</v>
      </c>
      <c r="J154" s="310"/>
      <c r="K154" s="334"/>
      <c r="L154" s="313">
        <f>SUM(D154:K154)</f>
        <v>247.1</v>
      </c>
    </row>
    <row r="155" spans="1:12" s="4" customFormat="1" ht="36.75" customHeight="1" x14ac:dyDescent="0.25">
      <c r="A155" s="216" t="s">
        <v>275</v>
      </c>
      <c r="B155" s="316" t="s">
        <v>276</v>
      </c>
      <c r="C155" s="321" t="s">
        <v>57</v>
      </c>
      <c r="D155" s="318">
        <v>659.46</v>
      </c>
      <c r="E155" s="277">
        <v>0</v>
      </c>
      <c r="F155" s="277">
        <v>0</v>
      </c>
      <c r="G155" s="277">
        <v>0</v>
      </c>
      <c r="H155" s="295">
        <v>0</v>
      </c>
      <c r="I155" s="310">
        <v>0</v>
      </c>
      <c r="J155" s="310"/>
      <c r="K155" s="334"/>
      <c r="L155" s="313">
        <f>SUM(D155:K155)</f>
        <v>659.46</v>
      </c>
    </row>
    <row r="156" spans="1:12" s="4" customFormat="1" ht="36" customHeight="1" x14ac:dyDescent="0.25">
      <c r="A156" s="216" t="s">
        <v>277</v>
      </c>
      <c r="B156" s="315" t="s">
        <v>278</v>
      </c>
      <c r="C156" s="321" t="s">
        <v>57</v>
      </c>
      <c r="D156" s="318">
        <v>10162.009999999998</v>
      </c>
      <c r="E156" s="277">
        <v>516</v>
      </c>
      <c r="F156" s="277">
        <v>0</v>
      </c>
      <c r="G156" s="277">
        <v>0</v>
      </c>
      <c r="H156" s="277">
        <v>0</v>
      </c>
      <c r="I156" s="310">
        <v>0</v>
      </c>
      <c r="J156" s="310"/>
      <c r="K156" s="334"/>
      <c r="L156" s="313">
        <f>SUM(D156:K156)</f>
        <v>10678.009999999998</v>
      </c>
    </row>
    <row r="157" spans="1:12" s="4" customFormat="1" ht="36.75" customHeight="1" x14ac:dyDescent="0.25">
      <c r="A157" s="216" t="s">
        <v>279</v>
      </c>
      <c r="B157" s="315" t="s">
        <v>280</v>
      </c>
      <c r="C157" s="321" t="s">
        <v>57</v>
      </c>
      <c r="D157" s="318">
        <v>4200.6999999999989</v>
      </c>
      <c r="E157" s="277">
        <v>0</v>
      </c>
      <c r="F157" s="277">
        <v>0</v>
      </c>
      <c r="G157" s="277">
        <v>0</v>
      </c>
      <c r="H157" s="277">
        <v>0</v>
      </c>
      <c r="I157" s="310">
        <v>0</v>
      </c>
      <c r="J157" s="310"/>
      <c r="K157" s="334"/>
      <c r="L157" s="313">
        <f>SUM(D157:K157)</f>
        <v>4200.6999999999989</v>
      </c>
    </row>
    <row r="158" spans="1:12" s="4" customFormat="1" ht="36.75" customHeight="1" x14ac:dyDescent="0.25">
      <c r="A158" s="216" t="s">
        <v>281</v>
      </c>
      <c r="B158" s="315" t="s">
        <v>282</v>
      </c>
      <c r="C158" s="321" t="s">
        <v>57</v>
      </c>
      <c r="D158" s="318">
        <v>8208.02</v>
      </c>
      <c r="E158" s="277">
        <v>0</v>
      </c>
      <c r="F158" s="277">
        <v>0</v>
      </c>
      <c r="G158" s="277">
        <v>0</v>
      </c>
      <c r="H158" s="277">
        <v>0</v>
      </c>
      <c r="I158" s="310">
        <v>0</v>
      </c>
      <c r="J158" s="310"/>
      <c r="K158" s="334"/>
      <c r="L158" s="313">
        <f t="shared" si="6"/>
        <v>8208.02</v>
      </c>
    </row>
    <row r="159" spans="1:12" s="4" customFormat="1" ht="35.25" customHeight="1" x14ac:dyDescent="0.25">
      <c r="A159" s="216" t="s">
        <v>283</v>
      </c>
      <c r="B159" s="315" t="s">
        <v>284</v>
      </c>
      <c r="C159" s="321" t="s">
        <v>57</v>
      </c>
      <c r="D159" s="318">
        <v>1666.6</v>
      </c>
      <c r="E159" s="277">
        <v>0</v>
      </c>
      <c r="F159" s="277">
        <v>0</v>
      </c>
      <c r="G159" s="277">
        <v>0</v>
      </c>
      <c r="H159" s="277">
        <v>0</v>
      </c>
      <c r="I159" s="310">
        <v>0</v>
      </c>
      <c r="J159" s="310"/>
      <c r="K159" s="334"/>
      <c r="L159" s="313">
        <f t="shared" si="6"/>
        <v>1666.6</v>
      </c>
    </row>
    <row r="160" spans="1:12" s="4" customFormat="1" ht="36.75" customHeight="1" x14ac:dyDescent="0.25">
      <c r="A160" s="216" t="s">
        <v>285</v>
      </c>
      <c r="B160" s="315" t="s">
        <v>286</v>
      </c>
      <c r="C160" s="321" t="s">
        <v>57</v>
      </c>
      <c r="D160" s="318">
        <v>887.2</v>
      </c>
      <c r="E160" s="277">
        <v>0</v>
      </c>
      <c r="F160" s="277">
        <v>0</v>
      </c>
      <c r="G160" s="277">
        <v>0</v>
      </c>
      <c r="H160" s="277">
        <v>0</v>
      </c>
      <c r="I160" s="310">
        <v>0</v>
      </c>
      <c r="J160" s="310"/>
      <c r="K160" s="334"/>
      <c r="L160" s="313">
        <f t="shared" si="6"/>
        <v>887.2</v>
      </c>
    </row>
    <row r="161" spans="1:12" s="4" customFormat="1" ht="35.25" customHeight="1" x14ac:dyDescent="0.25">
      <c r="A161" s="216" t="s">
        <v>287</v>
      </c>
      <c r="B161" s="315" t="s">
        <v>288</v>
      </c>
      <c r="C161" s="321" t="s">
        <v>57</v>
      </c>
      <c r="D161" s="318">
        <v>1397</v>
      </c>
      <c r="E161" s="277">
        <v>103</v>
      </c>
      <c r="F161" s="277">
        <v>0</v>
      </c>
      <c r="G161" s="277">
        <v>0</v>
      </c>
      <c r="H161" s="277">
        <v>0</v>
      </c>
      <c r="I161" s="310">
        <v>0</v>
      </c>
      <c r="J161" s="310"/>
      <c r="K161" s="334"/>
      <c r="L161" s="313">
        <f t="shared" si="6"/>
        <v>1500</v>
      </c>
    </row>
    <row r="162" spans="1:12" s="4" customFormat="1" ht="34.5" customHeight="1" x14ac:dyDescent="0.25">
      <c r="A162" s="216" t="s">
        <v>289</v>
      </c>
      <c r="B162" s="315" t="s">
        <v>290</v>
      </c>
      <c r="C162" s="321" t="s">
        <v>57</v>
      </c>
      <c r="D162" s="318">
        <v>453.69999999999993</v>
      </c>
      <c r="E162" s="277">
        <v>0</v>
      </c>
      <c r="F162" s="277">
        <v>0</v>
      </c>
      <c r="G162" s="277">
        <v>0</v>
      </c>
      <c r="H162" s="277">
        <v>0</v>
      </c>
      <c r="I162" s="310">
        <v>0</v>
      </c>
      <c r="J162" s="310"/>
      <c r="K162" s="334"/>
      <c r="L162" s="313">
        <f t="shared" si="6"/>
        <v>453.69999999999993</v>
      </c>
    </row>
    <row r="163" spans="1:12" s="4" customFormat="1" ht="33.75" customHeight="1" x14ac:dyDescent="0.25">
      <c r="A163" s="543" t="s">
        <v>291</v>
      </c>
      <c r="B163" s="315" t="s">
        <v>292</v>
      </c>
      <c r="C163" s="321" t="s">
        <v>57</v>
      </c>
      <c r="D163" s="318">
        <v>15716.52</v>
      </c>
      <c r="E163" s="277">
        <v>2010</v>
      </c>
      <c r="F163" s="277">
        <v>0</v>
      </c>
      <c r="G163" s="277">
        <v>0</v>
      </c>
      <c r="H163" s="277">
        <v>0</v>
      </c>
      <c r="I163" s="310">
        <v>0</v>
      </c>
      <c r="J163" s="310"/>
      <c r="K163" s="334"/>
      <c r="L163" s="313">
        <f t="shared" si="6"/>
        <v>17726.52</v>
      </c>
    </row>
    <row r="164" spans="1:12" s="4" customFormat="1" ht="33.75" customHeight="1" x14ac:dyDescent="0.25">
      <c r="A164" s="543"/>
      <c r="B164" s="315" t="s">
        <v>293</v>
      </c>
      <c r="C164" s="321" t="s">
        <v>57</v>
      </c>
      <c r="D164" s="318">
        <v>846.9</v>
      </c>
      <c r="E164" s="277">
        <v>0</v>
      </c>
      <c r="F164" s="277">
        <v>0</v>
      </c>
      <c r="G164" s="277">
        <v>0</v>
      </c>
      <c r="H164" s="277">
        <v>0</v>
      </c>
      <c r="I164" s="310">
        <v>0</v>
      </c>
      <c r="J164" s="310"/>
      <c r="K164" s="334"/>
      <c r="L164" s="313">
        <f t="shared" si="6"/>
        <v>846.9</v>
      </c>
    </row>
    <row r="165" spans="1:12" s="4" customFormat="1" ht="48" customHeight="1" x14ac:dyDescent="0.25">
      <c r="A165" s="216" t="s">
        <v>294</v>
      </c>
      <c r="B165" s="315" t="s">
        <v>295</v>
      </c>
      <c r="C165" s="321" t="s">
        <v>57</v>
      </c>
      <c r="D165" s="318">
        <v>41695.979999999996</v>
      </c>
      <c r="E165" s="277">
        <v>0</v>
      </c>
      <c r="F165" s="295">
        <v>1099</v>
      </c>
      <c r="G165" s="277">
        <v>0</v>
      </c>
      <c r="H165" s="277">
        <v>0</v>
      </c>
      <c r="I165" s="310">
        <v>0</v>
      </c>
      <c r="J165" s="310"/>
      <c r="K165" s="334"/>
      <c r="L165" s="313">
        <f t="shared" si="6"/>
        <v>42794.979999999996</v>
      </c>
    </row>
    <row r="166" spans="1:12" s="4" customFormat="1" ht="36.75" customHeight="1" x14ac:dyDescent="0.25">
      <c r="A166" s="216" t="s">
        <v>296</v>
      </c>
      <c r="B166" s="315" t="s">
        <v>297</v>
      </c>
      <c r="C166" s="321" t="s">
        <v>57</v>
      </c>
      <c r="D166" s="318">
        <v>708.4</v>
      </c>
      <c r="E166" s="277">
        <v>0</v>
      </c>
      <c r="F166" s="295">
        <v>0</v>
      </c>
      <c r="G166" s="277">
        <v>0</v>
      </c>
      <c r="H166" s="277">
        <v>0</v>
      </c>
      <c r="I166" s="310">
        <v>0</v>
      </c>
      <c r="J166" s="310"/>
      <c r="K166" s="334"/>
      <c r="L166" s="313">
        <f t="shared" si="6"/>
        <v>708.4</v>
      </c>
    </row>
    <row r="167" spans="1:12" s="4" customFormat="1" ht="34.5" customHeight="1" x14ac:dyDescent="0.25">
      <c r="A167" s="216" t="s">
        <v>298</v>
      </c>
      <c r="B167" s="315" t="s">
        <v>299</v>
      </c>
      <c r="C167" s="321" t="s">
        <v>57</v>
      </c>
      <c r="D167" s="318">
        <v>4738.01</v>
      </c>
      <c r="E167" s="277">
        <v>900</v>
      </c>
      <c r="F167" s="295">
        <v>376</v>
      </c>
      <c r="G167" s="277">
        <v>0</v>
      </c>
      <c r="H167" s="277">
        <v>0</v>
      </c>
      <c r="I167" s="310">
        <v>0</v>
      </c>
      <c r="J167" s="310"/>
      <c r="K167" s="334"/>
      <c r="L167" s="313">
        <f t="shared" ref="L167:L190" si="7">SUM(D167:K167)</f>
        <v>6014.01</v>
      </c>
    </row>
    <row r="168" spans="1:12" s="4" customFormat="1" ht="34.5" customHeight="1" x14ac:dyDescent="0.25">
      <c r="A168" s="216" t="s">
        <v>300</v>
      </c>
      <c r="B168" s="315" t="s">
        <v>301</v>
      </c>
      <c r="C168" s="321" t="s">
        <v>57</v>
      </c>
      <c r="D168" s="318">
        <v>10384.199999999999</v>
      </c>
      <c r="E168" s="277">
        <v>156</v>
      </c>
      <c r="F168" s="295">
        <v>0</v>
      </c>
      <c r="G168" s="277">
        <v>0</v>
      </c>
      <c r="H168" s="277">
        <v>0</v>
      </c>
      <c r="I168" s="310">
        <v>0</v>
      </c>
      <c r="J168" s="308"/>
      <c r="K168" s="332"/>
      <c r="L168" s="313">
        <f t="shared" si="7"/>
        <v>10540.199999999999</v>
      </c>
    </row>
    <row r="169" spans="1:12" s="4" customFormat="1" ht="36.75" customHeight="1" x14ac:dyDescent="0.25">
      <c r="A169" s="216" t="s">
        <v>302</v>
      </c>
      <c r="B169" s="315" t="s">
        <v>303</v>
      </c>
      <c r="C169" s="321" t="s">
        <v>57</v>
      </c>
      <c r="D169" s="318">
        <v>3438.2</v>
      </c>
      <c r="E169" s="277">
        <v>0</v>
      </c>
      <c r="F169" s="295">
        <v>0</v>
      </c>
      <c r="G169" s="277">
        <v>0</v>
      </c>
      <c r="H169" s="277">
        <v>0</v>
      </c>
      <c r="I169" s="310">
        <v>0</v>
      </c>
      <c r="J169" s="308"/>
      <c r="K169" s="332"/>
      <c r="L169" s="313">
        <f t="shared" si="7"/>
        <v>3438.2</v>
      </c>
    </row>
    <row r="170" spans="1:12" s="4" customFormat="1" ht="44.25" customHeight="1" x14ac:dyDescent="0.25">
      <c r="A170" s="543" t="s">
        <v>304</v>
      </c>
      <c r="B170" s="315" t="s">
        <v>305</v>
      </c>
      <c r="C170" s="321" t="s">
        <v>57</v>
      </c>
      <c r="D170" s="318">
        <v>22771.079999999994</v>
      </c>
      <c r="E170" s="277">
        <v>263</v>
      </c>
      <c r="F170" s="277">
        <v>149</v>
      </c>
      <c r="G170" s="277">
        <v>0</v>
      </c>
      <c r="H170" s="277">
        <v>0</v>
      </c>
      <c r="I170" s="310">
        <v>0</v>
      </c>
      <c r="J170" s="308"/>
      <c r="K170" s="332"/>
      <c r="L170" s="313">
        <f t="shared" si="7"/>
        <v>23183.079999999994</v>
      </c>
    </row>
    <row r="171" spans="1:12" s="4" customFormat="1" ht="33.75" customHeight="1" x14ac:dyDescent="0.25">
      <c r="A171" s="543"/>
      <c r="B171" s="316" t="s">
        <v>306</v>
      </c>
      <c r="C171" s="321" t="s">
        <v>57</v>
      </c>
      <c r="D171" s="318">
        <v>2394.1999999999998</v>
      </c>
      <c r="E171" s="277">
        <v>0</v>
      </c>
      <c r="F171" s="277">
        <v>0</v>
      </c>
      <c r="G171" s="277">
        <v>0</v>
      </c>
      <c r="H171" s="277">
        <v>0</v>
      </c>
      <c r="I171" s="310">
        <v>0</v>
      </c>
      <c r="J171" s="308"/>
      <c r="K171" s="332"/>
      <c r="L171" s="313">
        <f t="shared" si="7"/>
        <v>2394.1999999999998</v>
      </c>
    </row>
    <row r="172" spans="1:12" s="4" customFormat="1" ht="48" customHeight="1" x14ac:dyDescent="0.25">
      <c r="A172" s="216" t="s">
        <v>307</v>
      </c>
      <c r="B172" s="315" t="s">
        <v>308</v>
      </c>
      <c r="C172" s="321" t="s">
        <v>57</v>
      </c>
      <c r="D172" s="318">
        <v>18606.519999999997</v>
      </c>
      <c r="E172" s="277">
        <v>1387</v>
      </c>
      <c r="F172" s="277">
        <v>673</v>
      </c>
      <c r="G172" s="277">
        <v>350</v>
      </c>
      <c r="H172" s="277">
        <v>172</v>
      </c>
      <c r="I172" s="308">
        <v>300</v>
      </c>
      <c r="J172" s="308"/>
      <c r="K172" s="332"/>
      <c r="L172" s="313">
        <f t="shared" si="7"/>
        <v>21488.519999999997</v>
      </c>
    </row>
    <row r="173" spans="1:12" s="4" customFormat="1" ht="33.75" customHeight="1" x14ac:dyDescent="0.25">
      <c r="A173" s="216" t="s">
        <v>309</v>
      </c>
      <c r="B173" s="315" t="s">
        <v>310</v>
      </c>
      <c r="C173" s="321" t="s">
        <v>57</v>
      </c>
      <c r="D173" s="318">
        <v>5092.2</v>
      </c>
      <c r="E173" s="277">
        <v>272</v>
      </c>
      <c r="F173" s="277">
        <v>0</v>
      </c>
      <c r="G173" s="277">
        <v>0</v>
      </c>
      <c r="H173" s="277">
        <v>0</v>
      </c>
      <c r="I173" s="308">
        <v>0</v>
      </c>
      <c r="J173" s="308"/>
      <c r="K173" s="332"/>
      <c r="L173" s="313">
        <f t="shared" si="7"/>
        <v>5364.2</v>
      </c>
    </row>
    <row r="174" spans="1:12" s="4" customFormat="1" ht="35.25" customHeight="1" x14ac:dyDescent="0.25">
      <c r="A174" s="216" t="s">
        <v>311</v>
      </c>
      <c r="B174" s="315" t="s">
        <v>312</v>
      </c>
      <c r="C174" s="321" t="s">
        <v>57</v>
      </c>
      <c r="D174" s="318">
        <v>5709.7499999999991</v>
      </c>
      <c r="E174" s="277">
        <v>0</v>
      </c>
      <c r="F174" s="277">
        <v>0</v>
      </c>
      <c r="G174" s="277">
        <v>0</v>
      </c>
      <c r="H174" s="277">
        <v>0</v>
      </c>
      <c r="I174" s="308">
        <v>0</v>
      </c>
      <c r="J174" s="308"/>
      <c r="K174" s="332"/>
      <c r="L174" s="313">
        <f t="shared" si="7"/>
        <v>5709.7499999999991</v>
      </c>
    </row>
    <row r="175" spans="1:12" s="4" customFormat="1" ht="33.75" customHeight="1" x14ac:dyDescent="0.25">
      <c r="A175" s="216" t="s">
        <v>313</v>
      </c>
      <c r="B175" s="315" t="s">
        <v>314</v>
      </c>
      <c r="C175" s="321" t="s">
        <v>57</v>
      </c>
      <c r="D175" s="318">
        <v>1164.8999999999999</v>
      </c>
      <c r="E175" s="277">
        <v>0</v>
      </c>
      <c r="F175" s="277">
        <v>0</v>
      </c>
      <c r="G175" s="277">
        <v>0</v>
      </c>
      <c r="H175" s="277">
        <v>0</v>
      </c>
      <c r="I175" s="308">
        <v>0</v>
      </c>
      <c r="J175" s="308"/>
      <c r="K175" s="332"/>
      <c r="L175" s="313">
        <f t="shared" si="7"/>
        <v>1164.8999999999999</v>
      </c>
    </row>
    <row r="176" spans="1:12" s="4" customFormat="1" ht="33.75" customHeight="1" x14ac:dyDescent="0.25">
      <c r="A176" s="543" t="s">
        <v>315</v>
      </c>
      <c r="B176" s="315" t="s">
        <v>316</v>
      </c>
      <c r="C176" s="321" t="s">
        <v>57</v>
      </c>
      <c r="D176" s="318">
        <v>36002.140000000007</v>
      </c>
      <c r="E176" s="277">
        <v>1416</v>
      </c>
      <c r="F176" s="277">
        <v>1141</v>
      </c>
      <c r="G176" s="277">
        <v>519</v>
      </c>
      <c r="H176" s="277">
        <v>376</v>
      </c>
      <c r="I176" s="308">
        <v>629</v>
      </c>
      <c r="J176" s="308"/>
      <c r="K176" s="332"/>
      <c r="L176" s="313">
        <f t="shared" si="7"/>
        <v>40083.140000000007</v>
      </c>
    </row>
    <row r="177" spans="1:12" s="4" customFormat="1" ht="30" customHeight="1" x14ac:dyDescent="0.25">
      <c r="A177" s="543"/>
      <c r="B177" s="315" t="s">
        <v>317</v>
      </c>
      <c r="C177" s="321" t="s">
        <v>57</v>
      </c>
      <c r="D177" s="318">
        <v>6905.7</v>
      </c>
      <c r="E177" s="277">
        <v>136</v>
      </c>
      <c r="F177" s="277">
        <v>161</v>
      </c>
      <c r="G177" s="277">
        <v>0</v>
      </c>
      <c r="H177" s="277">
        <v>203</v>
      </c>
      <c r="I177" s="308">
        <v>215</v>
      </c>
      <c r="J177" s="308"/>
      <c r="K177" s="332"/>
      <c r="L177" s="313">
        <f t="shared" si="7"/>
        <v>7620.7</v>
      </c>
    </row>
    <row r="178" spans="1:12" s="4" customFormat="1" ht="34.5" customHeight="1" x14ac:dyDescent="0.25">
      <c r="A178" s="216" t="s">
        <v>318</v>
      </c>
      <c r="B178" s="315" t="s">
        <v>319</v>
      </c>
      <c r="C178" s="321" t="s">
        <v>57</v>
      </c>
      <c r="D178" s="318">
        <v>8246.7200000000012</v>
      </c>
      <c r="E178" s="277">
        <v>0</v>
      </c>
      <c r="F178" s="277">
        <v>0</v>
      </c>
      <c r="G178" s="277">
        <v>0</v>
      </c>
      <c r="H178" s="277">
        <v>0</v>
      </c>
      <c r="I178" s="308">
        <v>0</v>
      </c>
      <c r="J178" s="308"/>
      <c r="K178" s="332"/>
      <c r="L178" s="313">
        <f t="shared" ref="L178:L187" si="8">SUM(D178:K178)</f>
        <v>8246.7200000000012</v>
      </c>
    </row>
    <row r="179" spans="1:12" s="4" customFormat="1" ht="36.75" customHeight="1" x14ac:dyDescent="0.25">
      <c r="A179" s="216" t="s">
        <v>320</v>
      </c>
      <c r="B179" s="315" t="s">
        <v>321</v>
      </c>
      <c r="C179" s="321" t="s">
        <v>57</v>
      </c>
      <c r="D179" s="318">
        <v>2096.8000000000002</v>
      </c>
      <c r="E179" s="277">
        <v>127</v>
      </c>
      <c r="F179" s="277">
        <v>200</v>
      </c>
      <c r="G179" s="277">
        <v>0</v>
      </c>
      <c r="H179" s="277">
        <v>0</v>
      </c>
      <c r="I179" s="308">
        <v>0</v>
      </c>
      <c r="J179" s="308"/>
      <c r="K179" s="332"/>
      <c r="L179" s="313">
        <f t="shared" si="8"/>
        <v>2423.8000000000002</v>
      </c>
    </row>
    <row r="180" spans="1:12" s="4" customFormat="1" ht="23.25" customHeight="1" x14ac:dyDescent="0.25">
      <c r="A180" s="543" t="s">
        <v>322</v>
      </c>
      <c r="B180" s="315" t="s">
        <v>323</v>
      </c>
      <c r="C180" s="321" t="s">
        <v>57</v>
      </c>
      <c r="D180" s="318">
        <v>2129</v>
      </c>
      <c r="E180" s="277">
        <v>0</v>
      </c>
      <c r="F180" s="277">
        <v>0</v>
      </c>
      <c r="G180" s="277">
        <v>0</v>
      </c>
      <c r="H180" s="277">
        <v>0</v>
      </c>
      <c r="I180" s="308">
        <v>0</v>
      </c>
      <c r="J180" s="308"/>
      <c r="K180" s="332"/>
      <c r="L180" s="313">
        <f t="shared" si="8"/>
        <v>2129</v>
      </c>
    </row>
    <row r="181" spans="1:12" s="4" customFormat="1" ht="36" customHeight="1" x14ac:dyDescent="0.25">
      <c r="A181" s="543"/>
      <c r="B181" s="315" t="s">
        <v>324</v>
      </c>
      <c r="C181" s="321" t="s">
        <v>57</v>
      </c>
      <c r="D181" s="318">
        <v>14933.789999999999</v>
      </c>
      <c r="E181" s="277">
        <v>1853</v>
      </c>
      <c r="F181" s="277">
        <v>1317</v>
      </c>
      <c r="G181" s="277">
        <v>0</v>
      </c>
      <c r="H181" s="277">
        <v>318</v>
      </c>
      <c r="I181" s="308">
        <v>0</v>
      </c>
      <c r="J181" s="308"/>
      <c r="K181" s="332"/>
      <c r="L181" s="313">
        <f>SUM(D181:K181)</f>
        <v>18421.79</v>
      </c>
    </row>
    <row r="182" spans="1:12" s="4" customFormat="1" ht="35.25" customHeight="1" x14ac:dyDescent="0.25">
      <c r="A182" s="216" t="s">
        <v>325</v>
      </c>
      <c r="B182" s="315" t="s">
        <v>326</v>
      </c>
      <c r="C182" s="321" t="s">
        <v>57</v>
      </c>
      <c r="D182" s="318">
        <v>8003.9400000000005</v>
      </c>
      <c r="E182" s="277">
        <v>0</v>
      </c>
      <c r="F182" s="277">
        <v>0</v>
      </c>
      <c r="G182" s="277">
        <v>0</v>
      </c>
      <c r="H182" s="277">
        <v>0</v>
      </c>
      <c r="I182" s="308">
        <v>0</v>
      </c>
      <c r="J182" s="308"/>
      <c r="K182" s="332"/>
      <c r="L182" s="313">
        <f t="shared" si="8"/>
        <v>8003.9400000000005</v>
      </c>
    </row>
    <row r="183" spans="1:12" s="4" customFormat="1" ht="36.75" customHeight="1" x14ac:dyDescent="0.25">
      <c r="A183" s="543" t="s">
        <v>327</v>
      </c>
      <c r="B183" s="315" t="s">
        <v>328</v>
      </c>
      <c r="C183" s="321" t="s">
        <v>57</v>
      </c>
      <c r="D183" s="318">
        <v>18972.059999999998</v>
      </c>
      <c r="E183" s="277">
        <v>629</v>
      </c>
      <c r="F183" s="277">
        <v>636</v>
      </c>
      <c r="G183" s="277">
        <v>204</v>
      </c>
      <c r="H183" s="277">
        <v>0</v>
      </c>
      <c r="I183" s="308">
        <v>276</v>
      </c>
      <c r="J183" s="308"/>
      <c r="K183" s="332"/>
      <c r="L183" s="313">
        <f t="shared" si="8"/>
        <v>20717.059999999998</v>
      </c>
    </row>
    <row r="184" spans="1:12" s="4" customFormat="1" ht="36.75" customHeight="1" x14ac:dyDescent="0.25">
      <c r="A184" s="543"/>
      <c r="B184" s="315" t="s">
        <v>329</v>
      </c>
      <c r="C184" s="321" t="s">
        <v>57</v>
      </c>
      <c r="D184" s="318">
        <v>28989.81</v>
      </c>
      <c r="E184" s="277">
        <v>575</v>
      </c>
      <c r="F184" s="277">
        <v>0</v>
      </c>
      <c r="G184" s="277">
        <v>0</v>
      </c>
      <c r="H184" s="277">
        <v>0</v>
      </c>
      <c r="I184" s="308">
        <v>0</v>
      </c>
      <c r="J184" s="308"/>
      <c r="K184" s="332"/>
      <c r="L184" s="313">
        <f t="shared" si="8"/>
        <v>29564.81</v>
      </c>
    </row>
    <row r="185" spans="1:12" s="4" customFormat="1" ht="36.75" customHeight="1" x14ac:dyDescent="0.25">
      <c r="A185" s="216" t="s">
        <v>330</v>
      </c>
      <c r="B185" s="316" t="s">
        <v>331</v>
      </c>
      <c r="C185" s="321" t="s">
        <v>57</v>
      </c>
      <c r="D185" s="318">
        <v>0</v>
      </c>
      <c r="E185" s="277">
        <v>102</v>
      </c>
      <c r="F185" s="277">
        <v>0</v>
      </c>
      <c r="G185" s="277">
        <v>0</v>
      </c>
      <c r="H185" s="277">
        <v>0</v>
      </c>
      <c r="I185" s="308">
        <v>0</v>
      </c>
      <c r="J185" s="308"/>
      <c r="K185" s="332"/>
      <c r="L185" s="313">
        <f t="shared" si="8"/>
        <v>102</v>
      </c>
    </row>
    <row r="186" spans="1:12" s="4" customFormat="1" ht="36.75" customHeight="1" x14ac:dyDescent="0.25">
      <c r="A186" s="216" t="s">
        <v>332</v>
      </c>
      <c r="B186" s="316" t="s">
        <v>333</v>
      </c>
      <c r="C186" s="321" t="s">
        <v>57</v>
      </c>
      <c r="D186" s="318">
        <v>0</v>
      </c>
      <c r="E186" s="277">
        <v>436</v>
      </c>
      <c r="F186" s="277">
        <v>0</v>
      </c>
      <c r="G186" s="277">
        <v>0</v>
      </c>
      <c r="H186" s="277">
        <v>0</v>
      </c>
      <c r="I186" s="308">
        <v>0</v>
      </c>
      <c r="J186" s="308"/>
      <c r="K186" s="332"/>
      <c r="L186" s="313">
        <f t="shared" si="8"/>
        <v>436</v>
      </c>
    </row>
    <row r="187" spans="1:12" s="4" customFormat="1" ht="38.25" customHeight="1" x14ac:dyDescent="0.25">
      <c r="A187" s="216" t="s">
        <v>334</v>
      </c>
      <c r="B187" s="315" t="s">
        <v>335</v>
      </c>
      <c r="C187" s="321" t="s">
        <v>57</v>
      </c>
      <c r="D187" s="318">
        <v>10179.6</v>
      </c>
      <c r="E187" s="277">
        <v>740</v>
      </c>
      <c r="F187" s="277">
        <v>0</v>
      </c>
      <c r="G187" s="277">
        <v>0</v>
      </c>
      <c r="H187" s="277">
        <v>0</v>
      </c>
      <c r="I187" s="308">
        <v>0</v>
      </c>
      <c r="J187" s="308"/>
      <c r="K187" s="332"/>
      <c r="L187" s="313">
        <f t="shared" si="8"/>
        <v>10919.6</v>
      </c>
    </row>
    <row r="188" spans="1:12" s="4" customFormat="1" ht="36" customHeight="1" x14ac:dyDescent="0.25">
      <c r="A188" s="216" t="s">
        <v>336</v>
      </c>
      <c r="B188" s="315" t="s">
        <v>337</v>
      </c>
      <c r="C188" s="321" t="s">
        <v>57</v>
      </c>
      <c r="D188" s="318">
        <v>100.9</v>
      </c>
      <c r="E188" s="277">
        <v>0</v>
      </c>
      <c r="F188" s="277">
        <v>0</v>
      </c>
      <c r="G188" s="277">
        <v>0</v>
      </c>
      <c r="H188" s="277">
        <v>0</v>
      </c>
      <c r="I188" s="308">
        <v>0</v>
      </c>
      <c r="J188" s="308"/>
      <c r="K188" s="332"/>
      <c r="L188" s="313">
        <f t="shared" si="7"/>
        <v>100.9</v>
      </c>
    </row>
    <row r="189" spans="1:12" s="4" customFormat="1" ht="33.75" customHeight="1" x14ac:dyDescent="0.25">
      <c r="A189" s="216" t="s">
        <v>338</v>
      </c>
      <c r="B189" s="315" t="s">
        <v>339</v>
      </c>
      <c r="C189" s="321" t="s">
        <v>57</v>
      </c>
      <c r="D189" s="318">
        <v>476.2</v>
      </c>
      <c r="E189" s="277">
        <v>0</v>
      </c>
      <c r="F189" s="277">
        <v>0</v>
      </c>
      <c r="G189" s="277">
        <v>0</v>
      </c>
      <c r="H189" s="277">
        <v>0</v>
      </c>
      <c r="I189" s="308">
        <v>0</v>
      </c>
      <c r="J189" s="308"/>
      <c r="K189" s="332"/>
      <c r="L189" s="313">
        <f t="shared" si="7"/>
        <v>476.2</v>
      </c>
    </row>
    <row r="190" spans="1:12" s="203" customFormat="1" ht="35.25" customHeight="1" x14ac:dyDescent="0.25">
      <c r="A190" s="216" t="s">
        <v>340</v>
      </c>
      <c r="B190" s="317" t="s">
        <v>341</v>
      </c>
      <c r="C190" s="322" t="s">
        <v>57</v>
      </c>
      <c r="D190" s="305">
        <v>15770.740000000002</v>
      </c>
      <c r="E190" s="293">
        <v>172</v>
      </c>
      <c r="F190" s="293">
        <v>450</v>
      </c>
      <c r="G190" s="277">
        <v>0</v>
      </c>
      <c r="H190" s="293">
        <v>0</v>
      </c>
      <c r="I190" s="308">
        <v>0</v>
      </c>
      <c r="J190" s="309"/>
      <c r="K190" s="333"/>
      <c r="L190" s="313">
        <f t="shared" si="7"/>
        <v>16392.740000000002</v>
      </c>
    </row>
    <row r="191" spans="1:12" s="4" customFormat="1" ht="36.75" customHeight="1" x14ac:dyDescent="0.25">
      <c r="A191" s="216" t="s">
        <v>342</v>
      </c>
      <c r="B191" s="315" t="s">
        <v>343</v>
      </c>
      <c r="C191" s="321" t="s">
        <v>57</v>
      </c>
      <c r="D191" s="318">
        <v>320.8</v>
      </c>
      <c r="E191" s="277">
        <v>0</v>
      </c>
      <c r="F191" s="277">
        <v>0</v>
      </c>
      <c r="G191" s="277">
        <v>0</v>
      </c>
      <c r="H191" s="277">
        <v>0</v>
      </c>
      <c r="I191" s="308">
        <v>0</v>
      </c>
      <c r="J191" s="308"/>
      <c r="K191" s="332"/>
      <c r="L191" s="313">
        <f t="shared" ref="L191:L193" si="9">SUM(D191:K191)</f>
        <v>320.8</v>
      </c>
    </row>
    <row r="192" spans="1:12" s="4" customFormat="1" ht="36.75" customHeight="1" x14ac:dyDescent="0.25">
      <c r="A192" s="216" t="s">
        <v>344</v>
      </c>
      <c r="B192" s="84" t="s">
        <v>345</v>
      </c>
      <c r="C192" s="321" t="s">
        <v>57</v>
      </c>
      <c r="D192" s="318">
        <v>3752</v>
      </c>
      <c r="E192" s="277">
        <v>0</v>
      </c>
      <c r="F192" s="277">
        <v>0</v>
      </c>
      <c r="G192" s="277">
        <v>0</v>
      </c>
      <c r="H192" s="277">
        <v>0</v>
      </c>
      <c r="I192" s="308">
        <v>0</v>
      </c>
      <c r="J192" s="308"/>
      <c r="K192" s="332"/>
      <c r="L192" s="313">
        <f t="shared" si="9"/>
        <v>3752</v>
      </c>
    </row>
    <row r="193" spans="1:15" s="4" customFormat="1" ht="36.75" customHeight="1" x14ac:dyDescent="0.25">
      <c r="A193" s="216" t="s">
        <v>346</v>
      </c>
      <c r="B193" s="84" t="s">
        <v>347</v>
      </c>
      <c r="C193" s="321" t="s">
        <v>57</v>
      </c>
      <c r="D193" s="318">
        <v>1518.1</v>
      </c>
      <c r="E193" s="277">
        <v>534</v>
      </c>
      <c r="F193" s="277">
        <v>0</v>
      </c>
      <c r="G193" s="277">
        <v>0</v>
      </c>
      <c r="H193" s="277">
        <v>0</v>
      </c>
      <c r="I193" s="308">
        <v>0</v>
      </c>
      <c r="J193" s="308"/>
      <c r="K193" s="332"/>
      <c r="L193" s="313">
        <f t="shared" si="9"/>
        <v>2052.1</v>
      </c>
    </row>
    <row r="194" spans="1:15" s="4" customFormat="1" ht="36.75" customHeight="1" x14ac:dyDescent="0.25">
      <c r="A194" s="216" t="s">
        <v>350</v>
      </c>
      <c r="B194" s="84" t="s">
        <v>351</v>
      </c>
      <c r="C194" s="321" t="s">
        <v>57</v>
      </c>
      <c r="D194" s="318">
        <v>5534.5</v>
      </c>
      <c r="E194" s="277">
        <v>178</v>
      </c>
      <c r="F194" s="277">
        <v>0</v>
      </c>
      <c r="G194" s="277">
        <v>0</v>
      </c>
      <c r="H194" s="277">
        <v>0</v>
      </c>
      <c r="I194" s="308">
        <v>0</v>
      </c>
      <c r="J194" s="308"/>
      <c r="K194" s="332"/>
      <c r="L194" s="313">
        <f>SUM(D194:K194)</f>
        <v>5712.5</v>
      </c>
    </row>
    <row r="195" spans="1:15" s="4" customFormat="1" ht="36.75" customHeight="1" x14ac:dyDescent="0.25">
      <c r="A195" s="117" t="s">
        <v>352</v>
      </c>
      <c r="B195" s="84" t="s">
        <v>353</v>
      </c>
      <c r="C195" s="321" t="s">
        <v>57</v>
      </c>
      <c r="D195" s="304">
        <v>1443.8700000000001</v>
      </c>
      <c r="E195" s="277">
        <v>0</v>
      </c>
      <c r="F195" s="277">
        <v>0</v>
      </c>
      <c r="G195" s="277">
        <v>0</v>
      </c>
      <c r="H195" s="277">
        <v>0</v>
      </c>
      <c r="I195" s="308">
        <v>0</v>
      </c>
      <c r="J195" s="308"/>
      <c r="K195" s="332"/>
      <c r="L195" s="313">
        <f>SUM(D195:K195)</f>
        <v>1443.8700000000001</v>
      </c>
    </row>
    <row r="196" spans="1:15" s="4" customFormat="1" ht="30" customHeight="1" x14ac:dyDescent="0.25">
      <c r="A196" s="548" t="s">
        <v>354</v>
      </c>
      <c r="B196" s="549"/>
      <c r="C196" s="17" t="s">
        <v>57</v>
      </c>
      <c r="D196" s="319">
        <f t="shared" ref="D196:K196" si="10">SUM(D31:D195)</f>
        <v>2322644.0800000019</v>
      </c>
      <c r="E196" s="294">
        <f t="shared" si="10"/>
        <v>68910</v>
      </c>
      <c r="F196" s="294">
        <f t="shared" si="10"/>
        <v>38903.599999999999</v>
      </c>
      <c r="G196" s="294">
        <f t="shared" si="10"/>
        <v>11757.2</v>
      </c>
      <c r="H196" s="294">
        <f t="shared" si="10"/>
        <v>19896</v>
      </c>
      <c r="I196" s="311">
        <f>SUM(I31:I195)</f>
        <v>14204.1</v>
      </c>
      <c r="J196" s="311">
        <f t="shared" si="10"/>
        <v>0</v>
      </c>
      <c r="K196" s="311">
        <f t="shared" si="10"/>
        <v>0</v>
      </c>
      <c r="L196" s="20">
        <f>SUM(D196:K196)</f>
        <v>2476314.9800000023</v>
      </c>
    </row>
    <row r="197" spans="1:15" s="4" customFormat="1" ht="30" customHeight="1" x14ac:dyDescent="0.25">
      <c r="A197" s="548" t="s">
        <v>355</v>
      </c>
      <c r="B197" s="549"/>
      <c r="C197" s="17" t="s">
        <v>57</v>
      </c>
      <c r="D197" s="320">
        <f t="shared" ref="D197:K197" si="11">COUNTIF(D31:D195,"&gt;0")</f>
        <v>157</v>
      </c>
      <c r="E197" s="298">
        <f t="shared" si="11"/>
        <v>76</v>
      </c>
      <c r="F197" s="298">
        <f t="shared" si="11"/>
        <v>50</v>
      </c>
      <c r="G197" s="298">
        <f t="shared" si="11"/>
        <v>27</v>
      </c>
      <c r="H197" s="298">
        <f t="shared" si="11"/>
        <v>35</v>
      </c>
      <c r="I197" s="312">
        <f t="shared" si="11"/>
        <v>33</v>
      </c>
      <c r="J197" s="312">
        <f t="shared" si="11"/>
        <v>0</v>
      </c>
      <c r="K197" s="312">
        <f t="shared" si="11"/>
        <v>0</v>
      </c>
      <c r="L197" s="345">
        <f>SUM(D197:K197)</f>
        <v>378</v>
      </c>
      <c r="M197" s="178"/>
      <c r="O197" s="81"/>
    </row>
    <row r="198" spans="1:15" s="4" customFormat="1" ht="24.95" customHeight="1" x14ac:dyDescent="0.25">
      <c r="A198" s="544" t="s">
        <v>64</v>
      </c>
      <c r="B198" s="545"/>
      <c r="C198" s="545"/>
      <c r="D198" s="545"/>
      <c r="E198" s="545"/>
      <c r="F198" s="545"/>
      <c r="G198" s="545"/>
      <c r="H198" s="545"/>
      <c r="I198" s="545"/>
      <c r="J198" s="546"/>
      <c r="K198" s="546"/>
      <c r="L198" s="547"/>
    </row>
    <row r="199" spans="1:15" s="5" customFormat="1" ht="35.1" customHeight="1" x14ac:dyDescent="0.25">
      <c r="A199" s="330" t="s">
        <v>356</v>
      </c>
      <c r="B199" s="587" t="s">
        <v>357</v>
      </c>
      <c r="C199" s="588"/>
      <c r="D199" s="307" t="s">
        <v>48</v>
      </c>
      <c r="E199" s="299" t="s">
        <v>49</v>
      </c>
      <c r="F199" s="300" t="s">
        <v>50</v>
      </c>
      <c r="G199" s="300" t="s">
        <v>51</v>
      </c>
      <c r="H199" s="300" t="s">
        <v>52</v>
      </c>
      <c r="I199" s="300" t="s">
        <v>53</v>
      </c>
      <c r="J199" s="300" t="s">
        <v>54</v>
      </c>
      <c r="K199" s="344" t="s">
        <v>55</v>
      </c>
      <c r="L199" s="314" t="s">
        <v>60</v>
      </c>
    </row>
    <row r="200" spans="1:15" ht="36.75" customHeight="1" x14ac:dyDescent="0.2">
      <c r="A200" s="500" t="s">
        <v>358</v>
      </c>
      <c r="B200" s="85" t="s">
        <v>359</v>
      </c>
      <c r="C200" s="62" t="s">
        <v>57</v>
      </c>
      <c r="D200" s="304">
        <v>964.5</v>
      </c>
      <c r="E200" s="123">
        <v>0</v>
      </c>
      <c r="F200" s="31">
        <v>0</v>
      </c>
      <c r="G200" s="31">
        <v>0</v>
      </c>
      <c r="H200" s="31">
        <v>0</v>
      </c>
      <c r="I200" s="31">
        <v>0</v>
      </c>
      <c r="J200" s="123"/>
      <c r="K200" s="346"/>
      <c r="L200" s="67">
        <f>SUM(D200:K200)</f>
        <v>964.5</v>
      </c>
    </row>
    <row r="201" spans="1:15" ht="36.75" customHeight="1" x14ac:dyDescent="0.2">
      <c r="A201" s="500"/>
      <c r="B201" s="85" t="s">
        <v>360</v>
      </c>
      <c r="C201" s="62" t="s">
        <v>57</v>
      </c>
      <c r="D201" s="304">
        <v>2698.6000000000004</v>
      </c>
      <c r="E201" s="123">
        <v>0</v>
      </c>
      <c r="F201" s="31">
        <v>0</v>
      </c>
      <c r="G201" s="31">
        <v>0</v>
      </c>
      <c r="H201" s="31">
        <v>0</v>
      </c>
      <c r="I201" s="31">
        <v>0</v>
      </c>
      <c r="J201" s="123"/>
      <c r="K201" s="346"/>
      <c r="L201" s="67">
        <f t="shared" ref="L201:L264" si="12">SUM(D201:K201)</f>
        <v>2698.6000000000004</v>
      </c>
      <c r="O201" s="72"/>
    </row>
    <row r="202" spans="1:15" ht="36.75" customHeight="1" x14ac:dyDescent="0.2">
      <c r="A202" s="500"/>
      <c r="B202" s="84" t="s">
        <v>361</v>
      </c>
      <c r="C202" s="62" t="s">
        <v>57</v>
      </c>
      <c r="D202" s="304">
        <v>939.3</v>
      </c>
      <c r="E202" s="123">
        <v>0</v>
      </c>
      <c r="F202" s="31">
        <v>0</v>
      </c>
      <c r="G202" s="31">
        <v>0</v>
      </c>
      <c r="H202" s="31">
        <v>0</v>
      </c>
      <c r="I202" s="31">
        <v>0</v>
      </c>
      <c r="J202" s="123"/>
      <c r="K202" s="346"/>
      <c r="L202" s="67">
        <f t="shared" si="12"/>
        <v>939.3</v>
      </c>
    </row>
    <row r="203" spans="1:15" ht="36.75" customHeight="1" x14ac:dyDescent="0.2">
      <c r="A203" s="500"/>
      <c r="B203" s="84" t="s">
        <v>362</v>
      </c>
      <c r="C203" s="62" t="s">
        <v>57</v>
      </c>
      <c r="D203" s="304">
        <v>298.89999999999998</v>
      </c>
      <c r="E203" s="123">
        <v>0</v>
      </c>
      <c r="F203" s="31">
        <v>0</v>
      </c>
      <c r="G203" s="31">
        <v>0</v>
      </c>
      <c r="H203" s="31">
        <v>0</v>
      </c>
      <c r="I203" s="31">
        <v>0</v>
      </c>
      <c r="J203" s="123"/>
      <c r="K203" s="346"/>
      <c r="L203" s="67">
        <f t="shared" si="12"/>
        <v>298.89999999999998</v>
      </c>
    </row>
    <row r="204" spans="1:15" ht="36.75" customHeight="1" x14ac:dyDescent="0.2">
      <c r="A204" s="500"/>
      <c r="B204" s="179" t="s">
        <v>363</v>
      </c>
      <c r="C204" s="62" t="s">
        <v>57</v>
      </c>
      <c r="D204" s="304">
        <v>479.9</v>
      </c>
      <c r="E204" s="123">
        <v>0</v>
      </c>
      <c r="F204" s="31">
        <v>0</v>
      </c>
      <c r="G204" s="31">
        <v>0</v>
      </c>
      <c r="H204" s="31">
        <v>0</v>
      </c>
      <c r="I204" s="31">
        <v>0</v>
      </c>
      <c r="J204" s="123"/>
      <c r="K204" s="346"/>
      <c r="L204" s="67">
        <f t="shared" si="12"/>
        <v>479.9</v>
      </c>
    </row>
    <row r="205" spans="1:15" ht="36.75" customHeight="1" x14ac:dyDescent="0.2">
      <c r="A205" s="500"/>
      <c r="B205" s="179" t="s">
        <v>364</v>
      </c>
      <c r="C205" s="62" t="s">
        <v>57</v>
      </c>
      <c r="D205" s="304">
        <v>1741.95</v>
      </c>
      <c r="E205" s="123">
        <v>0</v>
      </c>
      <c r="F205" s="31">
        <v>0</v>
      </c>
      <c r="G205" s="31">
        <v>0</v>
      </c>
      <c r="H205" s="31">
        <v>0</v>
      </c>
      <c r="I205" s="31">
        <v>0</v>
      </c>
      <c r="J205" s="123"/>
      <c r="K205" s="346"/>
      <c r="L205" s="67">
        <f t="shared" si="12"/>
        <v>1741.95</v>
      </c>
    </row>
    <row r="206" spans="1:15" ht="36.75" customHeight="1" x14ac:dyDescent="0.2">
      <c r="A206" s="500"/>
      <c r="B206" s="179" t="s">
        <v>365</v>
      </c>
      <c r="C206" s="62" t="s">
        <v>57</v>
      </c>
      <c r="D206" s="304">
        <v>268.2</v>
      </c>
      <c r="E206" s="123">
        <v>0</v>
      </c>
      <c r="F206" s="31">
        <v>0</v>
      </c>
      <c r="G206" s="31">
        <v>0</v>
      </c>
      <c r="H206" s="31">
        <v>0</v>
      </c>
      <c r="I206" s="31">
        <v>0</v>
      </c>
      <c r="J206" s="123"/>
      <c r="K206" s="346"/>
      <c r="L206" s="67">
        <f t="shared" si="12"/>
        <v>268.2</v>
      </c>
    </row>
    <row r="207" spans="1:15" ht="36.75" customHeight="1" x14ac:dyDescent="0.2">
      <c r="A207" s="500"/>
      <c r="B207" s="179" t="s">
        <v>345</v>
      </c>
      <c r="C207" s="62" t="s">
        <v>57</v>
      </c>
      <c r="D207" s="304">
        <v>536.9</v>
      </c>
      <c r="E207" s="123">
        <v>0</v>
      </c>
      <c r="F207" s="31">
        <v>0</v>
      </c>
      <c r="G207" s="31">
        <v>0</v>
      </c>
      <c r="H207" s="31">
        <v>0</v>
      </c>
      <c r="I207" s="31">
        <v>0</v>
      </c>
      <c r="J207" s="123"/>
      <c r="K207" s="346"/>
      <c r="L207" s="67">
        <f t="shared" si="12"/>
        <v>536.9</v>
      </c>
    </row>
    <row r="208" spans="1:15" ht="36.75" customHeight="1" x14ac:dyDescent="0.2">
      <c r="A208" s="501"/>
      <c r="B208" s="84" t="s">
        <v>366</v>
      </c>
      <c r="C208" s="62" t="s">
        <v>57</v>
      </c>
      <c r="D208" s="304">
        <v>1455.8999999999999</v>
      </c>
      <c r="E208" s="123">
        <v>0</v>
      </c>
      <c r="F208" s="31">
        <v>0</v>
      </c>
      <c r="G208" s="31">
        <v>0</v>
      </c>
      <c r="H208" s="31">
        <v>0</v>
      </c>
      <c r="I208" s="31">
        <v>0</v>
      </c>
      <c r="J208" s="123"/>
      <c r="K208" s="346"/>
      <c r="L208" s="67">
        <f t="shared" si="12"/>
        <v>1455.8999999999999</v>
      </c>
    </row>
    <row r="209" spans="1:18" ht="36.75" customHeight="1" x14ac:dyDescent="0.2">
      <c r="A209" s="218" t="s">
        <v>367</v>
      </c>
      <c r="B209" s="179" t="s">
        <v>368</v>
      </c>
      <c r="C209" s="62" t="s">
        <v>57</v>
      </c>
      <c r="D209" s="304">
        <v>10424.1</v>
      </c>
      <c r="E209" s="123">
        <v>0</v>
      </c>
      <c r="F209" s="31">
        <v>0</v>
      </c>
      <c r="G209" s="31">
        <v>0</v>
      </c>
      <c r="H209" s="31">
        <v>0</v>
      </c>
      <c r="I209" s="31">
        <v>0</v>
      </c>
      <c r="J209" s="123"/>
      <c r="K209" s="346"/>
      <c r="L209" s="67">
        <f t="shared" si="12"/>
        <v>10424.1</v>
      </c>
    </row>
    <row r="210" spans="1:18" ht="36.75" customHeight="1" x14ac:dyDescent="0.2">
      <c r="A210" s="499" t="s">
        <v>369</v>
      </c>
      <c r="B210" s="84" t="s">
        <v>370</v>
      </c>
      <c r="C210" s="62" t="s">
        <v>57</v>
      </c>
      <c r="D210" s="305">
        <v>110682.39999999998</v>
      </c>
      <c r="E210" s="123">
        <v>3949</v>
      </c>
      <c r="F210" s="31">
        <v>1993</v>
      </c>
      <c r="G210" s="123">
        <v>479</v>
      </c>
      <c r="H210" s="31">
        <v>2104</v>
      </c>
      <c r="I210" s="123">
        <v>817</v>
      </c>
      <c r="J210" s="123"/>
      <c r="K210" s="346"/>
      <c r="L210" s="67">
        <f t="shared" si="12"/>
        <v>120024.39999999998</v>
      </c>
    </row>
    <row r="211" spans="1:18" ht="36.75" customHeight="1" x14ac:dyDescent="0.2">
      <c r="A211" s="500"/>
      <c r="B211" s="84" t="s">
        <v>371</v>
      </c>
      <c r="C211" s="62" t="s">
        <v>57</v>
      </c>
      <c r="D211" s="305">
        <v>68948.91</v>
      </c>
      <c r="E211" s="123">
        <v>1742</v>
      </c>
      <c r="F211" s="31">
        <v>977</v>
      </c>
      <c r="G211" s="277">
        <v>902</v>
      </c>
      <c r="H211" s="277">
        <v>463</v>
      </c>
      <c r="I211" s="277">
        <v>827</v>
      </c>
      <c r="J211" s="277"/>
      <c r="K211" s="332"/>
      <c r="L211" s="67">
        <f t="shared" si="12"/>
        <v>73859.91</v>
      </c>
      <c r="R211" s="72"/>
    </row>
    <row r="212" spans="1:18" ht="36.75" customHeight="1" x14ac:dyDescent="0.2">
      <c r="A212" s="500"/>
      <c r="B212" s="84" t="s">
        <v>372</v>
      </c>
      <c r="C212" s="62" t="s">
        <v>57</v>
      </c>
      <c r="D212" s="305">
        <v>1412.5</v>
      </c>
      <c r="E212" s="123">
        <v>0</v>
      </c>
      <c r="F212" s="31">
        <v>0</v>
      </c>
      <c r="G212" s="277">
        <v>0</v>
      </c>
      <c r="H212" s="277">
        <v>0</v>
      </c>
      <c r="I212" s="277">
        <v>0</v>
      </c>
      <c r="J212" s="277"/>
      <c r="K212" s="332"/>
      <c r="L212" s="67">
        <f t="shared" si="12"/>
        <v>1412.5</v>
      </c>
    </row>
    <row r="213" spans="1:18" ht="36.75" customHeight="1" x14ac:dyDescent="0.2">
      <c r="A213" s="501"/>
      <c r="B213" s="84" t="s">
        <v>373</v>
      </c>
      <c r="C213" s="62" t="s">
        <v>57</v>
      </c>
      <c r="D213" s="305">
        <v>1547.4</v>
      </c>
      <c r="E213" s="123">
        <v>0</v>
      </c>
      <c r="F213" s="31">
        <v>0</v>
      </c>
      <c r="G213" s="277">
        <v>0</v>
      </c>
      <c r="H213" s="277">
        <v>0</v>
      </c>
      <c r="I213" s="277">
        <v>0</v>
      </c>
      <c r="J213" s="277"/>
      <c r="K213" s="332"/>
      <c r="L213" s="67">
        <f t="shared" si="12"/>
        <v>1547.4</v>
      </c>
    </row>
    <row r="214" spans="1:18" ht="36.75" customHeight="1" x14ac:dyDescent="0.2">
      <c r="A214" s="117" t="s">
        <v>374</v>
      </c>
      <c r="B214" s="84" t="s">
        <v>375</v>
      </c>
      <c r="C214" s="62" t="s">
        <v>57</v>
      </c>
      <c r="D214" s="305">
        <v>1067.3</v>
      </c>
      <c r="E214" s="123">
        <v>0</v>
      </c>
      <c r="F214" s="31">
        <v>0</v>
      </c>
      <c r="G214" s="277">
        <v>0</v>
      </c>
      <c r="H214" s="277">
        <v>0</v>
      </c>
      <c r="I214" s="277">
        <v>0</v>
      </c>
      <c r="J214" s="277"/>
      <c r="K214" s="332"/>
      <c r="L214" s="67">
        <f t="shared" si="12"/>
        <v>1067.3</v>
      </c>
    </row>
    <row r="215" spans="1:18" ht="36.75" customHeight="1" x14ac:dyDescent="0.2">
      <c r="A215" s="584" t="s">
        <v>376</v>
      </c>
      <c r="B215" s="83" t="s">
        <v>377</v>
      </c>
      <c r="C215" s="62" t="s">
        <v>57</v>
      </c>
      <c r="D215" s="45">
        <v>256.8</v>
      </c>
      <c r="E215" s="123">
        <v>0</v>
      </c>
      <c r="F215" s="31">
        <v>0</v>
      </c>
      <c r="G215" s="277">
        <v>0</v>
      </c>
      <c r="H215" s="277">
        <v>0</v>
      </c>
      <c r="I215" s="277">
        <v>0</v>
      </c>
      <c r="J215" s="277"/>
      <c r="K215" s="332"/>
      <c r="L215" s="67">
        <f t="shared" si="12"/>
        <v>256.8</v>
      </c>
    </row>
    <row r="216" spans="1:18" ht="36.75" customHeight="1" x14ac:dyDescent="0.2">
      <c r="A216" s="585"/>
      <c r="B216" s="83" t="s">
        <v>378</v>
      </c>
      <c r="C216" s="62" t="s">
        <v>57</v>
      </c>
      <c r="D216" s="304">
        <v>1563.74</v>
      </c>
      <c r="E216" s="123">
        <v>0</v>
      </c>
      <c r="F216" s="31">
        <v>0</v>
      </c>
      <c r="G216" s="277">
        <v>0</v>
      </c>
      <c r="H216" s="277">
        <v>0</v>
      </c>
      <c r="I216" s="277">
        <v>0</v>
      </c>
      <c r="J216" s="277"/>
      <c r="K216" s="332"/>
      <c r="L216" s="67">
        <f t="shared" si="12"/>
        <v>1563.74</v>
      </c>
    </row>
    <row r="217" spans="1:18" ht="36.75" customHeight="1" x14ac:dyDescent="0.2">
      <c r="A217" s="585"/>
      <c r="B217" s="85" t="s">
        <v>379</v>
      </c>
      <c r="C217" s="119" t="s">
        <v>57</v>
      </c>
      <c r="D217" s="305">
        <v>36469.22</v>
      </c>
      <c r="E217" s="123">
        <v>8</v>
      </c>
      <c r="F217" s="31">
        <v>317</v>
      </c>
      <c r="G217" s="277">
        <v>0</v>
      </c>
      <c r="H217" s="277">
        <v>0</v>
      </c>
      <c r="I217" s="278">
        <v>176</v>
      </c>
      <c r="J217" s="277"/>
      <c r="K217" s="332"/>
      <c r="L217" s="67">
        <f t="shared" si="12"/>
        <v>36970.22</v>
      </c>
    </row>
    <row r="218" spans="1:18" ht="36.75" customHeight="1" x14ac:dyDescent="0.2">
      <c r="A218" s="585"/>
      <c r="B218" s="84" t="s">
        <v>380</v>
      </c>
      <c r="C218" s="62" t="s">
        <v>57</v>
      </c>
      <c r="D218" s="305">
        <v>25753.089999999997</v>
      </c>
      <c r="E218" s="123">
        <v>0</v>
      </c>
      <c r="F218" s="31">
        <v>0</v>
      </c>
      <c r="G218" s="277">
        <v>0</v>
      </c>
      <c r="H218" s="277">
        <v>0</v>
      </c>
      <c r="I218" s="277">
        <v>0</v>
      </c>
      <c r="J218" s="277"/>
      <c r="K218" s="332"/>
      <c r="L218" s="67">
        <f t="shared" si="12"/>
        <v>25753.089999999997</v>
      </c>
    </row>
    <row r="219" spans="1:18" ht="36.75" customHeight="1" x14ac:dyDescent="0.2">
      <c r="A219" s="585"/>
      <c r="B219" s="84" t="s">
        <v>381</v>
      </c>
      <c r="C219" s="62" t="s">
        <v>57</v>
      </c>
      <c r="D219" s="305">
        <v>63291.62000000001</v>
      </c>
      <c r="E219" s="123">
        <v>1229</v>
      </c>
      <c r="F219" s="31">
        <v>1324</v>
      </c>
      <c r="G219" s="277">
        <v>1442</v>
      </c>
      <c r="H219" s="277">
        <v>965</v>
      </c>
      <c r="I219" s="277">
        <v>335</v>
      </c>
      <c r="J219" s="277"/>
      <c r="K219" s="332"/>
      <c r="L219" s="67">
        <f t="shared" si="12"/>
        <v>68586.62000000001</v>
      </c>
    </row>
    <row r="220" spans="1:18" ht="36.75" customHeight="1" x14ac:dyDescent="0.2">
      <c r="A220" s="585"/>
      <c r="B220" s="84" t="s">
        <v>382</v>
      </c>
      <c r="C220" s="62" t="s">
        <v>57</v>
      </c>
      <c r="D220" s="305">
        <v>5549.7400000000007</v>
      </c>
      <c r="E220" s="123">
        <v>0</v>
      </c>
      <c r="F220" s="31">
        <v>0</v>
      </c>
      <c r="G220" s="277">
        <v>0</v>
      </c>
      <c r="H220" s="277">
        <v>0</v>
      </c>
      <c r="I220" s="277">
        <v>0</v>
      </c>
      <c r="J220" s="277"/>
      <c r="K220" s="332"/>
      <c r="L220" s="67">
        <f t="shared" si="12"/>
        <v>5549.7400000000007</v>
      </c>
    </row>
    <row r="221" spans="1:18" ht="36.75" customHeight="1" x14ac:dyDescent="0.2">
      <c r="A221" s="585"/>
      <c r="B221" s="84" t="s">
        <v>383</v>
      </c>
      <c r="C221" s="62" t="s">
        <v>57</v>
      </c>
      <c r="D221" s="305">
        <v>31040.580000000009</v>
      </c>
      <c r="E221" s="123">
        <v>0</v>
      </c>
      <c r="F221" s="31">
        <v>0</v>
      </c>
      <c r="G221" s="277">
        <v>184</v>
      </c>
      <c r="H221" s="277">
        <v>0</v>
      </c>
      <c r="I221" s="277">
        <v>158</v>
      </c>
      <c r="J221" s="277"/>
      <c r="K221" s="332"/>
      <c r="L221" s="67">
        <f t="shared" si="12"/>
        <v>31382.580000000009</v>
      </c>
    </row>
    <row r="222" spans="1:18" ht="36.75" customHeight="1" x14ac:dyDescent="0.2">
      <c r="A222" s="585"/>
      <c r="B222" s="84" t="s">
        <v>384</v>
      </c>
      <c r="C222" s="62" t="s">
        <v>57</v>
      </c>
      <c r="D222" s="305">
        <v>2647.84</v>
      </c>
      <c r="E222" s="123">
        <v>0</v>
      </c>
      <c r="F222" s="31">
        <v>0</v>
      </c>
      <c r="G222" s="277">
        <v>0</v>
      </c>
      <c r="H222" s="277">
        <v>0</v>
      </c>
      <c r="I222" s="277">
        <v>0</v>
      </c>
      <c r="J222" s="277"/>
      <c r="K222" s="332"/>
      <c r="L222" s="67">
        <f t="shared" si="12"/>
        <v>2647.84</v>
      </c>
    </row>
    <row r="223" spans="1:18" ht="36.75" customHeight="1" x14ac:dyDescent="0.2">
      <c r="A223" s="585"/>
      <c r="B223" s="84" t="s">
        <v>385</v>
      </c>
      <c r="C223" s="62" t="s">
        <v>57</v>
      </c>
      <c r="D223" s="305">
        <v>2458.0500000000002</v>
      </c>
      <c r="E223" s="123">
        <v>0</v>
      </c>
      <c r="F223" s="31">
        <v>0</v>
      </c>
      <c r="G223" s="277">
        <v>0</v>
      </c>
      <c r="H223" s="277">
        <v>0</v>
      </c>
      <c r="I223" s="277">
        <v>0</v>
      </c>
      <c r="J223" s="277"/>
      <c r="K223" s="332"/>
      <c r="L223" s="67">
        <f t="shared" si="12"/>
        <v>2458.0500000000002</v>
      </c>
    </row>
    <row r="224" spans="1:18" ht="36.75" customHeight="1" x14ac:dyDescent="0.2">
      <c r="A224" s="585"/>
      <c r="B224" s="84" t="s">
        <v>386</v>
      </c>
      <c r="C224" s="62" t="s">
        <v>57</v>
      </c>
      <c r="D224" s="305">
        <v>1632.9199999999998</v>
      </c>
      <c r="E224" s="123">
        <v>0</v>
      </c>
      <c r="F224" s="31">
        <v>0</v>
      </c>
      <c r="G224" s="277">
        <v>0</v>
      </c>
      <c r="H224" s="277">
        <v>0</v>
      </c>
      <c r="I224" s="277">
        <v>0</v>
      </c>
      <c r="J224" s="277"/>
      <c r="K224" s="332"/>
      <c r="L224" s="67">
        <f t="shared" si="12"/>
        <v>1632.9199999999998</v>
      </c>
    </row>
    <row r="225" spans="1:12" ht="36.75" customHeight="1" x14ac:dyDescent="0.2">
      <c r="A225" s="585"/>
      <c r="B225" s="84" t="s">
        <v>387</v>
      </c>
      <c r="C225" s="62" t="s">
        <v>57</v>
      </c>
      <c r="D225" s="305">
        <v>25941.1</v>
      </c>
      <c r="E225" s="123">
        <v>295</v>
      </c>
      <c r="F225" s="31">
        <v>278</v>
      </c>
      <c r="G225" s="277">
        <v>0</v>
      </c>
      <c r="H225" s="277">
        <v>195</v>
      </c>
      <c r="I225" s="277">
        <v>0</v>
      </c>
      <c r="J225" s="277"/>
      <c r="K225" s="332"/>
      <c r="L225" s="67">
        <f t="shared" si="12"/>
        <v>26709.1</v>
      </c>
    </row>
    <row r="226" spans="1:12" ht="36.75" customHeight="1" x14ac:dyDescent="0.2">
      <c r="A226" s="585"/>
      <c r="B226" s="84" t="s">
        <v>388</v>
      </c>
      <c r="C226" s="62" t="s">
        <v>57</v>
      </c>
      <c r="D226" s="305">
        <v>21883.7</v>
      </c>
      <c r="E226" s="123">
        <v>0</v>
      </c>
      <c r="F226" s="31">
        <v>0</v>
      </c>
      <c r="G226" s="277">
        <v>0</v>
      </c>
      <c r="H226" s="277">
        <v>0</v>
      </c>
      <c r="I226" s="277">
        <v>0</v>
      </c>
      <c r="J226" s="277"/>
      <c r="K226" s="332"/>
      <c r="L226" s="67">
        <f t="shared" si="12"/>
        <v>21883.7</v>
      </c>
    </row>
    <row r="227" spans="1:12" ht="36.75" customHeight="1" x14ac:dyDescent="0.2">
      <c r="A227" s="586"/>
      <c r="B227" s="84" t="s">
        <v>389</v>
      </c>
      <c r="C227" s="62" t="s">
        <v>57</v>
      </c>
      <c r="D227" s="305">
        <v>69611.55</v>
      </c>
      <c r="E227" s="123">
        <v>3072</v>
      </c>
      <c r="F227" s="123">
        <v>3165.6</v>
      </c>
      <c r="G227" s="277">
        <v>583</v>
      </c>
      <c r="H227" s="277">
        <v>2246</v>
      </c>
      <c r="I227" s="277">
        <v>181</v>
      </c>
      <c r="J227" s="277"/>
      <c r="K227" s="332"/>
      <c r="L227" s="67">
        <f t="shared" si="12"/>
        <v>78859.150000000009</v>
      </c>
    </row>
    <row r="228" spans="1:12" ht="36.75" customHeight="1" x14ac:dyDescent="0.2">
      <c r="A228" s="499" t="s">
        <v>376</v>
      </c>
      <c r="B228" s="84" t="s">
        <v>390</v>
      </c>
      <c r="C228" s="62" t="s">
        <v>57</v>
      </c>
      <c r="D228" s="305">
        <v>6721.0000000000009</v>
      </c>
      <c r="E228" s="123">
        <v>0</v>
      </c>
      <c r="F228" s="123">
        <v>0</v>
      </c>
      <c r="G228" s="277">
        <v>0</v>
      </c>
      <c r="H228" s="277">
        <v>0</v>
      </c>
      <c r="I228" s="277">
        <v>0</v>
      </c>
      <c r="J228" s="277"/>
      <c r="K228" s="332"/>
      <c r="L228" s="363">
        <f t="shared" si="12"/>
        <v>6721.0000000000009</v>
      </c>
    </row>
    <row r="229" spans="1:12" ht="36.75" customHeight="1" x14ac:dyDescent="0.2">
      <c r="A229" s="500"/>
      <c r="B229" s="84" t="s">
        <v>391</v>
      </c>
      <c r="C229" s="62" t="s">
        <v>57</v>
      </c>
      <c r="D229" s="305">
        <v>25363.749999999996</v>
      </c>
      <c r="E229" s="123">
        <v>1212</v>
      </c>
      <c r="F229" s="31">
        <v>457.4</v>
      </c>
      <c r="G229" s="277">
        <v>0</v>
      </c>
      <c r="H229" s="277">
        <v>0</v>
      </c>
      <c r="I229" s="277">
        <v>0</v>
      </c>
      <c r="J229" s="277"/>
      <c r="K229" s="332"/>
      <c r="L229" s="67">
        <f t="shared" si="12"/>
        <v>27033.149999999998</v>
      </c>
    </row>
    <row r="230" spans="1:12" ht="36.75" customHeight="1" x14ac:dyDescent="0.2">
      <c r="A230" s="500"/>
      <c r="B230" s="84" t="s">
        <v>392</v>
      </c>
      <c r="C230" s="62" t="s">
        <v>57</v>
      </c>
      <c r="D230" s="305">
        <v>2431.1999999999998</v>
      </c>
      <c r="E230" s="123">
        <v>0</v>
      </c>
      <c r="F230" s="31">
        <v>0</v>
      </c>
      <c r="G230" s="277">
        <v>0</v>
      </c>
      <c r="H230" s="277">
        <v>0</v>
      </c>
      <c r="I230" s="277">
        <v>0</v>
      </c>
      <c r="J230" s="277"/>
      <c r="K230" s="332"/>
      <c r="L230" s="67">
        <f t="shared" si="12"/>
        <v>2431.1999999999998</v>
      </c>
    </row>
    <row r="231" spans="1:12" ht="36.75" customHeight="1" x14ac:dyDescent="0.2">
      <c r="A231" s="500"/>
      <c r="B231" s="84" t="s">
        <v>393</v>
      </c>
      <c r="C231" s="62" t="s">
        <v>57</v>
      </c>
      <c r="D231" s="305">
        <v>3402.6</v>
      </c>
      <c r="E231" s="123">
        <v>0</v>
      </c>
      <c r="F231" s="31">
        <v>0</v>
      </c>
      <c r="G231" s="277">
        <v>0</v>
      </c>
      <c r="H231" s="277">
        <v>0</v>
      </c>
      <c r="I231" s="277">
        <v>0</v>
      </c>
      <c r="J231" s="277"/>
      <c r="K231" s="332"/>
      <c r="L231" s="67">
        <f>SUM(D231:K231)</f>
        <v>3402.6</v>
      </c>
    </row>
    <row r="232" spans="1:12" ht="36.75" customHeight="1" x14ac:dyDescent="0.2">
      <c r="A232" s="500"/>
      <c r="B232" s="84" t="s">
        <v>394</v>
      </c>
      <c r="C232" s="62" t="s">
        <v>57</v>
      </c>
      <c r="D232" s="305">
        <v>4480.3000000000011</v>
      </c>
      <c r="E232" s="123">
        <v>0</v>
      </c>
      <c r="F232" s="31">
        <v>0</v>
      </c>
      <c r="G232" s="277">
        <v>0</v>
      </c>
      <c r="H232" s="277">
        <v>0</v>
      </c>
      <c r="I232" s="277">
        <v>135</v>
      </c>
      <c r="J232" s="277"/>
      <c r="K232" s="332"/>
      <c r="L232" s="67">
        <f t="shared" si="12"/>
        <v>4615.3000000000011</v>
      </c>
    </row>
    <row r="233" spans="1:12" ht="36.75" customHeight="1" x14ac:dyDescent="0.2">
      <c r="A233" s="500"/>
      <c r="B233" s="84" t="s">
        <v>395</v>
      </c>
      <c r="C233" s="62" t="s">
        <v>57</v>
      </c>
      <c r="D233" s="305">
        <v>319.10000000000002</v>
      </c>
      <c r="E233" s="123">
        <v>0</v>
      </c>
      <c r="F233" s="31">
        <v>0</v>
      </c>
      <c r="G233" s="277">
        <v>0</v>
      </c>
      <c r="H233" s="277">
        <v>0</v>
      </c>
      <c r="I233" s="277">
        <v>0</v>
      </c>
      <c r="J233" s="277"/>
      <c r="K233" s="332"/>
      <c r="L233" s="67">
        <f t="shared" si="12"/>
        <v>319.10000000000002</v>
      </c>
    </row>
    <row r="234" spans="1:12" ht="36.75" customHeight="1" x14ac:dyDescent="0.2">
      <c r="A234" s="500"/>
      <c r="B234" s="84" t="s">
        <v>396</v>
      </c>
      <c r="C234" s="62" t="s">
        <v>57</v>
      </c>
      <c r="D234" s="305">
        <v>16650.599999999999</v>
      </c>
      <c r="E234" s="123">
        <v>670</v>
      </c>
      <c r="F234" s="31">
        <v>258</v>
      </c>
      <c r="G234" s="277">
        <v>0</v>
      </c>
      <c r="H234" s="277">
        <v>0</v>
      </c>
      <c r="I234" s="277">
        <v>0</v>
      </c>
      <c r="J234" s="277"/>
      <c r="K234" s="332"/>
      <c r="L234" s="67">
        <f t="shared" si="12"/>
        <v>17578.599999999999</v>
      </c>
    </row>
    <row r="235" spans="1:12" ht="36.75" customHeight="1" x14ac:dyDescent="0.2">
      <c r="A235" s="500"/>
      <c r="B235" s="84" t="s">
        <v>397</v>
      </c>
      <c r="C235" s="62" t="s">
        <v>57</v>
      </c>
      <c r="D235" s="305">
        <v>1974</v>
      </c>
      <c r="E235" s="123">
        <v>0</v>
      </c>
      <c r="F235" s="31">
        <v>0</v>
      </c>
      <c r="G235" s="277">
        <v>0</v>
      </c>
      <c r="H235" s="277">
        <v>0</v>
      </c>
      <c r="I235" s="277">
        <v>0</v>
      </c>
      <c r="J235" s="277"/>
      <c r="K235" s="332"/>
      <c r="L235" s="67">
        <f t="shared" si="12"/>
        <v>1974</v>
      </c>
    </row>
    <row r="236" spans="1:12" ht="36.75" customHeight="1" x14ac:dyDescent="0.2">
      <c r="A236" s="500"/>
      <c r="B236" s="84" t="s">
        <v>398</v>
      </c>
      <c r="C236" s="62" t="s">
        <v>57</v>
      </c>
      <c r="D236" s="305">
        <v>18205.72</v>
      </c>
      <c r="E236" s="123">
        <v>1430</v>
      </c>
      <c r="F236" s="31">
        <v>310</v>
      </c>
      <c r="G236" s="277">
        <v>0</v>
      </c>
      <c r="H236" s="277">
        <v>0</v>
      </c>
      <c r="I236" s="277">
        <v>0</v>
      </c>
      <c r="J236" s="277"/>
      <c r="K236" s="332"/>
      <c r="L236" s="67">
        <f t="shared" si="12"/>
        <v>19945.72</v>
      </c>
    </row>
    <row r="237" spans="1:12" ht="36.75" customHeight="1" x14ac:dyDescent="0.2">
      <c r="A237" s="500"/>
      <c r="B237" s="84" t="s">
        <v>399</v>
      </c>
      <c r="C237" s="62" t="s">
        <v>57</v>
      </c>
      <c r="D237" s="305">
        <v>8685.4</v>
      </c>
      <c r="E237" s="123">
        <v>0</v>
      </c>
      <c r="F237" s="31">
        <v>0</v>
      </c>
      <c r="G237" s="277">
        <v>0</v>
      </c>
      <c r="H237" s="277">
        <v>0</v>
      </c>
      <c r="I237" s="277">
        <v>0</v>
      </c>
      <c r="J237" s="277"/>
      <c r="K237" s="332"/>
      <c r="L237" s="67">
        <f t="shared" si="12"/>
        <v>8685.4</v>
      </c>
    </row>
    <row r="238" spans="1:12" ht="36.75" customHeight="1" x14ac:dyDescent="0.2">
      <c r="A238" s="500"/>
      <c r="B238" s="164" t="s">
        <v>400</v>
      </c>
      <c r="C238" s="62" t="s">
        <v>57</v>
      </c>
      <c r="D238" s="305">
        <v>287.10000000000002</v>
      </c>
      <c r="E238" s="123">
        <v>399</v>
      </c>
      <c r="F238" s="31">
        <v>0</v>
      </c>
      <c r="G238" s="277">
        <v>0</v>
      </c>
      <c r="H238" s="277">
        <v>0</v>
      </c>
      <c r="I238" s="277">
        <v>0</v>
      </c>
      <c r="J238" s="277"/>
      <c r="K238" s="332"/>
      <c r="L238" s="67">
        <f t="shared" si="12"/>
        <v>686.1</v>
      </c>
    </row>
    <row r="239" spans="1:12" ht="36.75" customHeight="1" x14ac:dyDescent="0.2">
      <c r="A239" s="500"/>
      <c r="B239" s="84" t="s">
        <v>401</v>
      </c>
      <c r="C239" s="62" t="s">
        <v>57</v>
      </c>
      <c r="D239" s="305">
        <v>1126</v>
      </c>
      <c r="E239" s="123">
        <v>0</v>
      </c>
      <c r="F239" s="31">
        <v>0</v>
      </c>
      <c r="G239" s="277">
        <v>0</v>
      </c>
      <c r="H239" s="277">
        <v>0</v>
      </c>
      <c r="I239" s="277">
        <v>0</v>
      </c>
      <c r="J239" s="277"/>
      <c r="K239" s="332"/>
      <c r="L239" s="67">
        <f t="shared" si="12"/>
        <v>1126</v>
      </c>
    </row>
    <row r="240" spans="1:12" ht="36.75" customHeight="1" x14ac:dyDescent="0.2">
      <c r="A240" s="500"/>
      <c r="B240" s="84" t="s">
        <v>402</v>
      </c>
      <c r="C240" s="62" t="s">
        <v>57</v>
      </c>
      <c r="D240" s="305">
        <v>2604.6</v>
      </c>
      <c r="E240" s="123">
        <v>0</v>
      </c>
      <c r="F240" s="31">
        <v>0</v>
      </c>
      <c r="G240" s="277">
        <v>0</v>
      </c>
      <c r="H240" s="277">
        <v>0</v>
      </c>
      <c r="I240" s="277">
        <v>0</v>
      </c>
      <c r="J240" s="277"/>
      <c r="K240" s="332"/>
      <c r="L240" s="67">
        <f t="shared" si="12"/>
        <v>2604.6</v>
      </c>
    </row>
    <row r="241" spans="1:12" ht="36.75" customHeight="1" x14ac:dyDescent="0.2">
      <c r="A241" s="500"/>
      <c r="B241" s="84" t="s">
        <v>403</v>
      </c>
      <c r="C241" s="62" t="s">
        <v>57</v>
      </c>
      <c r="D241" s="305">
        <v>164.6</v>
      </c>
      <c r="E241" s="123">
        <v>0</v>
      </c>
      <c r="F241" s="31">
        <v>0</v>
      </c>
      <c r="G241" s="277">
        <v>0</v>
      </c>
      <c r="H241" s="277">
        <v>0</v>
      </c>
      <c r="I241" s="277">
        <v>0</v>
      </c>
      <c r="J241" s="277"/>
      <c r="K241" s="332"/>
      <c r="L241" s="67">
        <f t="shared" si="12"/>
        <v>164.6</v>
      </c>
    </row>
    <row r="242" spans="1:12" ht="60.75" customHeight="1" x14ac:dyDescent="0.2">
      <c r="A242" s="500"/>
      <c r="B242" s="84" t="s">
        <v>404</v>
      </c>
      <c r="C242" s="62" t="s">
        <v>57</v>
      </c>
      <c r="D242" s="305">
        <v>2560.8000000000002</v>
      </c>
      <c r="E242" s="123">
        <v>0</v>
      </c>
      <c r="F242" s="31">
        <v>0</v>
      </c>
      <c r="G242" s="277">
        <v>0</v>
      </c>
      <c r="H242" s="277">
        <v>0</v>
      </c>
      <c r="I242" s="277">
        <v>0</v>
      </c>
      <c r="J242" s="277"/>
      <c r="K242" s="332"/>
      <c r="L242" s="67">
        <f>SUM(D242:K242)</f>
        <v>2560.8000000000002</v>
      </c>
    </row>
    <row r="243" spans="1:12" ht="37.5" customHeight="1" x14ac:dyDescent="0.2">
      <c r="A243" s="500"/>
      <c r="B243" s="179" t="s">
        <v>405</v>
      </c>
      <c r="C243" s="62" t="s">
        <v>57</v>
      </c>
      <c r="D243" s="305">
        <v>1691.3999999999999</v>
      </c>
      <c r="E243" s="123">
        <v>0</v>
      </c>
      <c r="F243" s="31">
        <v>0</v>
      </c>
      <c r="G243" s="277">
        <v>0</v>
      </c>
      <c r="H243" s="277">
        <v>0</v>
      </c>
      <c r="I243" s="277">
        <v>0</v>
      </c>
      <c r="J243" s="277"/>
      <c r="K243" s="332"/>
      <c r="L243" s="67">
        <f t="shared" si="12"/>
        <v>1691.3999999999999</v>
      </c>
    </row>
    <row r="244" spans="1:12" ht="36.75" customHeight="1" x14ac:dyDescent="0.2">
      <c r="A244" s="500"/>
      <c r="B244" s="84" t="s">
        <v>406</v>
      </c>
      <c r="C244" s="62" t="s">
        <v>57</v>
      </c>
      <c r="D244" s="305">
        <v>5782.45</v>
      </c>
      <c r="E244" s="123">
        <v>0</v>
      </c>
      <c r="F244" s="31">
        <v>0</v>
      </c>
      <c r="G244" s="277">
        <v>0</v>
      </c>
      <c r="H244" s="277">
        <v>0</v>
      </c>
      <c r="I244" s="277">
        <v>0</v>
      </c>
      <c r="J244" s="277"/>
      <c r="K244" s="332"/>
      <c r="L244" s="67">
        <f t="shared" si="12"/>
        <v>5782.45</v>
      </c>
    </row>
    <row r="245" spans="1:12" ht="36.75" customHeight="1" x14ac:dyDescent="0.2">
      <c r="A245" s="500"/>
      <c r="B245" s="84" t="s">
        <v>407</v>
      </c>
      <c r="C245" s="62" t="s">
        <v>57</v>
      </c>
      <c r="D245" s="305">
        <v>11886.319999999998</v>
      </c>
      <c r="E245" s="123">
        <v>0</v>
      </c>
      <c r="F245" s="31">
        <v>0</v>
      </c>
      <c r="G245" s="277">
        <v>0</v>
      </c>
      <c r="H245" s="277">
        <v>0</v>
      </c>
      <c r="I245" s="277">
        <v>0</v>
      </c>
      <c r="J245" s="277"/>
      <c r="K245" s="332"/>
      <c r="L245" s="67">
        <f t="shared" si="12"/>
        <v>11886.319999999998</v>
      </c>
    </row>
    <row r="246" spans="1:12" ht="46.5" customHeight="1" x14ac:dyDescent="0.2">
      <c r="A246" s="500"/>
      <c r="B246" s="84" t="s">
        <v>408</v>
      </c>
      <c r="C246" s="62" t="s">
        <v>57</v>
      </c>
      <c r="D246" s="305">
        <v>11165.109999999999</v>
      </c>
      <c r="E246" s="123">
        <v>0</v>
      </c>
      <c r="F246" s="31">
        <v>0</v>
      </c>
      <c r="G246" s="277">
        <v>0</v>
      </c>
      <c r="H246" s="277">
        <v>0</v>
      </c>
      <c r="I246" s="277">
        <v>0</v>
      </c>
      <c r="J246" s="277"/>
      <c r="K246" s="332"/>
      <c r="L246" s="67">
        <f t="shared" si="12"/>
        <v>11165.109999999999</v>
      </c>
    </row>
    <row r="247" spans="1:12" ht="36.75" customHeight="1" x14ac:dyDescent="0.2">
      <c r="A247" s="500"/>
      <c r="B247" s="84" t="s">
        <v>409</v>
      </c>
      <c r="C247" s="62" t="s">
        <v>57</v>
      </c>
      <c r="D247" s="305">
        <v>17358.699999999997</v>
      </c>
      <c r="E247" s="123">
        <v>1296</v>
      </c>
      <c r="F247" s="31">
        <v>547</v>
      </c>
      <c r="G247" s="277">
        <v>321</v>
      </c>
      <c r="H247" s="277">
        <v>210</v>
      </c>
      <c r="I247" s="277">
        <v>0</v>
      </c>
      <c r="J247" s="277"/>
      <c r="K247" s="332"/>
      <c r="L247" s="67">
        <f t="shared" si="12"/>
        <v>19732.699999999997</v>
      </c>
    </row>
    <row r="248" spans="1:12" ht="36.75" customHeight="1" x14ac:dyDescent="0.2">
      <c r="A248" s="500"/>
      <c r="B248" s="84" t="s">
        <v>410</v>
      </c>
      <c r="C248" s="62" t="s">
        <v>57</v>
      </c>
      <c r="D248" s="305">
        <v>387.3</v>
      </c>
      <c r="E248" s="123">
        <v>0</v>
      </c>
      <c r="F248" s="31">
        <v>0</v>
      </c>
      <c r="G248" s="277">
        <v>0</v>
      </c>
      <c r="H248" s="277">
        <v>0</v>
      </c>
      <c r="I248" s="277">
        <v>0</v>
      </c>
      <c r="J248" s="277"/>
      <c r="K248" s="332"/>
      <c r="L248" s="67">
        <f t="shared" si="12"/>
        <v>387.3</v>
      </c>
    </row>
    <row r="249" spans="1:12" ht="36.75" customHeight="1" x14ac:dyDescent="0.2">
      <c r="A249" s="500"/>
      <c r="B249" s="145" t="s">
        <v>411</v>
      </c>
      <c r="C249" s="306" t="s">
        <v>57</v>
      </c>
      <c r="D249" s="305">
        <v>2150.02</v>
      </c>
      <c r="E249" s="123">
        <v>0</v>
      </c>
      <c r="F249" s="31">
        <v>0</v>
      </c>
      <c r="G249" s="277">
        <v>0</v>
      </c>
      <c r="H249" s="277">
        <v>0</v>
      </c>
      <c r="I249" s="277">
        <v>0</v>
      </c>
      <c r="J249" s="277"/>
      <c r="K249" s="332"/>
      <c r="L249" s="67">
        <f t="shared" si="12"/>
        <v>2150.02</v>
      </c>
    </row>
    <row r="250" spans="1:12" ht="36.75" customHeight="1" x14ac:dyDescent="0.2">
      <c r="A250" s="500"/>
      <c r="B250" s="84" t="s">
        <v>412</v>
      </c>
      <c r="C250" s="62" t="s">
        <v>57</v>
      </c>
      <c r="D250" s="305">
        <v>9480.9</v>
      </c>
      <c r="E250" s="123">
        <v>384</v>
      </c>
      <c r="F250" s="31">
        <v>0</v>
      </c>
      <c r="G250" s="277">
        <v>0</v>
      </c>
      <c r="H250" s="277">
        <v>0</v>
      </c>
      <c r="I250" s="277">
        <v>0</v>
      </c>
      <c r="J250" s="277"/>
      <c r="K250" s="332"/>
      <c r="L250" s="67">
        <f t="shared" si="12"/>
        <v>9864.9</v>
      </c>
    </row>
    <row r="251" spans="1:12" ht="36.75" customHeight="1" x14ac:dyDescent="0.2">
      <c r="A251" s="500"/>
      <c r="B251" s="84" t="s">
        <v>413</v>
      </c>
      <c r="C251" s="62" t="s">
        <v>57</v>
      </c>
      <c r="D251" s="305">
        <v>2573.6000000000004</v>
      </c>
      <c r="E251" s="123">
        <v>0</v>
      </c>
      <c r="F251" s="31">
        <v>289</v>
      </c>
      <c r="G251" s="277">
        <v>0</v>
      </c>
      <c r="H251" s="277">
        <v>0</v>
      </c>
      <c r="I251" s="277">
        <v>0</v>
      </c>
      <c r="J251" s="277"/>
      <c r="K251" s="332"/>
      <c r="L251" s="67">
        <f t="shared" si="12"/>
        <v>2862.6000000000004</v>
      </c>
    </row>
    <row r="252" spans="1:12" ht="36.75" customHeight="1" x14ac:dyDescent="0.2">
      <c r="A252" s="500"/>
      <c r="B252" s="84" t="s">
        <v>414</v>
      </c>
      <c r="C252" s="62" t="s">
        <v>57</v>
      </c>
      <c r="D252" s="305">
        <v>60754.44999999999</v>
      </c>
      <c r="E252" s="123">
        <v>3323</v>
      </c>
      <c r="F252" s="31">
        <v>1617</v>
      </c>
      <c r="G252" s="277">
        <v>719</v>
      </c>
      <c r="H252" s="277">
        <v>788</v>
      </c>
      <c r="I252" s="277">
        <v>650</v>
      </c>
      <c r="J252" s="277"/>
      <c r="K252" s="332"/>
      <c r="L252" s="67">
        <f t="shared" si="12"/>
        <v>67851.449999999983</v>
      </c>
    </row>
    <row r="253" spans="1:12" ht="36.75" customHeight="1" x14ac:dyDescent="0.2">
      <c r="A253" s="500"/>
      <c r="B253" s="179" t="s">
        <v>415</v>
      </c>
      <c r="C253" s="62" t="s">
        <v>57</v>
      </c>
      <c r="D253" s="305">
        <v>747</v>
      </c>
      <c r="E253" s="305">
        <v>474</v>
      </c>
      <c r="F253" s="305">
        <v>0</v>
      </c>
      <c r="G253" s="277">
        <v>0</v>
      </c>
      <c r="H253" s="277">
        <v>0</v>
      </c>
      <c r="I253" s="277">
        <v>0</v>
      </c>
      <c r="J253" s="277"/>
      <c r="K253" s="332"/>
      <c r="L253" s="67">
        <f t="shared" si="12"/>
        <v>1221</v>
      </c>
    </row>
    <row r="254" spans="1:12" ht="36.75" customHeight="1" x14ac:dyDescent="0.2">
      <c r="A254" s="501"/>
      <c r="B254" s="179" t="s">
        <v>416</v>
      </c>
      <c r="C254" s="62" t="s">
        <v>57</v>
      </c>
      <c r="D254" s="305">
        <v>387</v>
      </c>
      <c r="E254" s="305">
        <v>469</v>
      </c>
      <c r="F254" s="305">
        <v>0</v>
      </c>
      <c r="G254" s="277">
        <v>0</v>
      </c>
      <c r="H254" s="277">
        <v>0</v>
      </c>
      <c r="I254" s="277">
        <v>0</v>
      </c>
      <c r="J254" s="277"/>
      <c r="K254" s="332"/>
      <c r="L254" s="67">
        <f t="shared" si="12"/>
        <v>856</v>
      </c>
    </row>
    <row r="255" spans="1:12" ht="36.75" customHeight="1" x14ac:dyDescent="0.2">
      <c r="A255" s="216" t="s">
        <v>417</v>
      </c>
      <c r="B255" s="84" t="s">
        <v>418</v>
      </c>
      <c r="C255" s="62" t="s">
        <v>57</v>
      </c>
      <c r="D255" s="305">
        <v>295.10000000000002</v>
      </c>
      <c r="E255" s="123">
        <v>0</v>
      </c>
      <c r="F255" s="305">
        <v>0</v>
      </c>
      <c r="G255" s="277">
        <v>0</v>
      </c>
      <c r="H255" s="277">
        <v>0</v>
      </c>
      <c r="I255" s="277">
        <v>0</v>
      </c>
      <c r="J255" s="277"/>
      <c r="K255" s="332"/>
      <c r="L255" s="67">
        <f t="shared" si="12"/>
        <v>295.10000000000002</v>
      </c>
    </row>
    <row r="256" spans="1:12" ht="36.75" customHeight="1" x14ac:dyDescent="0.2">
      <c r="A256" s="117" t="s">
        <v>419</v>
      </c>
      <c r="B256" s="84" t="s">
        <v>420</v>
      </c>
      <c r="C256" s="62" t="s">
        <v>57</v>
      </c>
      <c r="D256" s="305">
        <v>57039.890000000014</v>
      </c>
      <c r="E256" s="123">
        <v>2769</v>
      </c>
      <c r="F256" s="123">
        <v>1180.4000000000001</v>
      </c>
      <c r="G256" s="277">
        <v>125</v>
      </c>
      <c r="H256" s="277">
        <v>1120</v>
      </c>
      <c r="I256" s="277">
        <v>0</v>
      </c>
      <c r="J256" s="277"/>
      <c r="K256" s="332"/>
      <c r="L256" s="67">
        <f t="shared" si="12"/>
        <v>62234.290000000015</v>
      </c>
    </row>
    <row r="257" spans="1:12" ht="36.75" customHeight="1" x14ac:dyDescent="0.2">
      <c r="A257" s="216" t="s">
        <v>421</v>
      </c>
      <c r="B257" s="84" t="s">
        <v>422</v>
      </c>
      <c r="C257" s="62" t="s">
        <v>57</v>
      </c>
      <c r="D257" s="305">
        <v>210.9</v>
      </c>
      <c r="E257" s="123">
        <v>0</v>
      </c>
      <c r="F257" s="123">
        <v>0</v>
      </c>
      <c r="G257" s="277">
        <v>0</v>
      </c>
      <c r="H257" s="277">
        <v>0</v>
      </c>
      <c r="I257" s="277">
        <v>0</v>
      </c>
      <c r="J257" s="277"/>
      <c r="K257" s="332"/>
      <c r="L257" s="67">
        <f t="shared" si="12"/>
        <v>210.9</v>
      </c>
    </row>
    <row r="258" spans="1:12" ht="36.75" customHeight="1" x14ac:dyDescent="0.2">
      <c r="A258" s="499" t="s">
        <v>423</v>
      </c>
      <c r="B258" s="84" t="s">
        <v>424</v>
      </c>
      <c r="C258" s="62" t="s">
        <v>57</v>
      </c>
      <c r="D258" s="305">
        <v>14377.330000000004</v>
      </c>
      <c r="E258" s="123">
        <v>0</v>
      </c>
      <c r="F258" s="123">
        <v>0</v>
      </c>
      <c r="G258" s="277">
        <v>0</v>
      </c>
      <c r="H258" s="277">
        <v>0</v>
      </c>
      <c r="I258" s="277">
        <v>0</v>
      </c>
      <c r="J258" s="277"/>
      <c r="K258" s="332"/>
      <c r="L258" s="67">
        <f t="shared" si="12"/>
        <v>14377.330000000004</v>
      </c>
    </row>
    <row r="259" spans="1:12" ht="36.75" customHeight="1" x14ac:dyDescent="0.2">
      <c r="A259" s="500"/>
      <c r="B259" s="84" t="s">
        <v>425</v>
      </c>
      <c r="C259" s="62" t="s">
        <v>57</v>
      </c>
      <c r="D259" s="305">
        <v>33565.56</v>
      </c>
      <c r="E259" s="123">
        <v>988.3</v>
      </c>
      <c r="F259" s="31">
        <v>660</v>
      </c>
      <c r="G259" s="277">
        <v>335</v>
      </c>
      <c r="H259" s="277">
        <v>208</v>
      </c>
      <c r="I259" s="277">
        <v>0</v>
      </c>
      <c r="J259" s="277"/>
      <c r="K259" s="332"/>
      <c r="L259" s="67">
        <f t="shared" si="12"/>
        <v>35756.86</v>
      </c>
    </row>
    <row r="260" spans="1:12" ht="47.25" customHeight="1" x14ac:dyDescent="0.2">
      <c r="A260" s="500"/>
      <c r="B260" s="84" t="s">
        <v>426</v>
      </c>
      <c r="C260" s="62" t="s">
        <v>57</v>
      </c>
      <c r="D260" s="305">
        <v>73251.350000000006</v>
      </c>
      <c r="E260" s="123">
        <v>2718</v>
      </c>
      <c r="F260" s="31">
        <v>1325</v>
      </c>
      <c r="G260" s="277">
        <v>141.6</v>
      </c>
      <c r="H260" s="277">
        <v>417</v>
      </c>
      <c r="I260" s="277">
        <v>492</v>
      </c>
      <c r="J260" s="277"/>
      <c r="K260" s="332"/>
      <c r="L260" s="67">
        <f t="shared" si="12"/>
        <v>78344.950000000012</v>
      </c>
    </row>
    <row r="261" spans="1:12" ht="36.75" customHeight="1" x14ac:dyDescent="0.2">
      <c r="A261" s="501"/>
      <c r="B261" s="86" t="s">
        <v>427</v>
      </c>
      <c r="C261" s="62" t="s">
        <v>57</v>
      </c>
      <c r="D261" s="305">
        <v>923.38</v>
      </c>
      <c r="E261" s="123">
        <v>0</v>
      </c>
      <c r="F261" s="31">
        <v>0</v>
      </c>
      <c r="G261" s="277">
        <v>0</v>
      </c>
      <c r="H261" s="277">
        <v>0</v>
      </c>
      <c r="I261" s="277">
        <v>0</v>
      </c>
      <c r="J261" s="277"/>
      <c r="K261" s="332"/>
      <c r="L261" s="67">
        <f t="shared" si="12"/>
        <v>923.38</v>
      </c>
    </row>
    <row r="262" spans="1:12" ht="36.75" customHeight="1" x14ac:dyDescent="0.2">
      <c r="A262" s="499" t="s">
        <v>428</v>
      </c>
      <c r="B262" s="84" t="s">
        <v>429</v>
      </c>
      <c r="C262" s="62" t="s">
        <v>57</v>
      </c>
      <c r="D262" s="305">
        <v>11964.090000000002</v>
      </c>
      <c r="E262" s="123">
        <v>0</v>
      </c>
      <c r="F262" s="31">
        <v>0</v>
      </c>
      <c r="G262" s="277">
        <v>0</v>
      </c>
      <c r="H262" s="277">
        <v>276</v>
      </c>
      <c r="I262" s="277">
        <v>579</v>
      </c>
      <c r="J262" s="277"/>
      <c r="K262" s="332"/>
      <c r="L262" s="67">
        <f t="shared" si="12"/>
        <v>12819.090000000002</v>
      </c>
    </row>
    <row r="263" spans="1:12" ht="36.75" customHeight="1" x14ac:dyDescent="0.2">
      <c r="A263" s="500"/>
      <c r="B263" s="84" t="s">
        <v>430</v>
      </c>
      <c r="C263" s="62" t="s">
        <v>57</v>
      </c>
      <c r="D263" s="305">
        <v>1361.8000000000002</v>
      </c>
      <c r="E263" s="123">
        <v>0</v>
      </c>
      <c r="F263" s="31">
        <v>0</v>
      </c>
      <c r="G263" s="277">
        <v>0</v>
      </c>
      <c r="H263" s="277">
        <v>0</v>
      </c>
      <c r="I263" s="277">
        <v>0</v>
      </c>
      <c r="J263" s="277"/>
      <c r="K263" s="332"/>
      <c r="L263" s="67">
        <f t="shared" si="12"/>
        <v>1361.8000000000002</v>
      </c>
    </row>
    <row r="264" spans="1:12" ht="36.75" customHeight="1" x14ac:dyDescent="0.2">
      <c r="A264" s="501"/>
      <c r="B264" s="84" t="s">
        <v>431</v>
      </c>
      <c r="C264" s="62" t="s">
        <v>57</v>
      </c>
      <c r="D264" s="305">
        <v>623.5</v>
      </c>
      <c r="E264" s="123">
        <v>0</v>
      </c>
      <c r="F264" s="31">
        <v>0</v>
      </c>
      <c r="G264" s="277">
        <v>0</v>
      </c>
      <c r="H264" s="277">
        <v>0</v>
      </c>
      <c r="I264" s="277">
        <v>0</v>
      </c>
      <c r="J264" s="277"/>
      <c r="K264" s="332"/>
      <c r="L264" s="67">
        <f t="shared" si="12"/>
        <v>623.5</v>
      </c>
    </row>
    <row r="265" spans="1:12" ht="29.25" customHeight="1" x14ac:dyDescent="0.2">
      <c r="A265" s="541" t="s">
        <v>432</v>
      </c>
      <c r="B265" s="84" t="s">
        <v>433</v>
      </c>
      <c r="C265" s="62" t="s">
        <v>57</v>
      </c>
      <c r="D265" s="305">
        <v>41439.599999999999</v>
      </c>
      <c r="E265" s="123">
        <v>388</v>
      </c>
      <c r="F265" s="123">
        <v>310</v>
      </c>
      <c r="G265" s="277">
        <v>156</v>
      </c>
      <c r="H265" s="277">
        <v>369</v>
      </c>
      <c r="I265" s="277">
        <v>171</v>
      </c>
      <c r="J265" s="277"/>
      <c r="K265" s="332"/>
      <c r="L265" s="67">
        <f t="shared" ref="L265:L309" si="13">SUM(D265:K265)</f>
        <v>42833.599999999999</v>
      </c>
    </row>
    <row r="266" spans="1:12" ht="30" customHeight="1" x14ac:dyDescent="0.2">
      <c r="A266" s="593"/>
      <c r="B266" s="84" t="s">
        <v>434</v>
      </c>
      <c r="C266" s="62" t="s">
        <v>57</v>
      </c>
      <c r="D266" s="305">
        <v>484.8</v>
      </c>
      <c r="E266" s="123">
        <v>0</v>
      </c>
      <c r="F266" s="31">
        <v>0</v>
      </c>
      <c r="G266" s="277">
        <v>0</v>
      </c>
      <c r="H266" s="277">
        <v>0</v>
      </c>
      <c r="I266" s="277">
        <v>0</v>
      </c>
      <c r="J266" s="277"/>
      <c r="K266" s="332"/>
      <c r="L266" s="67">
        <f t="shared" si="13"/>
        <v>484.8</v>
      </c>
    </row>
    <row r="267" spans="1:12" ht="28.5" customHeight="1" x14ac:dyDescent="0.2">
      <c r="A267" s="593"/>
      <c r="B267" s="84" t="s">
        <v>435</v>
      </c>
      <c r="C267" s="62" t="s">
        <v>57</v>
      </c>
      <c r="D267" s="305">
        <v>10041.449999999999</v>
      </c>
      <c r="E267" s="123">
        <v>0</v>
      </c>
      <c r="F267" s="31">
        <v>0</v>
      </c>
      <c r="G267" s="277">
        <v>0</v>
      </c>
      <c r="H267" s="277">
        <v>0</v>
      </c>
      <c r="I267" s="277">
        <v>0</v>
      </c>
      <c r="J267" s="277"/>
      <c r="K267" s="332"/>
      <c r="L267" s="67">
        <f t="shared" si="13"/>
        <v>10041.449999999999</v>
      </c>
    </row>
    <row r="268" spans="1:12" ht="30" customHeight="1" x14ac:dyDescent="0.2">
      <c r="A268" s="593"/>
      <c r="B268" s="84" t="s">
        <v>436</v>
      </c>
      <c r="C268" s="62" t="s">
        <v>57</v>
      </c>
      <c r="D268" s="305">
        <v>1752.8000000000002</v>
      </c>
      <c r="E268" s="123">
        <v>0</v>
      </c>
      <c r="F268" s="31">
        <v>0</v>
      </c>
      <c r="G268" s="277">
        <v>0</v>
      </c>
      <c r="H268" s="277">
        <v>0</v>
      </c>
      <c r="I268" s="277">
        <v>0</v>
      </c>
      <c r="J268" s="277"/>
      <c r="K268" s="332"/>
      <c r="L268" s="67">
        <f t="shared" si="13"/>
        <v>1752.8000000000002</v>
      </c>
    </row>
    <row r="269" spans="1:12" ht="31.5" customHeight="1" x14ac:dyDescent="0.2">
      <c r="A269" s="593"/>
      <c r="B269" s="84" t="s">
        <v>345</v>
      </c>
      <c r="C269" s="62" t="s">
        <v>57</v>
      </c>
      <c r="D269" s="305">
        <v>5517.4500000000007</v>
      </c>
      <c r="E269" s="123">
        <v>0</v>
      </c>
      <c r="F269" s="31">
        <v>0</v>
      </c>
      <c r="G269" s="277">
        <v>0</v>
      </c>
      <c r="H269" s="277">
        <v>0</v>
      </c>
      <c r="I269" s="277">
        <v>0</v>
      </c>
      <c r="J269" s="277"/>
      <c r="K269" s="332"/>
      <c r="L269" s="67">
        <f t="shared" si="13"/>
        <v>5517.4500000000007</v>
      </c>
    </row>
    <row r="270" spans="1:12" ht="36.75" customHeight="1" x14ac:dyDescent="0.2">
      <c r="A270" s="542"/>
      <c r="B270" s="84" t="s">
        <v>437</v>
      </c>
      <c r="C270" s="62" t="s">
        <v>57</v>
      </c>
      <c r="D270" s="305">
        <v>1471.5</v>
      </c>
      <c r="E270" s="123">
        <v>0</v>
      </c>
      <c r="F270" s="31">
        <v>0</v>
      </c>
      <c r="G270" s="277">
        <v>0</v>
      </c>
      <c r="H270" s="277">
        <v>0</v>
      </c>
      <c r="I270" s="277">
        <v>0</v>
      </c>
      <c r="J270" s="277"/>
      <c r="K270" s="332"/>
      <c r="L270" s="67">
        <f t="shared" si="13"/>
        <v>1471.5</v>
      </c>
    </row>
    <row r="271" spans="1:12" ht="32.25" customHeight="1" x14ac:dyDescent="0.2">
      <c r="A271" s="541" t="s">
        <v>438</v>
      </c>
      <c r="B271" s="179" t="s">
        <v>439</v>
      </c>
      <c r="C271" s="62" t="s">
        <v>57</v>
      </c>
      <c r="D271" s="74">
        <v>1932.6999999999998</v>
      </c>
      <c r="E271" s="123">
        <v>0</v>
      </c>
      <c r="F271" s="123">
        <v>0</v>
      </c>
      <c r="G271" s="277">
        <v>0</v>
      </c>
      <c r="H271" s="277">
        <v>0</v>
      </c>
      <c r="I271" s="277">
        <v>0</v>
      </c>
      <c r="J271" s="277"/>
      <c r="K271" s="332"/>
      <c r="L271" s="363">
        <f t="shared" si="13"/>
        <v>1932.6999999999998</v>
      </c>
    </row>
    <row r="272" spans="1:12" ht="33" customHeight="1" x14ac:dyDescent="0.2">
      <c r="A272" s="542"/>
      <c r="B272" s="84" t="s">
        <v>440</v>
      </c>
      <c r="C272" s="62" t="s">
        <v>57</v>
      </c>
      <c r="D272" s="305">
        <v>6060.9</v>
      </c>
      <c r="E272" s="123">
        <v>1137</v>
      </c>
      <c r="F272" s="123">
        <v>875</v>
      </c>
      <c r="G272" s="277">
        <v>762</v>
      </c>
      <c r="H272" s="277">
        <v>484</v>
      </c>
      <c r="I272" s="277">
        <v>384</v>
      </c>
      <c r="J272" s="277"/>
      <c r="K272" s="332"/>
      <c r="L272" s="67">
        <f t="shared" si="13"/>
        <v>9702.9</v>
      </c>
    </row>
    <row r="273" spans="1:12" ht="30.75" customHeight="1" x14ac:dyDescent="0.2">
      <c r="A273" s="117" t="s">
        <v>441</v>
      </c>
      <c r="B273" s="84" t="s">
        <v>442</v>
      </c>
      <c r="C273" s="62" t="s">
        <v>57</v>
      </c>
      <c r="D273" s="305">
        <v>47324.44</v>
      </c>
      <c r="E273" s="123">
        <v>1688</v>
      </c>
      <c r="F273" s="31">
        <v>474</v>
      </c>
      <c r="G273" s="277">
        <v>532</v>
      </c>
      <c r="H273" s="277">
        <v>563</v>
      </c>
      <c r="I273" s="277">
        <v>0</v>
      </c>
      <c r="J273" s="277"/>
      <c r="K273" s="332"/>
      <c r="L273" s="67">
        <f t="shared" si="13"/>
        <v>50581.440000000002</v>
      </c>
    </row>
    <row r="274" spans="1:12" ht="34.5" customHeight="1" x14ac:dyDescent="0.2">
      <c r="A274" s="389" t="s">
        <v>446</v>
      </c>
      <c r="B274" s="179" t="s">
        <v>846</v>
      </c>
      <c r="C274" s="62" t="s">
        <v>57</v>
      </c>
      <c r="D274" s="123">
        <v>0</v>
      </c>
      <c r="E274" s="31">
        <v>0</v>
      </c>
      <c r="F274" s="277">
        <v>0</v>
      </c>
      <c r="G274" s="277">
        <v>0</v>
      </c>
      <c r="H274" s="277">
        <v>0</v>
      </c>
      <c r="I274" s="277">
        <v>56</v>
      </c>
      <c r="J274" s="277"/>
      <c r="K274" s="332"/>
      <c r="L274" s="67">
        <f>SUM(D274:K274)</f>
        <v>56</v>
      </c>
    </row>
    <row r="275" spans="1:12" ht="34.5" customHeight="1" x14ac:dyDescent="0.2">
      <c r="A275" s="499" t="s">
        <v>443</v>
      </c>
      <c r="B275" s="84" t="s">
        <v>444</v>
      </c>
      <c r="C275" s="62" t="s">
        <v>57</v>
      </c>
      <c r="D275" s="305">
        <v>37696.500000000007</v>
      </c>
      <c r="E275" s="123">
        <v>685</v>
      </c>
      <c r="F275" s="31">
        <v>325</v>
      </c>
      <c r="G275" s="277">
        <v>0</v>
      </c>
      <c r="H275" s="277">
        <v>0</v>
      </c>
      <c r="I275" s="277">
        <v>370</v>
      </c>
      <c r="J275" s="277"/>
      <c r="K275" s="332"/>
      <c r="L275" s="67">
        <f t="shared" si="13"/>
        <v>39076.500000000007</v>
      </c>
    </row>
    <row r="276" spans="1:12" ht="34.5" customHeight="1" x14ac:dyDescent="0.2">
      <c r="A276" s="501"/>
      <c r="B276" s="84" t="s">
        <v>445</v>
      </c>
      <c r="C276" s="62" t="s">
        <v>57</v>
      </c>
      <c r="D276" s="305">
        <v>27832.749999999996</v>
      </c>
      <c r="E276" s="123">
        <v>0</v>
      </c>
      <c r="F276" s="31">
        <v>0</v>
      </c>
      <c r="G276" s="277">
        <v>0</v>
      </c>
      <c r="H276" s="277">
        <v>0</v>
      </c>
      <c r="I276" s="277">
        <v>0</v>
      </c>
      <c r="J276" s="277"/>
      <c r="K276" s="332"/>
      <c r="L276" s="67">
        <f t="shared" si="13"/>
        <v>27832.749999999996</v>
      </c>
    </row>
    <row r="277" spans="1:12" ht="33.75" customHeight="1" x14ac:dyDescent="0.2">
      <c r="A277" s="541" t="s">
        <v>447</v>
      </c>
      <c r="B277" s="179" t="s">
        <v>448</v>
      </c>
      <c r="C277" s="62" t="s">
        <v>57</v>
      </c>
      <c r="D277" s="305">
        <v>611.09999999999991</v>
      </c>
      <c r="E277" s="123">
        <v>0</v>
      </c>
      <c r="F277" s="31">
        <v>0</v>
      </c>
      <c r="G277" s="277">
        <v>0</v>
      </c>
      <c r="H277" s="277">
        <v>0</v>
      </c>
      <c r="I277" s="277">
        <v>0</v>
      </c>
      <c r="J277" s="277"/>
      <c r="K277" s="332"/>
      <c r="L277" s="67">
        <f t="shared" si="13"/>
        <v>611.09999999999991</v>
      </c>
    </row>
    <row r="278" spans="1:12" ht="35.25" customHeight="1" x14ac:dyDescent="0.2">
      <c r="A278" s="542"/>
      <c r="B278" s="84" t="s">
        <v>449</v>
      </c>
      <c r="C278" s="62" t="s">
        <v>57</v>
      </c>
      <c r="D278" s="305">
        <v>1058.82</v>
      </c>
      <c r="E278" s="123">
        <v>0</v>
      </c>
      <c r="F278" s="31">
        <v>0</v>
      </c>
      <c r="G278" s="277">
        <v>0</v>
      </c>
      <c r="H278" s="277">
        <v>0</v>
      </c>
      <c r="I278" s="277">
        <v>0</v>
      </c>
      <c r="J278" s="277"/>
      <c r="K278" s="332"/>
      <c r="L278" s="67">
        <f t="shared" si="13"/>
        <v>1058.82</v>
      </c>
    </row>
    <row r="279" spans="1:12" ht="32.25" customHeight="1" x14ac:dyDescent="0.2">
      <c r="A279" s="217" t="s">
        <v>450</v>
      </c>
      <c r="B279" s="179" t="s">
        <v>451</v>
      </c>
      <c r="C279" s="62" t="s">
        <v>57</v>
      </c>
      <c r="D279" s="305">
        <v>175.4</v>
      </c>
      <c r="E279" s="123">
        <v>0</v>
      </c>
      <c r="F279" s="31">
        <v>0</v>
      </c>
      <c r="G279" s="277">
        <v>0</v>
      </c>
      <c r="H279" s="277">
        <v>0</v>
      </c>
      <c r="I279" s="277">
        <v>0</v>
      </c>
      <c r="J279" s="277"/>
      <c r="K279" s="332"/>
      <c r="L279" s="67">
        <f t="shared" si="13"/>
        <v>175.4</v>
      </c>
    </row>
    <row r="280" spans="1:12" ht="33.75" customHeight="1" x14ac:dyDescent="0.2">
      <c r="A280" s="216" t="s">
        <v>452</v>
      </c>
      <c r="B280" s="84" t="s">
        <v>453</v>
      </c>
      <c r="C280" s="62" t="s">
        <v>57</v>
      </c>
      <c r="D280" s="305">
        <v>234.1</v>
      </c>
      <c r="E280" s="123">
        <v>0</v>
      </c>
      <c r="F280" s="31">
        <v>0</v>
      </c>
      <c r="G280" s="277">
        <v>0</v>
      </c>
      <c r="H280" s="277">
        <v>0</v>
      </c>
      <c r="I280" s="277">
        <v>0</v>
      </c>
      <c r="J280" s="277"/>
      <c r="K280" s="332"/>
      <c r="L280" s="67">
        <f t="shared" si="13"/>
        <v>234.1</v>
      </c>
    </row>
    <row r="281" spans="1:12" ht="34.5" customHeight="1" x14ac:dyDescent="0.2">
      <c r="A281" s="541" t="s">
        <v>454</v>
      </c>
      <c r="B281" s="179" t="s">
        <v>455</v>
      </c>
      <c r="C281" s="62" t="s">
        <v>57</v>
      </c>
      <c r="D281" s="305">
        <v>504</v>
      </c>
      <c r="E281" s="123">
        <v>0</v>
      </c>
      <c r="F281" s="31">
        <v>0</v>
      </c>
      <c r="G281" s="277">
        <v>0</v>
      </c>
      <c r="H281" s="277">
        <v>0</v>
      </c>
      <c r="I281" s="277">
        <v>0</v>
      </c>
      <c r="J281" s="277"/>
      <c r="K281" s="332"/>
      <c r="L281" s="67">
        <f t="shared" si="13"/>
        <v>504</v>
      </c>
    </row>
    <row r="282" spans="1:12" ht="34.5" customHeight="1" x14ac:dyDescent="0.2">
      <c r="A282" s="542"/>
      <c r="B282" s="84" t="s">
        <v>456</v>
      </c>
      <c r="C282" s="62" t="s">
        <v>57</v>
      </c>
      <c r="D282" s="305">
        <v>1556.2</v>
      </c>
      <c r="E282" s="123">
        <v>0</v>
      </c>
      <c r="F282" s="31">
        <v>0</v>
      </c>
      <c r="G282" s="277">
        <v>0</v>
      </c>
      <c r="H282" s="277">
        <v>0</v>
      </c>
      <c r="I282" s="277">
        <v>254</v>
      </c>
      <c r="J282" s="277"/>
      <c r="K282" s="332"/>
      <c r="L282" s="67">
        <f t="shared" si="13"/>
        <v>1810.2</v>
      </c>
    </row>
    <row r="283" spans="1:12" ht="32.25" customHeight="1" x14ac:dyDescent="0.2">
      <c r="A283" s="375" t="s">
        <v>457</v>
      </c>
      <c r="B283" s="329" t="s">
        <v>458</v>
      </c>
      <c r="C283" s="62" t="s">
        <v>57</v>
      </c>
      <c r="D283" s="305">
        <v>422</v>
      </c>
      <c r="E283" s="123">
        <v>0</v>
      </c>
      <c r="F283" s="31">
        <v>0</v>
      </c>
      <c r="G283" s="277">
        <v>0</v>
      </c>
      <c r="H283" s="277">
        <v>0</v>
      </c>
      <c r="I283" s="277">
        <v>0</v>
      </c>
      <c r="J283" s="277"/>
      <c r="K283" s="332"/>
      <c r="L283" s="67">
        <f t="shared" si="13"/>
        <v>422</v>
      </c>
    </row>
    <row r="284" spans="1:12" ht="47.25" customHeight="1" x14ac:dyDescent="0.2">
      <c r="A284" s="219" t="s">
        <v>459</v>
      </c>
      <c r="B284" s="228" t="s">
        <v>460</v>
      </c>
      <c r="C284" s="62" t="s">
        <v>57</v>
      </c>
      <c r="D284" s="305">
        <v>2254.2000000000003</v>
      </c>
      <c r="E284" s="123">
        <v>0</v>
      </c>
      <c r="F284" s="31">
        <v>0</v>
      </c>
      <c r="G284" s="277">
        <v>0</v>
      </c>
      <c r="H284" s="277">
        <v>0</v>
      </c>
      <c r="I284" s="277">
        <v>0</v>
      </c>
      <c r="J284" s="277"/>
      <c r="K284" s="332"/>
      <c r="L284" s="67">
        <f t="shared" si="13"/>
        <v>2254.2000000000003</v>
      </c>
    </row>
    <row r="285" spans="1:12" ht="45.75" customHeight="1" x14ac:dyDescent="0.2">
      <c r="A285" s="499" t="s">
        <v>461</v>
      </c>
      <c r="B285" s="84" t="s">
        <v>462</v>
      </c>
      <c r="C285" s="62" t="s">
        <v>57</v>
      </c>
      <c r="D285" s="305">
        <v>40411.14</v>
      </c>
      <c r="E285" s="123">
        <v>1445</v>
      </c>
      <c r="F285" s="31">
        <v>467</v>
      </c>
      <c r="G285" s="277">
        <v>721</v>
      </c>
      <c r="H285" s="277">
        <v>881</v>
      </c>
      <c r="I285" s="277">
        <v>689</v>
      </c>
      <c r="J285" s="277"/>
      <c r="K285" s="332"/>
      <c r="L285" s="67">
        <f t="shared" si="13"/>
        <v>44614.14</v>
      </c>
    </row>
    <row r="286" spans="1:12" ht="33" customHeight="1" x14ac:dyDescent="0.2">
      <c r="A286" s="500"/>
      <c r="B286" s="84" t="s">
        <v>463</v>
      </c>
      <c r="C286" s="62" t="s">
        <v>57</v>
      </c>
      <c r="D286" s="305">
        <v>16342.440000000002</v>
      </c>
      <c r="E286" s="123">
        <v>0</v>
      </c>
      <c r="F286" s="31">
        <v>0</v>
      </c>
      <c r="G286" s="277">
        <v>0</v>
      </c>
      <c r="H286" s="277">
        <v>0</v>
      </c>
      <c r="I286" s="277">
        <v>0</v>
      </c>
      <c r="J286" s="277"/>
      <c r="K286" s="332"/>
      <c r="L286" s="67">
        <f t="shared" si="13"/>
        <v>16342.440000000002</v>
      </c>
    </row>
    <row r="287" spans="1:12" ht="36.75" customHeight="1" x14ac:dyDescent="0.2">
      <c r="A287" s="500"/>
      <c r="B287" s="84" t="s">
        <v>464</v>
      </c>
      <c r="C287" s="62" t="s">
        <v>57</v>
      </c>
      <c r="D287" s="305">
        <v>37888.44</v>
      </c>
      <c r="E287" s="123">
        <v>1830</v>
      </c>
      <c r="F287" s="31">
        <v>609</v>
      </c>
      <c r="G287" s="277">
        <v>298</v>
      </c>
      <c r="H287" s="277">
        <v>220</v>
      </c>
      <c r="I287" s="277">
        <v>0</v>
      </c>
      <c r="J287" s="277"/>
      <c r="K287" s="332"/>
      <c r="L287" s="67">
        <f t="shared" si="13"/>
        <v>40845.440000000002</v>
      </c>
    </row>
    <row r="288" spans="1:12" ht="32.25" customHeight="1" x14ac:dyDescent="0.2">
      <c r="A288" s="500"/>
      <c r="B288" s="84" t="s">
        <v>465</v>
      </c>
      <c r="C288" s="62" t="s">
        <v>57</v>
      </c>
      <c r="D288" s="305">
        <v>8002.93</v>
      </c>
      <c r="E288" s="123">
        <v>157</v>
      </c>
      <c r="F288" s="31">
        <v>0</v>
      </c>
      <c r="G288" s="277">
        <v>0</v>
      </c>
      <c r="H288" s="277">
        <v>0</v>
      </c>
      <c r="I288" s="277">
        <v>0</v>
      </c>
      <c r="J288" s="277"/>
      <c r="K288" s="332"/>
      <c r="L288" s="67">
        <f t="shared" si="13"/>
        <v>8159.93</v>
      </c>
    </row>
    <row r="289" spans="1:12" ht="33" customHeight="1" x14ac:dyDescent="0.2">
      <c r="A289" s="500"/>
      <c r="B289" s="84" t="s">
        <v>466</v>
      </c>
      <c r="C289" s="62" t="s">
        <v>57</v>
      </c>
      <c r="D289" s="305">
        <v>30564.889999999996</v>
      </c>
      <c r="E289" s="123">
        <v>1372</v>
      </c>
      <c r="F289" s="31">
        <v>789</v>
      </c>
      <c r="G289" s="277">
        <v>164</v>
      </c>
      <c r="H289" s="277">
        <v>201</v>
      </c>
      <c r="I289" s="277">
        <v>395</v>
      </c>
      <c r="J289" s="277"/>
      <c r="K289" s="332"/>
      <c r="L289" s="67">
        <f t="shared" si="13"/>
        <v>33485.89</v>
      </c>
    </row>
    <row r="290" spans="1:12" ht="31.5" customHeight="1" x14ac:dyDescent="0.2">
      <c r="A290" s="500"/>
      <c r="B290" s="84" t="s">
        <v>467</v>
      </c>
      <c r="C290" s="62" t="s">
        <v>57</v>
      </c>
      <c r="D290" s="305">
        <v>1785.4</v>
      </c>
      <c r="E290" s="123">
        <v>0</v>
      </c>
      <c r="F290" s="31">
        <v>0</v>
      </c>
      <c r="G290" s="277">
        <v>0</v>
      </c>
      <c r="H290" s="277">
        <v>0</v>
      </c>
      <c r="I290" s="277">
        <v>0</v>
      </c>
      <c r="J290" s="277"/>
      <c r="K290" s="332"/>
      <c r="L290" s="67">
        <f t="shared" si="13"/>
        <v>1785.4</v>
      </c>
    </row>
    <row r="291" spans="1:12" ht="35.25" customHeight="1" x14ac:dyDescent="0.2">
      <c r="A291" s="500"/>
      <c r="B291" s="179" t="s">
        <v>468</v>
      </c>
      <c r="C291" s="62" t="s">
        <v>57</v>
      </c>
      <c r="D291" s="305">
        <v>1016.7</v>
      </c>
      <c r="E291" s="123">
        <v>0</v>
      </c>
      <c r="F291" s="31">
        <v>184</v>
      </c>
      <c r="G291" s="277">
        <v>0</v>
      </c>
      <c r="H291" s="277">
        <v>0</v>
      </c>
      <c r="I291" s="277">
        <v>0</v>
      </c>
      <c r="J291" s="277"/>
      <c r="K291" s="332"/>
      <c r="L291" s="67">
        <f t="shared" si="13"/>
        <v>1200.7</v>
      </c>
    </row>
    <row r="292" spans="1:12" ht="46.5" customHeight="1" x14ac:dyDescent="0.2">
      <c r="A292" s="501"/>
      <c r="B292" s="84" t="s">
        <v>469</v>
      </c>
      <c r="C292" s="62" t="s">
        <v>57</v>
      </c>
      <c r="D292" s="305">
        <v>8693.82</v>
      </c>
      <c r="E292" s="123">
        <v>159</v>
      </c>
      <c r="F292" s="31">
        <v>0</v>
      </c>
      <c r="G292" s="277">
        <v>0</v>
      </c>
      <c r="H292" s="277">
        <v>0</v>
      </c>
      <c r="I292" s="277">
        <v>95</v>
      </c>
      <c r="J292" s="277"/>
      <c r="K292" s="332"/>
      <c r="L292" s="67">
        <f t="shared" si="13"/>
        <v>8947.82</v>
      </c>
    </row>
    <row r="293" spans="1:12" ht="35.25" customHeight="1" x14ac:dyDescent="0.2">
      <c r="A293" s="499" t="s">
        <v>470</v>
      </c>
      <c r="B293" s="84" t="s">
        <v>471</v>
      </c>
      <c r="C293" s="62" t="s">
        <v>57</v>
      </c>
      <c r="D293" s="305">
        <v>9322.82</v>
      </c>
      <c r="E293" s="123">
        <v>0</v>
      </c>
      <c r="F293" s="31">
        <v>0</v>
      </c>
      <c r="G293" s="277">
        <v>0</v>
      </c>
      <c r="H293" s="277">
        <v>0</v>
      </c>
      <c r="I293" s="277">
        <v>0</v>
      </c>
      <c r="J293" s="277"/>
      <c r="K293" s="332"/>
      <c r="L293" s="67">
        <f t="shared" si="13"/>
        <v>9322.82</v>
      </c>
    </row>
    <row r="294" spans="1:12" ht="32.25" customHeight="1" x14ac:dyDescent="0.2">
      <c r="A294" s="500"/>
      <c r="B294" s="179" t="s">
        <v>472</v>
      </c>
      <c r="C294" s="62" t="s">
        <v>57</v>
      </c>
      <c r="D294" s="305">
        <v>1180.9000000000001</v>
      </c>
      <c r="E294" s="123">
        <v>774</v>
      </c>
      <c r="F294" s="31">
        <v>380</v>
      </c>
      <c r="G294" s="277">
        <v>0</v>
      </c>
      <c r="H294" s="277">
        <v>0</v>
      </c>
      <c r="I294" s="277">
        <v>0</v>
      </c>
      <c r="J294" s="277"/>
      <c r="K294" s="332"/>
      <c r="L294" s="67">
        <f t="shared" si="13"/>
        <v>2334.9</v>
      </c>
    </row>
    <row r="295" spans="1:12" ht="33.75" customHeight="1" x14ac:dyDescent="0.2">
      <c r="A295" s="500"/>
      <c r="B295" s="179" t="s">
        <v>473</v>
      </c>
      <c r="C295" s="62" t="s">
        <v>57</v>
      </c>
      <c r="D295" s="305">
        <v>3012.5</v>
      </c>
      <c r="E295" s="123">
        <v>903</v>
      </c>
      <c r="F295" s="31">
        <v>0</v>
      </c>
      <c r="G295" s="277">
        <v>0</v>
      </c>
      <c r="H295" s="277">
        <v>0</v>
      </c>
      <c r="I295" s="277">
        <v>0</v>
      </c>
      <c r="J295" s="277"/>
      <c r="K295" s="332"/>
      <c r="L295" s="67">
        <f t="shared" si="13"/>
        <v>3915.5</v>
      </c>
    </row>
    <row r="296" spans="1:12" ht="33" customHeight="1" x14ac:dyDescent="0.2">
      <c r="A296" s="500"/>
      <c r="B296" s="84" t="s">
        <v>474</v>
      </c>
      <c r="C296" s="62" t="s">
        <v>57</v>
      </c>
      <c r="D296" s="74">
        <v>8916.4</v>
      </c>
      <c r="E296" s="123">
        <v>0</v>
      </c>
      <c r="F296" s="31">
        <v>0</v>
      </c>
      <c r="G296" s="277">
        <v>0</v>
      </c>
      <c r="H296" s="277">
        <v>0</v>
      </c>
      <c r="I296" s="277">
        <v>0</v>
      </c>
      <c r="J296" s="277"/>
      <c r="K296" s="332"/>
      <c r="L296" s="67">
        <f t="shared" si="13"/>
        <v>8916.4</v>
      </c>
    </row>
    <row r="297" spans="1:12" ht="33.75" customHeight="1" x14ac:dyDescent="0.2">
      <c r="A297" s="500"/>
      <c r="B297" s="84" t="s">
        <v>475</v>
      </c>
      <c r="C297" s="62" t="s">
        <v>57</v>
      </c>
      <c r="D297" s="74">
        <v>100649.91</v>
      </c>
      <c r="E297" s="327">
        <v>3685</v>
      </c>
      <c r="F297" s="31">
        <v>1653</v>
      </c>
      <c r="G297" s="277">
        <v>0</v>
      </c>
      <c r="H297" s="277">
        <v>0</v>
      </c>
      <c r="I297" s="277">
        <v>533</v>
      </c>
      <c r="J297" s="277"/>
      <c r="K297" s="332"/>
      <c r="L297" s="67">
        <f t="shared" si="13"/>
        <v>106520.91</v>
      </c>
    </row>
    <row r="298" spans="1:12" ht="32.25" customHeight="1" x14ac:dyDescent="0.2">
      <c r="A298" s="500"/>
      <c r="B298" s="84" t="s">
        <v>476</v>
      </c>
      <c r="C298" s="62" t="s">
        <v>57</v>
      </c>
      <c r="D298" s="74">
        <v>10631.599999999999</v>
      </c>
      <c r="E298" s="327">
        <v>796</v>
      </c>
      <c r="F298" s="31">
        <v>1283</v>
      </c>
      <c r="G298" s="277">
        <v>196</v>
      </c>
      <c r="H298" s="277">
        <v>427</v>
      </c>
      <c r="I298" s="277">
        <v>410</v>
      </c>
      <c r="J298" s="277"/>
      <c r="K298" s="332"/>
      <c r="L298" s="67">
        <f t="shared" si="13"/>
        <v>13743.599999999999</v>
      </c>
    </row>
    <row r="299" spans="1:12" ht="34.5" customHeight="1" x14ac:dyDescent="0.2">
      <c r="A299" s="500"/>
      <c r="B299" s="84" t="s">
        <v>477</v>
      </c>
      <c r="C299" s="62" t="s">
        <v>57</v>
      </c>
      <c r="D299" s="74">
        <v>13189.999999999998</v>
      </c>
      <c r="E299" s="327">
        <v>644</v>
      </c>
      <c r="F299" s="31">
        <v>279</v>
      </c>
      <c r="G299" s="277">
        <v>0</v>
      </c>
      <c r="H299" s="277">
        <v>0</v>
      </c>
      <c r="I299" s="277">
        <v>0</v>
      </c>
      <c r="J299" s="277"/>
      <c r="K299" s="332"/>
      <c r="L299" s="67">
        <f t="shared" si="13"/>
        <v>14112.999999999998</v>
      </c>
    </row>
    <row r="300" spans="1:12" ht="30" customHeight="1" x14ac:dyDescent="0.2">
      <c r="A300" s="500"/>
      <c r="B300" s="84" t="s">
        <v>478</v>
      </c>
      <c r="C300" s="62" t="s">
        <v>57</v>
      </c>
      <c r="D300" s="74">
        <v>30880.939999999995</v>
      </c>
      <c r="E300" s="327">
        <v>0</v>
      </c>
      <c r="F300" s="31">
        <v>0</v>
      </c>
      <c r="G300" s="277">
        <v>0</v>
      </c>
      <c r="H300" s="277">
        <v>0</v>
      </c>
      <c r="I300" s="277">
        <v>0</v>
      </c>
      <c r="J300" s="277"/>
      <c r="K300" s="332"/>
      <c r="L300" s="67">
        <f t="shared" si="13"/>
        <v>30880.939999999995</v>
      </c>
    </row>
    <row r="301" spans="1:12" ht="32.25" customHeight="1" x14ac:dyDescent="0.2">
      <c r="A301" s="500"/>
      <c r="B301" s="84" t="s">
        <v>479</v>
      </c>
      <c r="C301" s="62" t="s">
        <v>57</v>
      </c>
      <c r="D301" s="74">
        <v>11462.03</v>
      </c>
      <c r="E301" s="327">
        <v>0</v>
      </c>
      <c r="F301" s="31">
        <v>0</v>
      </c>
      <c r="G301" s="277">
        <v>0</v>
      </c>
      <c r="H301" s="277">
        <v>0</v>
      </c>
      <c r="I301" s="277">
        <v>0</v>
      </c>
      <c r="J301" s="277"/>
      <c r="K301" s="332"/>
      <c r="L301" s="67">
        <f t="shared" si="13"/>
        <v>11462.03</v>
      </c>
    </row>
    <row r="302" spans="1:12" ht="36" customHeight="1" x14ac:dyDescent="0.2">
      <c r="A302" s="500"/>
      <c r="B302" s="84" t="s">
        <v>480</v>
      </c>
      <c r="C302" s="62" t="s">
        <v>57</v>
      </c>
      <c r="D302" s="74">
        <v>24542.080000000002</v>
      </c>
      <c r="E302" s="327">
        <v>0</v>
      </c>
      <c r="F302" s="31">
        <v>0</v>
      </c>
      <c r="G302" s="277">
        <v>0</v>
      </c>
      <c r="H302" s="277">
        <v>0</v>
      </c>
      <c r="I302" s="277">
        <v>0</v>
      </c>
      <c r="J302" s="277"/>
      <c r="K302" s="332"/>
      <c r="L302" s="67">
        <f t="shared" si="13"/>
        <v>24542.080000000002</v>
      </c>
    </row>
    <row r="303" spans="1:12" ht="36.75" customHeight="1" x14ac:dyDescent="0.2">
      <c r="A303" s="500"/>
      <c r="B303" s="84" t="s">
        <v>481</v>
      </c>
      <c r="C303" s="62" t="s">
        <v>57</v>
      </c>
      <c r="D303" s="74">
        <v>9842.1200000000008</v>
      </c>
      <c r="E303" s="327">
        <v>0</v>
      </c>
      <c r="F303" s="31">
        <v>0</v>
      </c>
      <c r="G303" s="277">
        <v>0</v>
      </c>
      <c r="H303" s="277">
        <v>0</v>
      </c>
      <c r="I303" s="277">
        <v>0</v>
      </c>
      <c r="J303" s="277"/>
      <c r="K303" s="332"/>
      <c r="L303" s="67">
        <f t="shared" si="13"/>
        <v>9842.1200000000008</v>
      </c>
    </row>
    <row r="304" spans="1:12" ht="33" customHeight="1" x14ac:dyDescent="0.2">
      <c r="A304" s="500"/>
      <c r="B304" s="85" t="s">
        <v>482</v>
      </c>
      <c r="C304" s="119" t="s">
        <v>57</v>
      </c>
      <c r="D304" s="89">
        <v>4622.420000000001</v>
      </c>
      <c r="E304" s="327">
        <v>0</v>
      </c>
      <c r="F304" s="31">
        <v>0</v>
      </c>
      <c r="G304" s="277">
        <v>0</v>
      </c>
      <c r="H304" s="277">
        <v>0</v>
      </c>
      <c r="I304" s="277">
        <v>0</v>
      </c>
      <c r="J304" s="277"/>
      <c r="K304" s="332"/>
      <c r="L304" s="67">
        <f t="shared" si="13"/>
        <v>4622.420000000001</v>
      </c>
    </row>
    <row r="305" spans="1:16" ht="34.5" customHeight="1" x14ac:dyDescent="0.2">
      <c r="A305" s="500"/>
      <c r="B305" s="84" t="s">
        <v>483</v>
      </c>
      <c r="C305" s="62" t="s">
        <v>57</v>
      </c>
      <c r="D305" s="74">
        <v>18738.469999999998</v>
      </c>
      <c r="E305" s="327">
        <v>1880</v>
      </c>
      <c r="F305" s="31">
        <v>0</v>
      </c>
      <c r="G305" s="277">
        <v>583</v>
      </c>
      <c r="H305" s="277">
        <v>0</v>
      </c>
      <c r="I305" s="277">
        <v>0</v>
      </c>
      <c r="J305" s="277"/>
      <c r="K305" s="332"/>
      <c r="L305" s="67">
        <f t="shared" si="13"/>
        <v>21201.469999999998</v>
      </c>
    </row>
    <row r="306" spans="1:16" ht="33" customHeight="1" x14ac:dyDescent="0.2">
      <c r="A306" s="500"/>
      <c r="B306" s="84" t="s">
        <v>484</v>
      </c>
      <c r="C306" s="62" t="s">
        <v>57</v>
      </c>
      <c r="D306" s="74">
        <v>1094</v>
      </c>
      <c r="E306" s="327">
        <v>0</v>
      </c>
      <c r="F306" s="31">
        <v>0</v>
      </c>
      <c r="G306" s="277">
        <v>0</v>
      </c>
      <c r="H306" s="277">
        <v>0</v>
      </c>
      <c r="I306" s="277">
        <v>0</v>
      </c>
      <c r="J306" s="277"/>
      <c r="K306" s="332"/>
      <c r="L306" s="67">
        <f t="shared" si="13"/>
        <v>1094</v>
      </c>
    </row>
    <row r="307" spans="1:16" ht="30" customHeight="1" x14ac:dyDescent="0.2">
      <c r="A307" s="500"/>
      <c r="B307" s="84" t="s">
        <v>485</v>
      </c>
      <c r="C307" s="62" t="s">
        <v>57</v>
      </c>
      <c r="D307" s="74">
        <v>6533.32</v>
      </c>
      <c r="E307" s="327">
        <v>0</v>
      </c>
      <c r="F307" s="31">
        <v>0</v>
      </c>
      <c r="G307" s="277">
        <v>0</v>
      </c>
      <c r="H307" s="277">
        <v>0</v>
      </c>
      <c r="I307" s="277">
        <v>0</v>
      </c>
      <c r="J307" s="277"/>
      <c r="K307" s="332"/>
      <c r="L307" s="67">
        <f t="shared" si="13"/>
        <v>6533.32</v>
      </c>
    </row>
    <row r="308" spans="1:16" ht="33" customHeight="1" x14ac:dyDescent="0.2">
      <c r="A308" s="500"/>
      <c r="B308" s="84" t="s">
        <v>486</v>
      </c>
      <c r="C308" s="62" t="s">
        <v>57</v>
      </c>
      <c r="D308" s="74">
        <v>2186.42</v>
      </c>
      <c r="E308" s="327">
        <v>0</v>
      </c>
      <c r="F308" s="31">
        <v>0</v>
      </c>
      <c r="G308" s="277">
        <v>0</v>
      </c>
      <c r="H308" s="277">
        <v>0</v>
      </c>
      <c r="I308" s="277">
        <v>0</v>
      </c>
      <c r="J308" s="277"/>
      <c r="K308" s="332"/>
      <c r="L308" s="67">
        <f t="shared" si="13"/>
        <v>2186.42</v>
      </c>
    </row>
    <row r="309" spans="1:16" ht="30.75" customHeight="1" x14ac:dyDescent="0.2">
      <c r="A309" s="500"/>
      <c r="B309" s="84" t="s">
        <v>487</v>
      </c>
      <c r="C309" s="62" t="s">
        <v>57</v>
      </c>
      <c r="D309" s="74">
        <v>21474.699999999997</v>
      </c>
      <c r="E309" s="327">
        <v>0</v>
      </c>
      <c r="F309" s="31">
        <v>0</v>
      </c>
      <c r="G309" s="277">
        <v>0</v>
      </c>
      <c r="H309" s="277">
        <v>0</v>
      </c>
      <c r="I309" s="277">
        <v>0</v>
      </c>
      <c r="J309" s="277"/>
      <c r="K309" s="332"/>
      <c r="L309" s="67">
        <f t="shared" si="13"/>
        <v>21474.699999999997</v>
      </c>
    </row>
    <row r="310" spans="1:16" ht="33.75" customHeight="1" x14ac:dyDescent="0.2">
      <c r="A310" s="500"/>
      <c r="B310" s="84" t="s">
        <v>488</v>
      </c>
      <c r="C310" s="62" t="s">
        <v>57</v>
      </c>
      <c r="D310" s="74">
        <v>6034.7</v>
      </c>
      <c r="E310" s="327">
        <v>0</v>
      </c>
      <c r="F310" s="31">
        <v>0</v>
      </c>
      <c r="G310" s="277">
        <v>0</v>
      </c>
      <c r="H310" s="277">
        <v>0</v>
      </c>
      <c r="I310" s="277">
        <v>0</v>
      </c>
      <c r="J310" s="277"/>
      <c r="K310" s="332"/>
      <c r="L310" s="67">
        <f>SUM(D310:K310)</f>
        <v>6034.7</v>
      </c>
    </row>
    <row r="311" spans="1:16" ht="34.5" customHeight="1" x14ac:dyDescent="0.2">
      <c r="A311" s="501"/>
      <c r="B311" s="84" t="s">
        <v>489</v>
      </c>
      <c r="C311" s="62" t="s">
        <v>57</v>
      </c>
      <c r="D311" s="74">
        <v>1823.71</v>
      </c>
      <c r="E311" s="327">
        <v>0</v>
      </c>
      <c r="F311" s="31">
        <v>0</v>
      </c>
      <c r="G311" s="277">
        <v>0</v>
      </c>
      <c r="H311" s="277">
        <v>0</v>
      </c>
      <c r="I311" s="277">
        <v>0</v>
      </c>
      <c r="J311" s="277"/>
      <c r="K311" s="332"/>
      <c r="L311" s="67">
        <f>SUM(D311:K311)</f>
        <v>1823.71</v>
      </c>
    </row>
    <row r="312" spans="1:16" ht="30" customHeight="1" x14ac:dyDescent="0.2">
      <c r="A312" s="529" t="s">
        <v>354</v>
      </c>
      <c r="B312" s="530"/>
      <c r="C312" s="17" t="s">
        <v>57</v>
      </c>
      <c r="D312" s="78">
        <f t="shared" ref="D312:K312" si="14">SUM(D200:D311)</f>
        <v>1523736.1399999992</v>
      </c>
      <c r="E312" s="21">
        <f t="shared" si="14"/>
        <v>43970.3</v>
      </c>
      <c r="F312" s="21">
        <f t="shared" si="14"/>
        <v>22326.400000000001</v>
      </c>
      <c r="G312" s="21">
        <f t="shared" si="14"/>
        <v>8643.6</v>
      </c>
      <c r="H312" s="21">
        <f t="shared" si="14"/>
        <v>12137</v>
      </c>
      <c r="I312" s="21">
        <f t="shared" si="14"/>
        <v>7707</v>
      </c>
      <c r="J312" s="21">
        <f t="shared" si="14"/>
        <v>0</v>
      </c>
      <c r="K312" s="21">
        <f t="shared" si="14"/>
        <v>0</v>
      </c>
      <c r="L312" s="20">
        <f>SUM(D312:K312)</f>
        <v>1618520.4399999992</v>
      </c>
    </row>
    <row r="313" spans="1:16" s="4" customFormat="1" ht="30" customHeight="1" thickBot="1" x14ac:dyDescent="0.3">
      <c r="A313" s="531" t="s">
        <v>355</v>
      </c>
      <c r="B313" s="532"/>
      <c r="C313" s="34" t="s">
        <v>57</v>
      </c>
      <c r="D313" s="22">
        <f t="shared" ref="D313:K313" si="15">COUNTIF(D200:D311,"&gt;0")</f>
        <v>111</v>
      </c>
      <c r="E313" s="22">
        <f t="shared" si="15"/>
        <v>33</v>
      </c>
      <c r="F313" s="22">
        <f t="shared" si="15"/>
        <v>27</v>
      </c>
      <c r="G313" s="22">
        <f t="shared" si="15"/>
        <v>18</v>
      </c>
      <c r="H313" s="22">
        <f t="shared" si="15"/>
        <v>18</v>
      </c>
      <c r="I313" s="22">
        <f t="shared" si="15"/>
        <v>20</v>
      </c>
      <c r="J313" s="22">
        <f t="shared" si="15"/>
        <v>0</v>
      </c>
      <c r="K313" s="22">
        <f t="shared" si="15"/>
        <v>0</v>
      </c>
      <c r="L313" s="23">
        <f>SUM(D313:K313)</f>
        <v>227</v>
      </c>
      <c r="P313" s="81"/>
    </row>
    <row r="314" spans="1:16" s="4" customFormat="1" ht="34.5" customHeight="1" thickTop="1" thickBot="1" x14ac:dyDescent="0.3">
      <c r="A314" s="589" t="s">
        <v>490</v>
      </c>
      <c r="B314" s="590"/>
      <c r="C314" s="9"/>
      <c r="D314" s="82" t="s">
        <v>48</v>
      </c>
      <c r="E314" s="82" t="s">
        <v>49</v>
      </c>
      <c r="F314" s="11" t="s">
        <v>50</v>
      </c>
      <c r="G314" s="11" t="s">
        <v>51</v>
      </c>
      <c r="H314" s="11" t="s">
        <v>52</v>
      </c>
      <c r="I314" s="11" t="s">
        <v>53</v>
      </c>
      <c r="J314" s="347" t="s">
        <v>54</v>
      </c>
      <c r="K314" s="348" t="s">
        <v>55</v>
      </c>
      <c r="L314" s="10" t="s">
        <v>60</v>
      </c>
      <c r="P314"/>
    </row>
    <row r="315" spans="1:16" s="4" customFormat="1" ht="30" customHeight="1" thickTop="1" thickBot="1" x14ac:dyDescent="0.3">
      <c r="A315" s="591"/>
      <c r="B315" s="592"/>
      <c r="C315" s="63" t="s">
        <v>57</v>
      </c>
      <c r="D315" s="59">
        <v>1009623.23</v>
      </c>
      <c r="E315" s="26">
        <v>47803</v>
      </c>
      <c r="F315" s="26">
        <v>45648</v>
      </c>
      <c r="G315" s="26">
        <v>63290</v>
      </c>
      <c r="H315" s="26">
        <v>42367</v>
      </c>
      <c r="I315" s="26">
        <v>39188</v>
      </c>
      <c r="J315" s="26"/>
      <c r="K315" s="349"/>
      <c r="L315" s="27">
        <f>SUM(D315:K315)</f>
        <v>1247919.23</v>
      </c>
    </row>
    <row r="316" spans="1:16" s="4" customFormat="1" ht="30" customHeight="1" thickTop="1" thickBot="1" x14ac:dyDescent="0.3">
      <c r="A316" s="533" t="s">
        <v>354</v>
      </c>
      <c r="B316" s="534"/>
      <c r="C316" s="12" t="s">
        <v>57</v>
      </c>
      <c r="D316" s="51">
        <v>1009623.23</v>
      </c>
      <c r="E316" s="301">
        <f t="shared" ref="E316:K316" si="16">E315</f>
        <v>47803</v>
      </c>
      <c r="F316" s="24">
        <f t="shared" si="16"/>
        <v>45648</v>
      </c>
      <c r="G316" s="24">
        <f t="shared" si="16"/>
        <v>63290</v>
      </c>
      <c r="H316" s="24">
        <v>42367</v>
      </c>
      <c r="I316" s="24">
        <f t="shared" si="16"/>
        <v>39188</v>
      </c>
      <c r="J316" s="24">
        <f t="shared" si="16"/>
        <v>0</v>
      </c>
      <c r="K316" s="24">
        <f t="shared" si="16"/>
        <v>0</v>
      </c>
      <c r="L316" s="25">
        <f>SUM(D316:K316)</f>
        <v>1247919.23</v>
      </c>
    </row>
    <row r="317" spans="1:16" s="4" customFormat="1" ht="30" customHeight="1" thickTop="1" thickBot="1" x14ac:dyDescent="0.3">
      <c r="A317" s="533" t="s">
        <v>355</v>
      </c>
      <c r="B317" s="534"/>
      <c r="C317" s="12" t="s">
        <v>57</v>
      </c>
      <c r="D317" s="177">
        <v>38865</v>
      </c>
      <c r="E317" s="235">
        <v>2568</v>
      </c>
      <c r="F317" s="235">
        <v>2943</v>
      </c>
      <c r="G317" s="235">
        <v>3921</v>
      </c>
      <c r="H317" s="235">
        <v>2576</v>
      </c>
      <c r="I317" s="235">
        <v>3099</v>
      </c>
      <c r="J317" s="235"/>
      <c r="K317" s="350"/>
      <c r="L317" s="92">
        <f>SUM(D317:K317)</f>
        <v>53972</v>
      </c>
    </row>
    <row r="318" spans="1:16" s="4" customFormat="1" ht="30" customHeight="1" thickTop="1" thickBot="1" x14ac:dyDescent="0.3">
      <c r="A318" s="527" t="s">
        <v>491</v>
      </c>
      <c r="B318" s="528"/>
      <c r="C318" s="50" t="s">
        <v>57</v>
      </c>
      <c r="D318" s="28">
        <f t="shared" ref="D318:K318" si="17">SUM(D316,D196,D312)</f>
        <v>4856003.4500000011</v>
      </c>
      <c r="E318" s="28">
        <f t="shared" si="17"/>
        <v>160683.29999999999</v>
      </c>
      <c r="F318" s="28">
        <f t="shared" si="17"/>
        <v>106878</v>
      </c>
      <c r="G318" s="28">
        <f t="shared" si="17"/>
        <v>83690.8</v>
      </c>
      <c r="H318" s="28">
        <f t="shared" si="17"/>
        <v>74400</v>
      </c>
      <c r="I318" s="28">
        <f t="shared" si="17"/>
        <v>61099.1</v>
      </c>
      <c r="J318" s="28">
        <f t="shared" si="17"/>
        <v>0</v>
      </c>
      <c r="K318" s="28">
        <f t="shared" si="17"/>
        <v>0</v>
      </c>
      <c r="L318" s="29">
        <f>SUM(D318:K318)</f>
        <v>5342754.6500000004</v>
      </c>
    </row>
    <row r="319" spans="1:16" s="4" customFormat="1" ht="23.1" customHeight="1" thickTop="1" thickBot="1" x14ac:dyDescent="0.3">
      <c r="A319" s="508" t="s">
        <v>492</v>
      </c>
      <c r="B319" s="509"/>
      <c r="C319" s="509"/>
      <c r="D319" s="509"/>
      <c r="E319" s="509"/>
      <c r="F319" s="509"/>
      <c r="G319" s="509"/>
      <c r="H319" s="509"/>
      <c r="I319" s="509"/>
      <c r="J319" s="509"/>
      <c r="K319" s="509"/>
      <c r="L319" s="510"/>
    </row>
    <row r="320" spans="1:16" s="4" customFormat="1" ht="24.75" customHeight="1" thickTop="1" thickBot="1" x14ac:dyDescent="0.3">
      <c r="A320" s="517" t="s">
        <v>493</v>
      </c>
      <c r="B320" s="518"/>
      <c r="C320" s="518"/>
      <c r="D320" s="518"/>
      <c r="E320" s="518"/>
      <c r="F320" s="518"/>
      <c r="G320" s="518"/>
      <c r="H320" s="518"/>
      <c r="I320" s="518"/>
      <c r="J320" s="518"/>
      <c r="K320" s="518"/>
      <c r="L320" s="519"/>
    </row>
    <row r="321" spans="1:12" s="4" customFormat="1" ht="23.1" customHeight="1" thickTop="1" x14ac:dyDescent="0.25">
      <c r="A321" s="511" t="s">
        <v>494</v>
      </c>
      <c r="B321" s="512"/>
      <c r="C321" s="512"/>
      <c r="D321" s="512"/>
      <c r="E321" s="512"/>
      <c r="F321" s="512"/>
      <c r="G321" s="512"/>
      <c r="H321" s="512"/>
      <c r="I321" s="512"/>
      <c r="J321" s="512"/>
      <c r="K321" s="512"/>
      <c r="L321" s="513"/>
    </row>
    <row r="322" spans="1:12" s="4" customFormat="1" ht="32.25" customHeight="1" thickBot="1" x14ac:dyDescent="0.3">
      <c r="A322" s="522" t="s">
        <v>495</v>
      </c>
      <c r="B322" s="523"/>
      <c r="C322" s="524"/>
      <c r="D322" s="82" t="s">
        <v>48</v>
      </c>
      <c r="E322" s="323" t="s">
        <v>49</v>
      </c>
      <c r="F322" s="11" t="s">
        <v>50</v>
      </c>
      <c r="G322" s="11" t="s">
        <v>51</v>
      </c>
      <c r="H322" s="11" t="s">
        <v>52</v>
      </c>
      <c r="I322" s="11" t="s">
        <v>53</v>
      </c>
      <c r="J322" s="357" t="s">
        <v>54</v>
      </c>
      <c r="K322" s="358" t="s">
        <v>55</v>
      </c>
      <c r="L322" s="91" t="s">
        <v>60</v>
      </c>
    </row>
    <row r="323" spans="1:12" s="4" customFormat="1" ht="23.1" customHeight="1" thickTop="1" x14ac:dyDescent="0.25">
      <c r="A323" s="194" t="s">
        <v>496</v>
      </c>
      <c r="B323" s="43"/>
      <c r="C323" s="64" t="s">
        <v>57</v>
      </c>
      <c r="D323" s="88">
        <v>15359.880000000001</v>
      </c>
      <c r="E323" s="31">
        <v>0</v>
      </c>
      <c r="F323" s="87">
        <v>11</v>
      </c>
      <c r="G323" s="31">
        <v>0</v>
      </c>
      <c r="H323" s="31">
        <v>0</v>
      </c>
      <c r="I323" s="31">
        <v>0</v>
      </c>
      <c r="J323" s="359"/>
      <c r="K323" s="360"/>
      <c r="L323" s="67">
        <f t="shared" ref="L323:L354" si="18">SUM(D323:K323)</f>
        <v>15370.880000000001</v>
      </c>
    </row>
    <row r="324" spans="1:12" s="4" customFormat="1" ht="23.1" customHeight="1" x14ac:dyDescent="0.25">
      <c r="A324" s="120" t="s">
        <v>497</v>
      </c>
      <c r="B324" s="53"/>
      <c r="C324" s="65" t="s">
        <v>57</v>
      </c>
      <c r="D324" s="89">
        <v>62.3</v>
      </c>
      <c r="E324" s="31">
        <v>0</v>
      </c>
      <c r="F324" s="87">
        <v>0</v>
      </c>
      <c r="G324" s="31">
        <v>0</v>
      </c>
      <c r="H324" s="31">
        <v>0</v>
      </c>
      <c r="I324" s="31">
        <v>0</v>
      </c>
      <c r="J324" s="123"/>
      <c r="K324" s="346"/>
      <c r="L324" s="67">
        <f t="shared" si="18"/>
        <v>62.3</v>
      </c>
    </row>
    <row r="325" spans="1:12" s="4" customFormat="1" ht="23.1" customHeight="1" x14ac:dyDescent="0.25">
      <c r="A325" s="54" t="s">
        <v>498</v>
      </c>
      <c r="B325" s="39"/>
      <c r="C325" s="65" t="s">
        <v>57</v>
      </c>
      <c r="D325" s="89">
        <v>36097.83</v>
      </c>
      <c r="E325" s="31">
        <v>0</v>
      </c>
      <c r="F325" s="87">
        <v>0</v>
      </c>
      <c r="G325" s="31">
        <v>0</v>
      </c>
      <c r="H325" s="31">
        <v>0</v>
      </c>
      <c r="I325" s="31">
        <v>0</v>
      </c>
      <c r="J325" s="123"/>
      <c r="K325" s="346"/>
      <c r="L325" s="67">
        <f t="shared" si="18"/>
        <v>36097.83</v>
      </c>
    </row>
    <row r="326" spans="1:12" s="4" customFormat="1" ht="23.1" customHeight="1" x14ac:dyDescent="0.25">
      <c r="A326" s="54" t="s">
        <v>499</v>
      </c>
      <c r="B326" s="39"/>
      <c r="C326" s="65" t="s">
        <v>57</v>
      </c>
      <c r="D326" s="89">
        <v>888.2</v>
      </c>
      <c r="E326" s="31">
        <v>0</v>
      </c>
      <c r="F326" s="87">
        <v>0</v>
      </c>
      <c r="G326" s="31">
        <v>0</v>
      </c>
      <c r="H326" s="31">
        <v>0</v>
      </c>
      <c r="I326" s="31">
        <v>0</v>
      </c>
      <c r="J326" s="123"/>
      <c r="K326" s="346"/>
      <c r="L326" s="67">
        <f t="shared" si="18"/>
        <v>888.2</v>
      </c>
    </row>
    <row r="327" spans="1:12" s="4" customFormat="1" ht="23.1" customHeight="1" x14ac:dyDescent="0.25">
      <c r="A327" s="54" t="s">
        <v>500</v>
      </c>
      <c r="B327" s="39"/>
      <c r="C327" s="65" t="s">
        <v>57</v>
      </c>
      <c r="D327" s="89">
        <v>15.6</v>
      </c>
      <c r="E327" s="31">
        <v>0</v>
      </c>
      <c r="F327" s="87">
        <v>0</v>
      </c>
      <c r="G327" s="31">
        <v>0</v>
      </c>
      <c r="H327" s="31">
        <v>0</v>
      </c>
      <c r="I327" s="31">
        <v>0</v>
      </c>
      <c r="J327" s="123"/>
      <c r="K327" s="346"/>
      <c r="L327" s="67">
        <f t="shared" si="18"/>
        <v>15.6</v>
      </c>
    </row>
    <row r="328" spans="1:12" s="4" customFormat="1" ht="23.1" customHeight="1" x14ac:dyDescent="0.25">
      <c r="A328" s="54" t="s">
        <v>501</v>
      </c>
      <c r="B328" s="39"/>
      <c r="C328" s="66" t="s">
        <v>57</v>
      </c>
      <c r="D328" s="89">
        <v>125672.00000000001</v>
      </c>
      <c r="E328" s="123">
        <v>1583</v>
      </c>
      <c r="F328" s="87">
        <v>0</v>
      </c>
      <c r="G328" s="31">
        <v>9680</v>
      </c>
      <c r="H328" s="31">
        <v>0</v>
      </c>
      <c r="I328" s="31">
        <v>6626.6</v>
      </c>
      <c r="J328" s="123"/>
      <c r="K328" s="346"/>
      <c r="L328" s="67">
        <f t="shared" si="18"/>
        <v>143561.60000000001</v>
      </c>
    </row>
    <row r="329" spans="1:12" s="4" customFormat="1" ht="23.1" customHeight="1" x14ac:dyDescent="0.25">
      <c r="A329" s="54" t="s">
        <v>502</v>
      </c>
      <c r="B329" s="39"/>
      <c r="C329" s="66" t="s">
        <v>57</v>
      </c>
      <c r="D329" s="89">
        <v>37641.880000000005</v>
      </c>
      <c r="E329" s="123">
        <v>0</v>
      </c>
      <c r="F329" s="87">
        <v>0</v>
      </c>
      <c r="G329" s="31">
        <v>0</v>
      </c>
      <c r="H329" s="31">
        <v>0</v>
      </c>
      <c r="I329" s="31">
        <v>0</v>
      </c>
      <c r="J329" s="123"/>
      <c r="K329" s="346"/>
      <c r="L329" s="67">
        <f t="shared" si="18"/>
        <v>37641.880000000005</v>
      </c>
    </row>
    <row r="330" spans="1:12" s="4" customFormat="1" ht="23.1" customHeight="1" x14ac:dyDescent="0.25">
      <c r="A330" s="54" t="s">
        <v>503</v>
      </c>
      <c r="B330" s="39"/>
      <c r="C330" s="66" t="s">
        <v>57</v>
      </c>
      <c r="D330" s="89">
        <v>24962.699999999997</v>
      </c>
      <c r="E330" s="123">
        <v>4688</v>
      </c>
      <c r="F330" s="87">
        <v>0</v>
      </c>
      <c r="G330" s="31">
        <v>0</v>
      </c>
      <c r="H330" s="31">
        <v>0</v>
      </c>
      <c r="I330" s="31">
        <v>0</v>
      </c>
      <c r="J330" s="123"/>
      <c r="K330" s="346"/>
      <c r="L330" s="67">
        <f t="shared" si="18"/>
        <v>29650.699999999997</v>
      </c>
    </row>
    <row r="331" spans="1:12" s="4" customFormat="1" ht="23.1" customHeight="1" x14ac:dyDescent="0.25">
      <c r="A331" s="197" t="s">
        <v>504</v>
      </c>
      <c r="B331" s="39"/>
      <c r="C331" s="66" t="s">
        <v>57</v>
      </c>
      <c r="D331" s="89">
        <v>1730</v>
      </c>
      <c r="E331" s="123">
        <v>0</v>
      </c>
      <c r="F331" s="87">
        <v>0</v>
      </c>
      <c r="G331" s="31">
        <v>0</v>
      </c>
      <c r="H331" s="31">
        <v>0</v>
      </c>
      <c r="I331" s="31">
        <v>0</v>
      </c>
      <c r="J331" s="123"/>
      <c r="K331" s="346"/>
      <c r="L331" s="67">
        <f t="shared" si="18"/>
        <v>1730</v>
      </c>
    </row>
    <row r="332" spans="1:12" s="4" customFormat="1" ht="23.1" customHeight="1" x14ac:dyDescent="0.25">
      <c r="A332" s="54" t="s">
        <v>505</v>
      </c>
      <c r="B332" s="39"/>
      <c r="C332" s="66" t="s">
        <v>57</v>
      </c>
      <c r="D332" s="89">
        <v>28551.499999999996</v>
      </c>
      <c r="E332" s="123">
        <v>0</v>
      </c>
      <c r="F332" s="87">
        <v>0</v>
      </c>
      <c r="G332" s="31">
        <v>0</v>
      </c>
      <c r="H332" s="31">
        <v>0</v>
      </c>
      <c r="I332" s="31">
        <v>0</v>
      </c>
      <c r="J332" s="123"/>
      <c r="K332" s="346"/>
      <c r="L332" s="67">
        <f t="shared" si="18"/>
        <v>28551.499999999996</v>
      </c>
    </row>
    <row r="333" spans="1:12" s="4" customFormat="1" ht="23.1" customHeight="1" x14ac:dyDescent="0.25">
      <c r="A333" s="54" t="s">
        <v>506</v>
      </c>
      <c r="B333" s="39"/>
      <c r="C333" s="66" t="s">
        <v>57</v>
      </c>
      <c r="D333" s="89">
        <v>52941.369999999988</v>
      </c>
      <c r="E333" s="123">
        <v>3205.6</v>
      </c>
      <c r="F333" s="87">
        <v>4020.6</v>
      </c>
      <c r="G333" s="31">
        <v>4531</v>
      </c>
      <c r="H333" s="31">
        <v>2726</v>
      </c>
      <c r="I333" s="31">
        <v>1018</v>
      </c>
      <c r="J333" s="123"/>
      <c r="K333" s="346"/>
      <c r="L333" s="67">
        <f t="shared" si="18"/>
        <v>68442.569999999978</v>
      </c>
    </row>
    <row r="334" spans="1:12" s="4" customFormat="1" ht="23.1" customHeight="1" x14ac:dyDescent="0.25">
      <c r="A334" s="54" t="s">
        <v>507</v>
      </c>
      <c r="B334" s="39"/>
      <c r="C334" s="66" t="s">
        <v>57</v>
      </c>
      <c r="D334" s="89">
        <v>242</v>
      </c>
      <c r="E334" s="123">
        <v>0</v>
      </c>
      <c r="F334" s="87">
        <v>0</v>
      </c>
      <c r="G334" s="31">
        <v>0</v>
      </c>
      <c r="H334" s="31">
        <v>0</v>
      </c>
      <c r="I334" s="31">
        <v>0</v>
      </c>
      <c r="J334" s="123"/>
      <c r="K334" s="346"/>
      <c r="L334" s="67">
        <f t="shared" si="18"/>
        <v>242</v>
      </c>
    </row>
    <row r="335" spans="1:12" s="4" customFormat="1" ht="23.1" customHeight="1" x14ac:dyDescent="0.25">
      <c r="A335" s="68" t="s">
        <v>508</v>
      </c>
      <c r="B335" s="16"/>
      <c r="C335" s="66" t="s">
        <v>57</v>
      </c>
      <c r="D335" s="89">
        <v>800</v>
      </c>
      <c r="E335" s="123">
        <v>0</v>
      </c>
      <c r="F335" s="87">
        <v>0</v>
      </c>
      <c r="G335" s="31">
        <v>0</v>
      </c>
      <c r="H335" s="31">
        <v>0</v>
      </c>
      <c r="I335" s="31">
        <v>0</v>
      </c>
      <c r="J335" s="123"/>
      <c r="K335" s="346"/>
      <c r="L335" s="67">
        <f t="shared" si="18"/>
        <v>800</v>
      </c>
    </row>
    <row r="336" spans="1:12" s="4" customFormat="1" ht="23.1" customHeight="1" x14ac:dyDescent="0.25">
      <c r="A336" s="68" t="s">
        <v>509</v>
      </c>
      <c r="B336" s="39"/>
      <c r="C336" s="66" t="s">
        <v>57</v>
      </c>
      <c r="D336" s="89">
        <v>684.3</v>
      </c>
      <c r="E336" s="123">
        <v>0</v>
      </c>
      <c r="F336" s="87">
        <v>0</v>
      </c>
      <c r="G336" s="31">
        <v>0</v>
      </c>
      <c r="H336" s="31">
        <v>0</v>
      </c>
      <c r="I336" s="31">
        <v>0</v>
      </c>
      <c r="J336" s="123"/>
      <c r="K336" s="346"/>
      <c r="L336" s="67">
        <f t="shared" si="18"/>
        <v>684.3</v>
      </c>
    </row>
    <row r="337" spans="1:12" s="4" customFormat="1" ht="23.1" customHeight="1" x14ac:dyDescent="0.25">
      <c r="A337" s="68" t="s">
        <v>161</v>
      </c>
      <c r="B337" s="39"/>
      <c r="C337" s="66" t="s">
        <v>57</v>
      </c>
      <c r="D337" s="89">
        <v>30.1</v>
      </c>
      <c r="E337" s="123">
        <v>0</v>
      </c>
      <c r="F337" s="87">
        <v>0</v>
      </c>
      <c r="G337" s="31">
        <v>0</v>
      </c>
      <c r="H337" s="31">
        <v>0</v>
      </c>
      <c r="I337" s="31">
        <v>0</v>
      </c>
      <c r="J337" s="123"/>
      <c r="K337" s="346"/>
      <c r="L337" s="67">
        <f t="shared" si="18"/>
        <v>30.1</v>
      </c>
    </row>
    <row r="338" spans="1:12" s="4" customFormat="1" ht="23.1" customHeight="1" x14ac:dyDescent="0.25">
      <c r="A338" s="54" t="s">
        <v>510</v>
      </c>
      <c r="B338" s="39"/>
      <c r="C338" s="66" t="s">
        <v>57</v>
      </c>
      <c r="D338" s="89">
        <v>3841.2</v>
      </c>
      <c r="E338" s="123">
        <v>0</v>
      </c>
      <c r="F338" s="87">
        <v>0</v>
      </c>
      <c r="G338" s="31">
        <v>0</v>
      </c>
      <c r="H338" s="31">
        <v>0</v>
      </c>
      <c r="I338" s="31">
        <v>0</v>
      </c>
      <c r="J338" s="123"/>
      <c r="K338" s="346"/>
      <c r="L338" s="67">
        <f t="shared" si="18"/>
        <v>3841.2</v>
      </c>
    </row>
    <row r="339" spans="1:12" s="4" customFormat="1" ht="23.1" customHeight="1" x14ac:dyDescent="0.25">
      <c r="A339" s="54" t="s">
        <v>511</v>
      </c>
      <c r="B339" s="39"/>
      <c r="C339" s="66" t="s">
        <v>57</v>
      </c>
      <c r="D339" s="89">
        <v>90</v>
      </c>
      <c r="E339" s="123">
        <v>0</v>
      </c>
      <c r="F339" s="87">
        <v>0</v>
      </c>
      <c r="G339" s="31">
        <v>0</v>
      </c>
      <c r="H339" s="31">
        <v>0</v>
      </c>
      <c r="I339" s="31">
        <v>0</v>
      </c>
      <c r="J339" s="123"/>
      <c r="K339" s="346"/>
      <c r="L339" s="67">
        <f t="shared" si="18"/>
        <v>90</v>
      </c>
    </row>
    <row r="340" spans="1:12" s="4" customFormat="1" ht="23.1" customHeight="1" x14ac:dyDescent="0.25">
      <c r="A340" s="54" t="s">
        <v>512</v>
      </c>
      <c r="B340" s="39"/>
      <c r="C340" s="66" t="s">
        <v>57</v>
      </c>
      <c r="D340" s="89">
        <v>1734.7000000000003</v>
      </c>
      <c r="E340" s="123">
        <v>0</v>
      </c>
      <c r="F340" s="87">
        <v>0</v>
      </c>
      <c r="G340" s="31">
        <v>0</v>
      </c>
      <c r="H340" s="31">
        <v>0</v>
      </c>
      <c r="I340" s="31">
        <v>14</v>
      </c>
      <c r="J340" s="123"/>
      <c r="K340" s="346"/>
      <c r="L340" s="67">
        <f t="shared" si="18"/>
        <v>1748.7000000000003</v>
      </c>
    </row>
    <row r="341" spans="1:12" s="4" customFormat="1" ht="23.1" customHeight="1" x14ac:dyDescent="0.25">
      <c r="A341" s="54" t="s">
        <v>513</v>
      </c>
      <c r="B341" s="39"/>
      <c r="C341" s="66" t="s">
        <v>57</v>
      </c>
      <c r="D341" s="89">
        <v>91510.8</v>
      </c>
      <c r="E341" s="123">
        <v>0</v>
      </c>
      <c r="F341" s="87">
        <v>1587</v>
      </c>
      <c r="G341" s="31">
        <v>0</v>
      </c>
      <c r="H341" s="31">
        <v>0</v>
      </c>
      <c r="I341" s="31">
        <v>0</v>
      </c>
      <c r="J341" s="123"/>
      <c r="K341" s="346"/>
      <c r="L341" s="67">
        <f t="shared" si="18"/>
        <v>93097.8</v>
      </c>
    </row>
    <row r="342" spans="1:12" s="4" customFormat="1" ht="23.1" customHeight="1" x14ac:dyDescent="0.25">
      <c r="A342" s="54" t="s">
        <v>514</v>
      </c>
      <c r="B342" s="39"/>
      <c r="C342" s="66" t="s">
        <v>57</v>
      </c>
      <c r="D342" s="89">
        <v>3186</v>
      </c>
      <c r="E342" s="123">
        <v>0</v>
      </c>
      <c r="F342" s="87">
        <v>0</v>
      </c>
      <c r="G342" s="31">
        <v>0</v>
      </c>
      <c r="H342" s="31">
        <v>0</v>
      </c>
      <c r="I342" s="31">
        <v>0</v>
      </c>
      <c r="J342" s="123"/>
      <c r="K342" s="346"/>
      <c r="L342" s="67">
        <f t="shared" si="18"/>
        <v>3186</v>
      </c>
    </row>
    <row r="343" spans="1:12" s="4" customFormat="1" ht="23.1" customHeight="1" x14ac:dyDescent="0.25">
      <c r="A343" s="54" t="s">
        <v>515</v>
      </c>
      <c r="B343" s="39"/>
      <c r="C343" s="66" t="s">
        <v>57</v>
      </c>
      <c r="D343" s="89">
        <v>6506.8600000000006</v>
      </c>
      <c r="E343" s="123">
        <v>0</v>
      </c>
      <c r="F343" s="87">
        <v>0</v>
      </c>
      <c r="G343" s="31">
        <v>0</v>
      </c>
      <c r="H343" s="31">
        <v>0</v>
      </c>
      <c r="I343" s="31">
        <v>0</v>
      </c>
      <c r="J343" s="123"/>
      <c r="K343" s="346"/>
      <c r="L343" s="67">
        <f t="shared" si="18"/>
        <v>6506.8600000000006</v>
      </c>
    </row>
    <row r="344" spans="1:12" s="4" customFormat="1" ht="23.1" customHeight="1" x14ac:dyDescent="0.25">
      <c r="A344" s="54" t="s">
        <v>516</v>
      </c>
      <c r="B344" s="39"/>
      <c r="C344" s="66" t="s">
        <v>57</v>
      </c>
      <c r="D344" s="89">
        <v>21230.760000000002</v>
      </c>
      <c r="E344" s="123">
        <v>0</v>
      </c>
      <c r="F344" s="87">
        <v>0</v>
      </c>
      <c r="G344" s="31">
        <v>0</v>
      </c>
      <c r="H344" s="31">
        <v>0</v>
      </c>
      <c r="I344" s="31">
        <v>0</v>
      </c>
      <c r="J344" s="123"/>
      <c r="K344" s="346"/>
      <c r="L344" s="67">
        <f t="shared" si="18"/>
        <v>21230.760000000002</v>
      </c>
    </row>
    <row r="345" spans="1:12" s="4" customFormat="1" ht="23.1" customHeight="1" x14ac:dyDescent="0.25">
      <c r="A345" s="54" t="s">
        <v>517</v>
      </c>
      <c r="B345" s="39"/>
      <c r="C345" s="66" t="s">
        <v>57</v>
      </c>
      <c r="D345" s="89">
        <v>225034.48000000004</v>
      </c>
      <c r="E345" s="123">
        <v>1084</v>
      </c>
      <c r="F345" s="87">
        <v>0</v>
      </c>
      <c r="G345" s="31">
        <v>2577</v>
      </c>
      <c r="H345" s="31">
        <v>1153</v>
      </c>
      <c r="I345" s="31">
        <v>1724</v>
      </c>
      <c r="J345" s="123"/>
      <c r="K345" s="346"/>
      <c r="L345" s="67">
        <f t="shared" si="18"/>
        <v>231572.48000000004</v>
      </c>
    </row>
    <row r="346" spans="1:12" s="4" customFormat="1" ht="23.1" customHeight="1" x14ac:dyDescent="0.25">
      <c r="A346" s="54" t="s">
        <v>518</v>
      </c>
      <c r="B346" s="39"/>
      <c r="C346" s="66" t="s">
        <v>57</v>
      </c>
      <c r="D346" s="89">
        <v>7897.5000000000009</v>
      </c>
      <c r="E346" s="123">
        <v>0</v>
      </c>
      <c r="F346" s="87">
        <v>0</v>
      </c>
      <c r="G346" s="31">
        <v>0</v>
      </c>
      <c r="H346" s="31">
        <v>0</v>
      </c>
      <c r="I346" s="31">
        <v>0</v>
      </c>
      <c r="J346" s="123"/>
      <c r="K346" s="346"/>
      <c r="L346" s="67">
        <f t="shared" si="18"/>
        <v>7897.5000000000009</v>
      </c>
    </row>
    <row r="347" spans="1:12" s="4" customFormat="1" ht="23.1" customHeight="1" x14ac:dyDescent="0.25">
      <c r="A347" s="54" t="s">
        <v>519</v>
      </c>
      <c r="B347" s="39"/>
      <c r="C347" s="66" t="s">
        <v>57</v>
      </c>
      <c r="D347" s="89">
        <v>39133.230000000003</v>
      </c>
      <c r="E347" s="123">
        <v>0</v>
      </c>
      <c r="F347" s="87">
        <v>0</v>
      </c>
      <c r="G347" s="31">
        <v>1192</v>
      </c>
      <c r="H347" s="31">
        <v>299</v>
      </c>
      <c r="I347" s="31">
        <v>195</v>
      </c>
      <c r="J347" s="123"/>
      <c r="K347" s="346"/>
      <c r="L347" s="67">
        <f t="shared" si="18"/>
        <v>40819.230000000003</v>
      </c>
    </row>
    <row r="348" spans="1:12" s="4" customFormat="1" ht="23.1" customHeight="1" x14ac:dyDescent="0.25">
      <c r="A348" s="54" t="s">
        <v>520</v>
      </c>
      <c r="B348" s="39"/>
      <c r="C348" s="66" t="s">
        <v>57</v>
      </c>
      <c r="D348" s="89">
        <v>7143.2000000000007</v>
      </c>
      <c r="E348" s="123">
        <v>0</v>
      </c>
      <c r="F348" s="87">
        <v>0</v>
      </c>
      <c r="G348" s="31">
        <v>0</v>
      </c>
      <c r="H348" s="31">
        <v>0</v>
      </c>
      <c r="I348" s="31">
        <v>0</v>
      </c>
      <c r="J348" s="123"/>
      <c r="K348" s="346"/>
      <c r="L348" s="67">
        <f t="shared" si="18"/>
        <v>7143.2000000000007</v>
      </c>
    </row>
    <row r="349" spans="1:12" s="4" customFormat="1" ht="23.1" customHeight="1" x14ac:dyDescent="0.25">
      <c r="A349" s="68" t="s">
        <v>521</v>
      </c>
      <c r="B349" s="39"/>
      <c r="C349" s="66" t="s">
        <v>57</v>
      </c>
      <c r="D349" s="74">
        <v>467468.1100000001</v>
      </c>
      <c r="E349" s="123">
        <v>11055</v>
      </c>
      <c r="F349" s="122">
        <v>11399</v>
      </c>
      <c r="G349" s="123">
        <v>8110</v>
      </c>
      <c r="H349" s="123">
        <v>5622</v>
      </c>
      <c r="I349" s="123">
        <v>2022.4</v>
      </c>
      <c r="J349" s="123"/>
      <c r="K349" s="346"/>
      <c r="L349" s="67">
        <f t="shared" si="18"/>
        <v>505676.51000000013</v>
      </c>
    </row>
    <row r="350" spans="1:12" s="4" customFormat="1" ht="23.1" customHeight="1" x14ac:dyDescent="0.25">
      <c r="A350" s="54" t="s">
        <v>522</v>
      </c>
      <c r="B350" s="39"/>
      <c r="C350" s="66" t="s">
        <v>57</v>
      </c>
      <c r="D350" s="89">
        <v>1281.5</v>
      </c>
      <c r="E350" s="123">
        <v>0</v>
      </c>
      <c r="F350" s="87">
        <v>0</v>
      </c>
      <c r="G350" s="31">
        <v>0</v>
      </c>
      <c r="H350" s="31">
        <v>0</v>
      </c>
      <c r="I350" s="31">
        <v>0</v>
      </c>
      <c r="J350" s="123"/>
      <c r="K350" s="346"/>
      <c r="L350" s="67">
        <f t="shared" si="18"/>
        <v>1281.5</v>
      </c>
    </row>
    <row r="351" spans="1:12" s="4" customFormat="1" ht="21" customHeight="1" x14ac:dyDescent="0.25">
      <c r="A351" s="54" t="s">
        <v>523</v>
      </c>
      <c r="B351" s="39"/>
      <c r="C351" s="66" t="s">
        <v>57</v>
      </c>
      <c r="D351" s="89">
        <v>8415.73</v>
      </c>
      <c r="E351" s="123">
        <v>0</v>
      </c>
      <c r="F351" s="87">
        <v>0</v>
      </c>
      <c r="G351" s="31">
        <v>0</v>
      </c>
      <c r="H351" s="31">
        <v>0</v>
      </c>
      <c r="I351" s="31">
        <v>0</v>
      </c>
      <c r="J351" s="123"/>
      <c r="K351" s="346"/>
      <c r="L351" s="67">
        <f t="shared" si="18"/>
        <v>8415.73</v>
      </c>
    </row>
    <row r="352" spans="1:12" s="4" customFormat="1" ht="21" customHeight="1" x14ac:dyDescent="0.25">
      <c r="A352" s="197" t="s">
        <v>524</v>
      </c>
      <c r="B352" s="39"/>
      <c r="C352" s="66" t="s">
        <v>57</v>
      </c>
      <c r="D352" s="89">
        <v>13.5</v>
      </c>
      <c r="E352" s="123">
        <v>0</v>
      </c>
      <c r="F352" s="87">
        <v>0</v>
      </c>
      <c r="G352" s="31">
        <v>0</v>
      </c>
      <c r="H352" s="31">
        <v>0</v>
      </c>
      <c r="I352" s="31">
        <v>798</v>
      </c>
      <c r="J352" s="123"/>
      <c r="K352" s="346"/>
      <c r="L352" s="67">
        <f t="shared" si="18"/>
        <v>811.5</v>
      </c>
    </row>
    <row r="353" spans="1:12" s="4" customFormat="1" ht="22.5" customHeight="1" x14ac:dyDescent="0.25">
      <c r="A353" s="54" t="s">
        <v>525</v>
      </c>
      <c r="B353" s="39"/>
      <c r="C353" s="66" t="s">
        <v>57</v>
      </c>
      <c r="D353" s="74">
        <v>15148.099999999999</v>
      </c>
      <c r="E353" s="123">
        <v>0</v>
      </c>
      <c r="F353" s="87">
        <v>0</v>
      </c>
      <c r="G353" s="31">
        <v>0</v>
      </c>
      <c r="H353" s="31">
        <v>0</v>
      </c>
      <c r="I353" s="31">
        <v>0</v>
      </c>
      <c r="J353" s="123"/>
      <c r="K353" s="346"/>
      <c r="L353" s="67">
        <f t="shared" si="18"/>
        <v>15148.099999999999</v>
      </c>
    </row>
    <row r="354" spans="1:12" s="4" customFormat="1" ht="23.1" customHeight="1" x14ac:dyDescent="0.25">
      <c r="A354" s="54" t="s">
        <v>526</v>
      </c>
      <c r="B354" s="39"/>
      <c r="C354" s="66" t="s">
        <v>57</v>
      </c>
      <c r="D354" s="89">
        <v>2541.4</v>
      </c>
      <c r="E354" s="123">
        <v>0</v>
      </c>
      <c r="F354" s="87">
        <v>0</v>
      </c>
      <c r="G354" s="31">
        <v>0</v>
      </c>
      <c r="H354" s="31">
        <v>0</v>
      </c>
      <c r="I354" s="31">
        <v>0</v>
      </c>
      <c r="J354" s="123"/>
      <c r="K354" s="346"/>
      <c r="L354" s="67">
        <f t="shared" si="18"/>
        <v>2541.4</v>
      </c>
    </row>
    <row r="355" spans="1:12" s="4" customFormat="1" ht="23.1" customHeight="1" x14ac:dyDescent="0.25">
      <c r="A355" s="54" t="s">
        <v>527</v>
      </c>
      <c r="B355" s="39"/>
      <c r="C355" s="66" t="s">
        <v>57</v>
      </c>
      <c r="D355" s="89">
        <v>1083.3</v>
      </c>
      <c r="E355" s="123">
        <v>0</v>
      </c>
      <c r="F355" s="87">
        <v>0</v>
      </c>
      <c r="G355" s="31">
        <v>0</v>
      </c>
      <c r="H355" s="31">
        <v>0</v>
      </c>
      <c r="I355" s="31">
        <v>0</v>
      </c>
      <c r="J355" s="123"/>
      <c r="K355" s="346"/>
      <c r="L355" s="67">
        <f t="shared" ref="L355:L379" si="19">SUM(D355:K355)</f>
        <v>1083.3</v>
      </c>
    </row>
    <row r="356" spans="1:12" s="4" customFormat="1" ht="23.1" customHeight="1" x14ac:dyDescent="0.25">
      <c r="A356" s="54" t="s">
        <v>528</v>
      </c>
      <c r="B356" s="39"/>
      <c r="C356" s="66" t="s">
        <v>57</v>
      </c>
      <c r="D356" s="89">
        <v>8935.5</v>
      </c>
      <c r="E356" s="123">
        <v>306</v>
      </c>
      <c r="F356" s="87">
        <v>0</v>
      </c>
      <c r="G356" s="31">
        <v>0</v>
      </c>
      <c r="H356" s="31">
        <v>0</v>
      </c>
      <c r="I356" s="31">
        <v>0</v>
      </c>
      <c r="J356" s="123"/>
      <c r="K356" s="346"/>
      <c r="L356" s="67">
        <f t="shared" si="19"/>
        <v>9241.5</v>
      </c>
    </row>
    <row r="357" spans="1:12" s="4" customFormat="1" ht="23.1" customHeight="1" x14ac:dyDescent="0.25">
      <c r="A357" s="142" t="s">
        <v>529</v>
      </c>
      <c r="B357" s="143"/>
      <c r="C357" s="144" t="s">
        <v>57</v>
      </c>
      <c r="D357" s="118">
        <v>42.3</v>
      </c>
      <c r="E357" s="123">
        <v>0</v>
      </c>
      <c r="F357" s="87">
        <v>0</v>
      </c>
      <c r="G357" s="31">
        <v>0</v>
      </c>
      <c r="H357" s="31">
        <v>0</v>
      </c>
      <c r="I357" s="31">
        <v>0</v>
      </c>
      <c r="J357" s="123"/>
      <c r="K357" s="346"/>
      <c r="L357" s="67">
        <f t="shared" si="19"/>
        <v>42.3</v>
      </c>
    </row>
    <row r="358" spans="1:12" s="4" customFormat="1" ht="23.1" customHeight="1" x14ac:dyDescent="0.25">
      <c r="A358" s="54" t="s">
        <v>530</v>
      </c>
      <c r="B358" s="39"/>
      <c r="C358" s="66" t="s">
        <v>57</v>
      </c>
      <c r="D358" s="74">
        <v>922.55</v>
      </c>
      <c r="E358" s="123">
        <v>0</v>
      </c>
      <c r="F358" s="87">
        <v>0</v>
      </c>
      <c r="G358" s="31">
        <v>0</v>
      </c>
      <c r="H358" s="31">
        <v>0</v>
      </c>
      <c r="I358" s="31">
        <v>0</v>
      </c>
      <c r="J358" s="123"/>
      <c r="K358" s="346"/>
      <c r="L358" s="67">
        <f t="shared" si="19"/>
        <v>922.55</v>
      </c>
    </row>
    <row r="359" spans="1:12" s="4" customFormat="1" ht="23.1" customHeight="1" x14ac:dyDescent="0.25">
      <c r="A359" s="54" t="s">
        <v>531</v>
      </c>
      <c r="B359" s="39"/>
      <c r="C359" s="66" t="s">
        <v>57</v>
      </c>
      <c r="D359" s="89">
        <v>217.8</v>
      </c>
      <c r="E359" s="123">
        <v>0</v>
      </c>
      <c r="F359" s="87">
        <v>0</v>
      </c>
      <c r="G359" s="31">
        <v>0</v>
      </c>
      <c r="H359" s="31">
        <v>0</v>
      </c>
      <c r="I359" s="31">
        <v>0</v>
      </c>
      <c r="J359" s="123"/>
      <c r="K359" s="346"/>
      <c r="L359" s="67">
        <f t="shared" si="19"/>
        <v>217.8</v>
      </c>
    </row>
    <row r="360" spans="1:12" s="4" customFormat="1" ht="23.1" customHeight="1" x14ac:dyDescent="0.25">
      <c r="A360" s="54" t="s">
        <v>532</v>
      </c>
      <c r="B360" s="39"/>
      <c r="C360" s="66" t="s">
        <v>57</v>
      </c>
      <c r="D360" s="89">
        <v>3754.22</v>
      </c>
      <c r="E360" s="123">
        <v>0</v>
      </c>
      <c r="F360" s="87">
        <v>0</v>
      </c>
      <c r="G360" s="31">
        <v>0</v>
      </c>
      <c r="H360" s="31">
        <v>0</v>
      </c>
      <c r="I360" s="31">
        <v>0</v>
      </c>
      <c r="J360" s="123"/>
      <c r="K360" s="346"/>
      <c r="L360" s="67">
        <f t="shared" si="19"/>
        <v>3754.22</v>
      </c>
    </row>
    <row r="361" spans="1:12" s="4" customFormat="1" ht="23.1" customHeight="1" x14ac:dyDescent="0.25">
      <c r="A361" s="54" t="s">
        <v>533</v>
      </c>
      <c r="B361" s="39"/>
      <c r="C361" s="66" t="s">
        <v>57</v>
      </c>
      <c r="D361" s="89">
        <v>12224.699999999997</v>
      </c>
      <c r="E361" s="123">
        <v>0</v>
      </c>
      <c r="F361" s="87">
        <v>0</v>
      </c>
      <c r="G361" s="31">
        <v>0</v>
      </c>
      <c r="H361" s="31">
        <v>0</v>
      </c>
      <c r="I361" s="31">
        <v>0</v>
      </c>
      <c r="J361" s="123"/>
      <c r="K361" s="346"/>
      <c r="L361" s="67">
        <f t="shared" si="19"/>
        <v>12224.699999999997</v>
      </c>
    </row>
    <row r="362" spans="1:12" s="4" customFormat="1" ht="23.1" customHeight="1" x14ac:dyDescent="0.25">
      <c r="A362" s="54" t="s">
        <v>534</v>
      </c>
      <c r="B362" s="39"/>
      <c r="C362" s="66" t="s">
        <v>57</v>
      </c>
      <c r="D362" s="89">
        <v>4404.8999999999996</v>
      </c>
      <c r="E362" s="123">
        <v>0</v>
      </c>
      <c r="F362" s="87">
        <v>0</v>
      </c>
      <c r="G362" s="31">
        <v>0</v>
      </c>
      <c r="H362" s="31">
        <v>0</v>
      </c>
      <c r="I362" s="31">
        <v>0</v>
      </c>
      <c r="J362" s="123"/>
      <c r="K362" s="346"/>
      <c r="L362" s="67">
        <f t="shared" si="19"/>
        <v>4404.8999999999996</v>
      </c>
    </row>
    <row r="363" spans="1:12" s="4" customFormat="1" ht="23.1" customHeight="1" x14ac:dyDescent="0.25">
      <c r="A363" s="54" t="s">
        <v>535</v>
      </c>
      <c r="B363" s="39"/>
      <c r="C363" s="66" t="s">
        <v>57</v>
      </c>
      <c r="D363" s="89">
        <v>193</v>
      </c>
      <c r="E363" s="123">
        <v>0</v>
      </c>
      <c r="F363" s="87">
        <v>0</v>
      </c>
      <c r="G363" s="31">
        <v>0</v>
      </c>
      <c r="H363" s="31">
        <v>0</v>
      </c>
      <c r="I363" s="31">
        <v>0</v>
      </c>
      <c r="J363" s="123"/>
      <c r="K363" s="346"/>
      <c r="L363" s="67">
        <f t="shared" si="19"/>
        <v>193</v>
      </c>
    </row>
    <row r="364" spans="1:12" s="4" customFormat="1" ht="23.1" customHeight="1" x14ac:dyDescent="0.25">
      <c r="A364" s="54" t="s">
        <v>536</v>
      </c>
      <c r="B364" s="39"/>
      <c r="C364" s="66" t="s">
        <v>57</v>
      </c>
      <c r="D364" s="74">
        <v>2999.8</v>
      </c>
      <c r="E364" s="123">
        <v>0</v>
      </c>
      <c r="F364" s="87">
        <v>0</v>
      </c>
      <c r="G364" s="31">
        <v>0</v>
      </c>
      <c r="H364" s="31">
        <v>0</v>
      </c>
      <c r="I364" s="31">
        <v>0</v>
      </c>
      <c r="J364" s="123"/>
      <c r="K364" s="346"/>
      <c r="L364" s="67">
        <f t="shared" si="19"/>
        <v>2999.8</v>
      </c>
    </row>
    <row r="365" spans="1:12" s="4" customFormat="1" ht="23.1" customHeight="1" x14ac:dyDescent="0.25">
      <c r="A365" s="54" t="s">
        <v>537</v>
      </c>
      <c r="B365" s="39"/>
      <c r="C365" s="66" t="s">
        <v>57</v>
      </c>
      <c r="D365" s="89">
        <v>31294.02</v>
      </c>
      <c r="E365" s="123">
        <v>0</v>
      </c>
      <c r="F365" s="87">
        <v>0</v>
      </c>
      <c r="G365" s="31">
        <v>0</v>
      </c>
      <c r="H365" s="31">
        <v>0</v>
      </c>
      <c r="I365" s="31">
        <v>0</v>
      </c>
      <c r="J365" s="123"/>
      <c r="K365" s="346"/>
      <c r="L365" s="67">
        <f t="shared" si="19"/>
        <v>31294.02</v>
      </c>
    </row>
    <row r="366" spans="1:12" s="4" customFormat="1" ht="23.1" customHeight="1" x14ac:dyDescent="0.25">
      <c r="A366" s="54" t="s">
        <v>538</v>
      </c>
      <c r="B366" s="39"/>
      <c r="C366" s="66" t="s">
        <v>57</v>
      </c>
      <c r="D366" s="74">
        <v>14124.85</v>
      </c>
      <c r="E366" s="123">
        <v>0</v>
      </c>
      <c r="F366" s="87">
        <v>0</v>
      </c>
      <c r="G366" s="31">
        <v>0</v>
      </c>
      <c r="H366" s="31">
        <v>0</v>
      </c>
      <c r="I366" s="31">
        <v>0</v>
      </c>
      <c r="J366" s="123"/>
      <c r="K366" s="346"/>
      <c r="L366" s="67">
        <f t="shared" si="19"/>
        <v>14124.85</v>
      </c>
    </row>
    <row r="367" spans="1:12" s="4" customFormat="1" ht="23.1" customHeight="1" x14ac:dyDescent="0.25">
      <c r="A367" s="54" t="s">
        <v>539</v>
      </c>
      <c r="B367" s="39"/>
      <c r="C367" s="66" t="s">
        <v>57</v>
      </c>
      <c r="D367" s="89">
        <v>3953.75</v>
      </c>
      <c r="E367" s="123">
        <v>0</v>
      </c>
      <c r="F367" s="87">
        <v>0</v>
      </c>
      <c r="G367" s="31">
        <v>0</v>
      </c>
      <c r="H367" s="31">
        <v>0</v>
      </c>
      <c r="I367" s="31">
        <v>0</v>
      </c>
      <c r="J367" s="123"/>
      <c r="K367" s="346"/>
      <c r="L367" s="67">
        <f t="shared" si="19"/>
        <v>3953.75</v>
      </c>
    </row>
    <row r="368" spans="1:12" s="4" customFormat="1" ht="23.1" customHeight="1" x14ac:dyDescent="0.25">
      <c r="A368" s="54" t="s">
        <v>540</v>
      </c>
      <c r="B368" s="39"/>
      <c r="C368" s="66" t="s">
        <v>57</v>
      </c>
      <c r="D368" s="89">
        <v>12.7</v>
      </c>
      <c r="E368" s="123">
        <v>0</v>
      </c>
      <c r="F368" s="87">
        <v>0</v>
      </c>
      <c r="G368" s="31">
        <v>0</v>
      </c>
      <c r="H368" s="31">
        <v>0</v>
      </c>
      <c r="I368" s="31">
        <v>0</v>
      </c>
      <c r="J368" s="123"/>
      <c r="K368" s="346"/>
      <c r="L368" s="67">
        <f t="shared" si="19"/>
        <v>12.7</v>
      </c>
    </row>
    <row r="369" spans="1:12" s="4" customFormat="1" ht="23.1" customHeight="1" x14ac:dyDescent="0.25">
      <c r="A369" s="54" t="s">
        <v>541</v>
      </c>
      <c r="B369" s="39"/>
      <c r="C369" s="66" t="s">
        <v>57</v>
      </c>
      <c r="D369" s="89">
        <v>201771.77</v>
      </c>
      <c r="E369" s="123">
        <v>16029</v>
      </c>
      <c r="F369" s="87">
        <v>21892</v>
      </c>
      <c r="G369" s="31">
        <v>5117</v>
      </c>
      <c r="H369" s="31">
        <v>6607</v>
      </c>
      <c r="I369" s="31">
        <v>5010</v>
      </c>
      <c r="J369" s="123"/>
      <c r="K369" s="346"/>
      <c r="L369" s="67">
        <f t="shared" si="19"/>
        <v>256426.77</v>
      </c>
    </row>
    <row r="370" spans="1:12" s="4" customFormat="1" ht="23.1" customHeight="1" x14ac:dyDescent="0.25">
      <c r="A370" s="54" t="s">
        <v>542</v>
      </c>
      <c r="B370" s="39"/>
      <c r="C370" s="66" t="s">
        <v>57</v>
      </c>
      <c r="D370" s="89">
        <v>642519.51</v>
      </c>
      <c r="E370" s="123">
        <v>10833</v>
      </c>
      <c r="F370" s="87">
        <v>21990</v>
      </c>
      <c r="G370" s="31">
        <v>14620</v>
      </c>
      <c r="H370" s="31">
        <v>19523</v>
      </c>
      <c r="I370" s="31">
        <v>13061.4</v>
      </c>
      <c r="J370" s="123"/>
      <c r="K370" s="346"/>
      <c r="L370" s="67">
        <f t="shared" si="19"/>
        <v>722546.91</v>
      </c>
    </row>
    <row r="371" spans="1:12" s="4" customFormat="1" ht="23.1" customHeight="1" x14ac:dyDescent="0.25">
      <c r="A371" s="54" t="s">
        <v>543</v>
      </c>
      <c r="B371" s="39"/>
      <c r="C371" s="66" t="s">
        <v>57</v>
      </c>
      <c r="D371" s="89">
        <v>1696.1</v>
      </c>
      <c r="E371" s="123">
        <v>0</v>
      </c>
      <c r="F371" s="87">
        <v>0</v>
      </c>
      <c r="G371" s="31">
        <v>0</v>
      </c>
      <c r="H371" s="31">
        <v>0</v>
      </c>
      <c r="I371" s="31">
        <v>0</v>
      </c>
      <c r="J371" s="123"/>
      <c r="K371" s="346"/>
      <c r="L371" s="67">
        <f t="shared" si="19"/>
        <v>1696.1</v>
      </c>
    </row>
    <row r="372" spans="1:12" s="4" customFormat="1" ht="23.1" customHeight="1" x14ac:dyDescent="0.25">
      <c r="A372" s="54" t="s">
        <v>544</v>
      </c>
      <c r="B372" s="39"/>
      <c r="C372" s="66" t="s">
        <v>57</v>
      </c>
      <c r="D372" s="89">
        <v>16780.47</v>
      </c>
      <c r="E372" s="123">
        <v>0</v>
      </c>
      <c r="F372" s="87">
        <v>0</v>
      </c>
      <c r="G372" s="31">
        <v>0</v>
      </c>
      <c r="H372" s="31">
        <v>0</v>
      </c>
      <c r="I372" s="31">
        <v>0</v>
      </c>
      <c r="J372" s="123"/>
      <c r="K372" s="346"/>
      <c r="L372" s="67">
        <f t="shared" si="19"/>
        <v>16780.47</v>
      </c>
    </row>
    <row r="373" spans="1:12" s="4" customFormat="1" ht="23.1" customHeight="1" x14ac:dyDescent="0.25">
      <c r="A373" s="54" t="s">
        <v>545</v>
      </c>
      <c r="B373" s="39"/>
      <c r="C373" s="66" t="s">
        <v>57</v>
      </c>
      <c r="D373" s="89">
        <v>4117.5</v>
      </c>
      <c r="E373" s="123">
        <v>0</v>
      </c>
      <c r="F373" s="87">
        <v>0</v>
      </c>
      <c r="G373" s="31">
        <v>0</v>
      </c>
      <c r="H373" s="31">
        <v>0</v>
      </c>
      <c r="I373" s="31">
        <v>0</v>
      </c>
      <c r="J373" s="123"/>
      <c r="K373" s="346"/>
      <c r="L373" s="67">
        <f t="shared" si="19"/>
        <v>4117.5</v>
      </c>
    </row>
    <row r="374" spans="1:12" s="4" customFormat="1" ht="23.1" customHeight="1" x14ac:dyDescent="0.25">
      <c r="A374" s="54" t="s">
        <v>546</v>
      </c>
      <c r="B374" s="39"/>
      <c r="C374" s="66" t="s">
        <v>57</v>
      </c>
      <c r="D374" s="89">
        <v>2995.9</v>
      </c>
      <c r="E374" s="123">
        <v>0</v>
      </c>
      <c r="F374" s="87">
        <v>0</v>
      </c>
      <c r="G374" s="31">
        <v>0</v>
      </c>
      <c r="H374" s="31">
        <v>0</v>
      </c>
      <c r="I374" s="31">
        <v>0</v>
      </c>
      <c r="J374" s="123"/>
      <c r="K374" s="346"/>
      <c r="L374" s="67">
        <f t="shared" si="19"/>
        <v>2995.9</v>
      </c>
    </row>
    <row r="375" spans="1:12" s="4" customFormat="1" ht="23.1" customHeight="1" x14ac:dyDescent="0.25">
      <c r="A375" s="54" t="s">
        <v>547</v>
      </c>
      <c r="B375" s="39"/>
      <c r="C375" s="66" t="s">
        <v>57</v>
      </c>
      <c r="D375" s="89">
        <v>183.9</v>
      </c>
      <c r="E375" s="123">
        <v>0</v>
      </c>
      <c r="F375" s="87">
        <v>0</v>
      </c>
      <c r="G375" s="31">
        <v>0</v>
      </c>
      <c r="H375" s="31">
        <v>0</v>
      </c>
      <c r="I375" s="31">
        <v>0</v>
      </c>
      <c r="J375" s="123"/>
      <c r="K375" s="346"/>
      <c r="L375" s="67">
        <f t="shared" si="19"/>
        <v>183.9</v>
      </c>
    </row>
    <row r="376" spans="1:12" s="4" customFormat="1" ht="23.1" customHeight="1" x14ac:dyDescent="0.25">
      <c r="A376" s="54" t="s">
        <v>548</v>
      </c>
      <c r="B376" s="39"/>
      <c r="C376" s="66" t="s">
        <v>57</v>
      </c>
      <c r="D376" s="89">
        <v>370.4</v>
      </c>
      <c r="E376" s="123">
        <v>0</v>
      </c>
      <c r="F376" s="87">
        <v>0</v>
      </c>
      <c r="G376" s="31">
        <v>0</v>
      </c>
      <c r="H376" s="31">
        <v>0</v>
      </c>
      <c r="I376" s="31">
        <v>0</v>
      </c>
      <c r="J376" s="123"/>
      <c r="K376" s="346"/>
      <c r="L376" s="67">
        <f t="shared" si="19"/>
        <v>370.4</v>
      </c>
    </row>
    <row r="377" spans="1:12" s="4" customFormat="1" ht="23.1" customHeight="1" x14ac:dyDescent="0.25">
      <c r="A377" s="54" t="s">
        <v>549</v>
      </c>
      <c r="B377" s="39"/>
      <c r="C377" s="66" t="s">
        <v>57</v>
      </c>
      <c r="D377" s="89">
        <v>3196.6000000000004</v>
      </c>
      <c r="E377" s="123">
        <v>0</v>
      </c>
      <c r="F377" s="87">
        <v>0</v>
      </c>
      <c r="G377" s="31">
        <v>0</v>
      </c>
      <c r="H377" s="31">
        <v>0</v>
      </c>
      <c r="I377" s="31">
        <v>0</v>
      </c>
      <c r="J377" s="123"/>
      <c r="K377" s="346"/>
      <c r="L377" s="67">
        <f t="shared" si="19"/>
        <v>3196.6000000000004</v>
      </c>
    </row>
    <row r="378" spans="1:12" s="4" customFormat="1" ht="23.1" customHeight="1" x14ac:dyDescent="0.25">
      <c r="A378" s="54" t="s">
        <v>550</v>
      </c>
      <c r="B378" s="39"/>
      <c r="C378" s="66" t="s">
        <v>57</v>
      </c>
      <c r="D378" s="89">
        <v>1304.1999999999998</v>
      </c>
      <c r="E378" s="123">
        <v>0</v>
      </c>
      <c r="F378" s="87">
        <v>0</v>
      </c>
      <c r="G378" s="31">
        <v>0</v>
      </c>
      <c r="H378" s="31">
        <v>0</v>
      </c>
      <c r="I378" s="31">
        <v>0</v>
      </c>
      <c r="J378" s="123"/>
      <c r="K378" s="346"/>
      <c r="L378" s="67">
        <f t="shared" si="19"/>
        <v>1304.1999999999998</v>
      </c>
    </row>
    <row r="379" spans="1:12" s="4" customFormat="1" ht="23.1" customHeight="1" x14ac:dyDescent="0.25">
      <c r="A379" s="54" t="s">
        <v>551</v>
      </c>
      <c r="B379" s="39"/>
      <c r="C379" s="66" t="s">
        <v>57</v>
      </c>
      <c r="D379" s="89">
        <v>173785.80999999994</v>
      </c>
      <c r="E379" s="123">
        <v>12768</v>
      </c>
      <c r="F379" s="87">
        <v>751</v>
      </c>
      <c r="G379" s="31">
        <v>1448</v>
      </c>
      <c r="H379" s="31">
        <v>2408</v>
      </c>
      <c r="I379" s="31">
        <v>2136</v>
      </c>
      <c r="J379" s="123"/>
      <c r="K379" s="346"/>
      <c r="L379" s="67">
        <f t="shared" si="19"/>
        <v>193296.80999999994</v>
      </c>
    </row>
    <row r="380" spans="1:12" s="4" customFormat="1" ht="23.1" customHeight="1" x14ac:dyDescent="0.25">
      <c r="A380" s="54" t="s">
        <v>552</v>
      </c>
      <c r="B380" s="39"/>
      <c r="C380" s="66" t="s">
        <v>57</v>
      </c>
      <c r="D380" s="89">
        <v>9818.8000000000011</v>
      </c>
      <c r="E380" s="123">
        <v>0</v>
      </c>
      <c r="F380" s="87">
        <v>0</v>
      </c>
      <c r="G380" s="31">
        <v>1090</v>
      </c>
      <c r="H380" s="31">
        <v>0</v>
      </c>
      <c r="I380" s="31">
        <v>1019</v>
      </c>
      <c r="J380" s="123"/>
      <c r="K380" s="346"/>
      <c r="L380" s="67">
        <f t="shared" ref="L380" si="20">SUM(D380:K380)</f>
        <v>11927.800000000001</v>
      </c>
    </row>
    <row r="381" spans="1:12" s="4" customFormat="1" ht="23.1" customHeight="1" x14ac:dyDescent="0.25">
      <c r="A381" s="54" t="s">
        <v>553</v>
      </c>
      <c r="B381" s="39"/>
      <c r="C381" s="66" t="s">
        <v>57</v>
      </c>
      <c r="D381" s="89">
        <v>365834.92000000004</v>
      </c>
      <c r="E381" s="123">
        <v>37405.599999999999</v>
      </c>
      <c r="F381" s="87">
        <v>21429.599999999999</v>
      </c>
      <c r="G381" s="31">
        <v>15561</v>
      </c>
      <c r="H381" s="31">
        <v>12662</v>
      </c>
      <c r="I381" s="31">
        <v>13673.5</v>
      </c>
      <c r="J381" s="123"/>
      <c r="K381" s="346"/>
      <c r="L381" s="67">
        <f t="shared" ref="L381:L405" si="21">SUM(D381:K381)</f>
        <v>466566.62</v>
      </c>
    </row>
    <row r="382" spans="1:12" s="4" customFormat="1" ht="23.1" customHeight="1" x14ac:dyDescent="0.25">
      <c r="A382" s="54" t="s">
        <v>554</v>
      </c>
      <c r="B382" s="39"/>
      <c r="C382" s="66" t="s">
        <v>57</v>
      </c>
      <c r="D382" s="89">
        <v>29586</v>
      </c>
      <c r="E382" s="123">
        <v>2446</v>
      </c>
      <c r="F382" s="87">
        <v>0</v>
      </c>
      <c r="G382" s="45">
        <v>0</v>
      </c>
      <c r="H382" s="45">
        <v>0</v>
      </c>
      <c r="I382" s="45">
        <v>0</v>
      </c>
      <c r="J382" s="123"/>
      <c r="K382" s="346"/>
      <c r="L382" s="67">
        <f t="shared" si="21"/>
        <v>32032</v>
      </c>
    </row>
    <row r="383" spans="1:12" s="4" customFormat="1" ht="23.1" customHeight="1" x14ac:dyDescent="0.25">
      <c r="A383" s="54" t="s">
        <v>555</v>
      </c>
      <c r="B383" s="39"/>
      <c r="C383" s="66" t="s">
        <v>57</v>
      </c>
      <c r="D383" s="89">
        <v>46049.780000000006</v>
      </c>
      <c r="E383" s="123">
        <v>3605</v>
      </c>
      <c r="F383" s="87">
        <v>0</v>
      </c>
      <c r="G383" s="45">
        <v>0</v>
      </c>
      <c r="H383" s="31">
        <v>326</v>
      </c>
      <c r="I383" s="45">
        <v>41</v>
      </c>
      <c r="J383" s="123"/>
      <c r="K383" s="346"/>
      <c r="L383" s="67">
        <f t="shared" si="21"/>
        <v>50021.780000000006</v>
      </c>
    </row>
    <row r="384" spans="1:12" s="4" customFormat="1" ht="23.1" customHeight="1" x14ac:dyDescent="0.25">
      <c r="A384" s="54" t="s">
        <v>556</v>
      </c>
      <c r="B384" s="328"/>
      <c r="C384" s="66" t="s">
        <v>57</v>
      </c>
      <c r="D384" s="74">
        <v>18809.079999999998</v>
      </c>
      <c r="E384" s="123">
        <v>0</v>
      </c>
      <c r="F384" s="122">
        <v>515</v>
      </c>
      <c r="G384" s="45">
        <v>0</v>
      </c>
      <c r="H384" s="123">
        <v>800</v>
      </c>
      <c r="I384" s="123">
        <v>353</v>
      </c>
      <c r="J384" s="123"/>
      <c r="K384" s="346"/>
      <c r="L384" s="67">
        <f t="shared" si="21"/>
        <v>20477.079999999998</v>
      </c>
    </row>
    <row r="385" spans="1:12" s="4" customFormat="1" ht="23.1" customHeight="1" x14ac:dyDescent="0.25">
      <c r="A385" s="54" t="s">
        <v>557</v>
      </c>
      <c r="B385" s="39"/>
      <c r="C385" s="66" t="s">
        <v>57</v>
      </c>
      <c r="D385" s="74">
        <v>88</v>
      </c>
      <c r="E385" s="123">
        <v>0</v>
      </c>
      <c r="F385" s="122">
        <v>0</v>
      </c>
      <c r="G385" s="45">
        <v>0</v>
      </c>
      <c r="H385" s="123">
        <v>0</v>
      </c>
      <c r="I385" s="123">
        <v>0</v>
      </c>
      <c r="J385" s="123"/>
      <c r="K385" s="346"/>
      <c r="L385" s="363">
        <f t="shared" si="21"/>
        <v>88</v>
      </c>
    </row>
    <row r="386" spans="1:12" s="4" customFormat="1" ht="23.1" customHeight="1" x14ac:dyDescent="0.25">
      <c r="A386" s="54" t="s">
        <v>558</v>
      </c>
      <c r="B386" s="39"/>
      <c r="C386" s="66" t="s">
        <v>57</v>
      </c>
      <c r="D386" s="89">
        <v>5812.2</v>
      </c>
      <c r="E386" s="123">
        <v>0</v>
      </c>
      <c r="F386" s="122">
        <v>0</v>
      </c>
      <c r="G386" s="45">
        <v>0</v>
      </c>
      <c r="H386" s="123">
        <v>654</v>
      </c>
      <c r="I386" s="123">
        <v>120</v>
      </c>
      <c r="J386" s="123"/>
      <c r="K386" s="346"/>
      <c r="L386" s="67">
        <f t="shared" si="21"/>
        <v>6586.2</v>
      </c>
    </row>
    <row r="387" spans="1:12" s="4" customFormat="1" ht="23.1" customHeight="1" x14ac:dyDescent="0.25">
      <c r="A387" s="54" t="s">
        <v>559</v>
      </c>
      <c r="B387" s="39"/>
      <c r="C387" s="66" t="s">
        <v>57</v>
      </c>
      <c r="D387" s="89">
        <v>7028</v>
      </c>
      <c r="E387" s="123">
        <v>0</v>
      </c>
      <c r="F387" s="122">
        <v>0</v>
      </c>
      <c r="G387" s="45">
        <v>0</v>
      </c>
      <c r="H387" s="123">
        <v>0</v>
      </c>
      <c r="I387" s="123">
        <v>0</v>
      </c>
      <c r="J387" s="123"/>
      <c r="K387" s="346"/>
      <c r="L387" s="67">
        <f t="shared" si="21"/>
        <v>7028</v>
      </c>
    </row>
    <row r="388" spans="1:12" s="4" customFormat="1" ht="22.5" customHeight="1" x14ac:dyDescent="0.25">
      <c r="A388" s="54" t="s">
        <v>560</v>
      </c>
      <c r="B388" s="39"/>
      <c r="C388" s="66" t="s">
        <v>57</v>
      </c>
      <c r="D388" s="89">
        <v>5998.1</v>
      </c>
      <c r="E388" s="123">
        <v>0</v>
      </c>
      <c r="F388" s="122">
        <v>0</v>
      </c>
      <c r="G388" s="45">
        <v>0</v>
      </c>
      <c r="H388" s="123">
        <v>0</v>
      </c>
      <c r="I388" s="123">
        <v>0</v>
      </c>
      <c r="J388" s="123"/>
      <c r="K388" s="346"/>
      <c r="L388" s="67">
        <f t="shared" si="21"/>
        <v>5998.1</v>
      </c>
    </row>
    <row r="389" spans="1:12" s="4" customFormat="1" ht="22.5" customHeight="1" x14ac:dyDescent="0.25">
      <c r="A389" s="54" t="s">
        <v>561</v>
      </c>
      <c r="B389" s="39"/>
      <c r="C389" s="66" t="s">
        <v>57</v>
      </c>
      <c r="D389" s="89">
        <v>76965.909999999989</v>
      </c>
      <c r="E389" s="123">
        <v>4837</v>
      </c>
      <c r="F389" s="87">
        <v>1902</v>
      </c>
      <c r="G389" s="31">
        <v>2595</v>
      </c>
      <c r="H389" s="31">
        <v>3297</v>
      </c>
      <c r="I389" s="31">
        <v>1495.8</v>
      </c>
      <c r="J389" s="123"/>
      <c r="K389" s="346"/>
      <c r="L389" s="67">
        <f t="shared" si="21"/>
        <v>91092.709999999992</v>
      </c>
    </row>
    <row r="390" spans="1:12" ht="21.75" customHeight="1" x14ac:dyDescent="0.2">
      <c r="A390" s="195" t="s">
        <v>562</v>
      </c>
      <c r="B390" s="39"/>
      <c r="C390" s="66" t="s">
        <v>57</v>
      </c>
      <c r="D390" s="89">
        <v>120</v>
      </c>
      <c r="E390" s="123">
        <v>0</v>
      </c>
      <c r="F390" s="87">
        <v>0</v>
      </c>
      <c r="G390" s="31">
        <v>0</v>
      </c>
      <c r="H390" s="31">
        <v>0</v>
      </c>
      <c r="I390" s="31">
        <v>0</v>
      </c>
      <c r="J390" s="123"/>
      <c r="K390" s="346"/>
      <c r="L390" s="67">
        <f t="shared" si="21"/>
        <v>120</v>
      </c>
    </row>
    <row r="391" spans="1:12" ht="22.5" customHeight="1" x14ac:dyDescent="0.2">
      <c r="A391" s="54" t="s">
        <v>563</v>
      </c>
      <c r="B391" s="39"/>
      <c r="C391" s="66" t="s">
        <v>57</v>
      </c>
      <c r="D391" s="89">
        <v>138913.78</v>
      </c>
      <c r="E391" s="123">
        <v>2170</v>
      </c>
      <c r="F391" s="87">
        <v>0</v>
      </c>
      <c r="G391" s="31">
        <v>1010</v>
      </c>
      <c r="H391" s="31">
        <v>3348</v>
      </c>
      <c r="I391" s="31">
        <v>342</v>
      </c>
      <c r="J391" s="123"/>
      <c r="K391" s="346"/>
      <c r="L391" s="67">
        <f t="shared" si="21"/>
        <v>145783.78</v>
      </c>
    </row>
    <row r="392" spans="1:12" s="4" customFormat="1" ht="22.5" customHeight="1" x14ac:dyDescent="0.25">
      <c r="A392" s="54" t="s">
        <v>564</v>
      </c>
      <c r="B392" s="39"/>
      <c r="C392" s="66" t="s">
        <v>57</v>
      </c>
      <c r="D392" s="89">
        <v>35.1</v>
      </c>
      <c r="E392" s="123">
        <v>0</v>
      </c>
      <c r="F392" s="87">
        <v>0</v>
      </c>
      <c r="G392" s="31">
        <v>0</v>
      </c>
      <c r="H392" s="31">
        <v>0</v>
      </c>
      <c r="I392" s="31">
        <v>0</v>
      </c>
      <c r="J392" s="123"/>
      <c r="K392" s="346"/>
      <c r="L392" s="67">
        <f t="shared" si="21"/>
        <v>35.1</v>
      </c>
    </row>
    <row r="393" spans="1:12" s="4" customFormat="1" ht="22.5" customHeight="1" x14ac:dyDescent="0.25">
      <c r="A393" s="54" t="s">
        <v>565</v>
      </c>
      <c r="B393" s="39"/>
      <c r="C393" s="66" t="s">
        <v>57</v>
      </c>
      <c r="D393" s="89">
        <v>50677.82</v>
      </c>
      <c r="E393" s="123">
        <v>0</v>
      </c>
      <c r="F393" s="87">
        <v>0</v>
      </c>
      <c r="G393" s="31">
        <v>0</v>
      </c>
      <c r="H393" s="31">
        <v>0</v>
      </c>
      <c r="I393" s="31">
        <v>0</v>
      </c>
      <c r="J393" s="123"/>
      <c r="K393" s="346"/>
      <c r="L393" s="67">
        <f t="shared" si="21"/>
        <v>50677.82</v>
      </c>
    </row>
    <row r="394" spans="1:12" s="4" customFormat="1" ht="22.5" customHeight="1" x14ac:dyDescent="0.25">
      <c r="A394" s="54" t="s">
        <v>566</v>
      </c>
      <c r="B394" s="39"/>
      <c r="C394" s="66" t="s">
        <v>57</v>
      </c>
      <c r="D394" s="89">
        <v>121289.09</v>
      </c>
      <c r="E394" s="123">
        <v>3811.7</v>
      </c>
      <c r="F394" s="87">
        <v>956</v>
      </c>
      <c r="G394" s="31">
        <v>2029</v>
      </c>
      <c r="H394" s="31">
        <v>1890</v>
      </c>
      <c r="I394" s="31">
        <v>1464</v>
      </c>
      <c r="J394" s="123"/>
      <c r="K394" s="346"/>
      <c r="L394" s="67">
        <f t="shared" si="21"/>
        <v>131439.78999999998</v>
      </c>
    </row>
    <row r="395" spans="1:12" s="4" customFormat="1" ht="22.5" customHeight="1" x14ac:dyDescent="0.25">
      <c r="A395" s="54" t="s">
        <v>567</v>
      </c>
      <c r="B395" s="39"/>
      <c r="C395" s="66" t="s">
        <v>57</v>
      </c>
      <c r="D395" s="89">
        <v>17933.400000000001</v>
      </c>
      <c r="E395" s="123">
        <v>0</v>
      </c>
      <c r="F395" s="87">
        <v>0</v>
      </c>
      <c r="G395" s="31">
        <v>0</v>
      </c>
      <c r="H395" s="31">
        <v>0</v>
      </c>
      <c r="I395" s="31">
        <v>0</v>
      </c>
      <c r="J395" s="123"/>
      <c r="K395" s="346"/>
      <c r="L395" s="67">
        <f t="shared" si="21"/>
        <v>17933.400000000001</v>
      </c>
    </row>
    <row r="396" spans="1:12" s="4" customFormat="1" ht="23.1" customHeight="1" x14ac:dyDescent="0.25">
      <c r="A396" s="54" t="s">
        <v>568</v>
      </c>
      <c r="B396" s="39"/>
      <c r="C396" s="66" t="s">
        <v>57</v>
      </c>
      <c r="D396" s="89">
        <v>983.90000000000009</v>
      </c>
      <c r="E396" s="123">
        <v>0</v>
      </c>
      <c r="F396" s="87">
        <v>0</v>
      </c>
      <c r="G396" s="31">
        <v>0</v>
      </c>
      <c r="H396" s="31">
        <v>0</v>
      </c>
      <c r="I396" s="31">
        <v>0</v>
      </c>
      <c r="J396" s="123"/>
      <c r="K396" s="346"/>
      <c r="L396" s="67">
        <f t="shared" si="21"/>
        <v>983.90000000000009</v>
      </c>
    </row>
    <row r="397" spans="1:12" s="4" customFormat="1" ht="23.1" customHeight="1" x14ac:dyDescent="0.25">
      <c r="A397" s="54" t="s">
        <v>569</v>
      </c>
      <c r="B397" s="39"/>
      <c r="C397" s="66" t="s">
        <v>57</v>
      </c>
      <c r="D397" s="89">
        <v>54678.03</v>
      </c>
      <c r="E397" s="123">
        <v>1261</v>
      </c>
      <c r="F397" s="87">
        <v>0</v>
      </c>
      <c r="G397" s="31">
        <v>292</v>
      </c>
      <c r="H397" s="31">
        <v>466</v>
      </c>
      <c r="I397" s="31">
        <v>31.2</v>
      </c>
      <c r="J397" s="123"/>
      <c r="K397" s="346"/>
      <c r="L397" s="67">
        <f t="shared" si="21"/>
        <v>56728.229999999996</v>
      </c>
    </row>
    <row r="398" spans="1:12" s="4" customFormat="1" ht="23.1" customHeight="1" x14ac:dyDescent="0.25">
      <c r="A398" s="54" t="s">
        <v>570</v>
      </c>
      <c r="B398" s="39"/>
      <c r="C398" s="66" t="s">
        <v>57</v>
      </c>
      <c r="D398" s="89">
        <v>15431.700000000003</v>
      </c>
      <c r="E398" s="123">
        <v>0</v>
      </c>
      <c r="F398" s="87">
        <v>0</v>
      </c>
      <c r="G398" s="31">
        <v>0</v>
      </c>
      <c r="H398" s="31">
        <v>0</v>
      </c>
      <c r="I398" s="31">
        <v>0</v>
      </c>
      <c r="J398" s="123"/>
      <c r="K398" s="346"/>
      <c r="L398" s="67">
        <f t="shared" si="21"/>
        <v>15431.700000000003</v>
      </c>
    </row>
    <row r="399" spans="1:12" s="4" customFormat="1" ht="23.1" customHeight="1" x14ac:dyDescent="0.25">
      <c r="A399" s="54" t="s">
        <v>571</v>
      </c>
      <c r="B399" s="39"/>
      <c r="C399" s="66" t="s">
        <v>57</v>
      </c>
      <c r="D399" s="89">
        <v>21323.8</v>
      </c>
      <c r="E399" s="123">
        <v>0</v>
      </c>
      <c r="F399" s="87">
        <v>0</v>
      </c>
      <c r="G399" s="31">
        <v>0</v>
      </c>
      <c r="H399" s="31">
        <v>0</v>
      </c>
      <c r="I399" s="31">
        <v>0</v>
      </c>
      <c r="J399" s="123"/>
      <c r="K399" s="346"/>
      <c r="L399" s="67">
        <f t="shared" si="21"/>
        <v>21323.8</v>
      </c>
    </row>
    <row r="400" spans="1:12" s="4" customFormat="1" ht="23.1" customHeight="1" x14ac:dyDescent="0.25">
      <c r="A400" s="54" t="s">
        <v>572</v>
      </c>
      <c r="B400" s="39"/>
      <c r="C400" s="66" t="s">
        <v>57</v>
      </c>
      <c r="D400" s="89">
        <v>4966.4199999999992</v>
      </c>
      <c r="E400" s="123">
        <v>0</v>
      </c>
      <c r="F400" s="87">
        <v>857</v>
      </c>
      <c r="G400" s="31">
        <v>0</v>
      </c>
      <c r="H400" s="31">
        <v>981</v>
      </c>
      <c r="I400" s="31">
        <v>143</v>
      </c>
      <c r="J400" s="123"/>
      <c r="K400" s="346"/>
      <c r="L400" s="67">
        <f t="shared" si="21"/>
        <v>6947.4199999999992</v>
      </c>
    </row>
    <row r="401" spans="1:12" s="4" customFormat="1" ht="23.1" customHeight="1" x14ac:dyDescent="0.25">
      <c r="A401" s="54" t="s">
        <v>573</v>
      </c>
      <c r="B401" s="39"/>
      <c r="C401" s="66" t="s">
        <v>57</v>
      </c>
      <c r="D401" s="89">
        <v>5396.2000000000007</v>
      </c>
      <c r="E401" s="123">
        <v>0</v>
      </c>
      <c r="F401" s="87">
        <v>0</v>
      </c>
      <c r="G401" s="31">
        <v>0</v>
      </c>
      <c r="H401" s="31">
        <v>0</v>
      </c>
      <c r="I401" s="31">
        <v>0</v>
      </c>
      <c r="J401" s="123"/>
      <c r="K401" s="346"/>
      <c r="L401" s="67">
        <f t="shared" si="21"/>
        <v>5396.2000000000007</v>
      </c>
    </row>
    <row r="402" spans="1:12" s="4" customFormat="1" ht="23.1" customHeight="1" x14ac:dyDescent="0.25">
      <c r="A402" s="54" t="s">
        <v>574</v>
      </c>
      <c r="B402" s="39"/>
      <c r="C402" s="66" t="s">
        <v>57</v>
      </c>
      <c r="D402" s="89">
        <v>14652.599999999999</v>
      </c>
      <c r="E402" s="123">
        <v>0</v>
      </c>
      <c r="F402" s="87">
        <v>0</v>
      </c>
      <c r="G402" s="31">
        <v>0</v>
      </c>
      <c r="H402" s="31">
        <v>0</v>
      </c>
      <c r="I402" s="31">
        <v>0</v>
      </c>
      <c r="J402" s="123"/>
      <c r="K402" s="346"/>
      <c r="L402" s="67">
        <f t="shared" si="21"/>
        <v>14652.599999999999</v>
      </c>
    </row>
    <row r="403" spans="1:12" s="4" customFormat="1" ht="23.1" customHeight="1" x14ac:dyDescent="0.25">
      <c r="A403" s="54" t="s">
        <v>575</v>
      </c>
      <c r="B403" s="39"/>
      <c r="C403" s="66" t="s">
        <v>57</v>
      </c>
      <c r="D403" s="89">
        <v>1615</v>
      </c>
      <c r="E403" s="123">
        <v>0</v>
      </c>
      <c r="F403" s="87">
        <v>0</v>
      </c>
      <c r="G403" s="31">
        <v>0</v>
      </c>
      <c r="H403" s="31">
        <v>0</v>
      </c>
      <c r="I403" s="31">
        <v>0</v>
      </c>
      <c r="J403" s="123"/>
      <c r="K403" s="346"/>
      <c r="L403" s="67">
        <f t="shared" si="21"/>
        <v>1615</v>
      </c>
    </row>
    <row r="404" spans="1:12" s="4" customFormat="1" ht="23.1" customHeight="1" x14ac:dyDescent="0.25">
      <c r="A404" s="54" t="s">
        <v>576</v>
      </c>
      <c r="B404" s="39"/>
      <c r="C404" s="66" t="s">
        <v>57</v>
      </c>
      <c r="D404" s="89">
        <v>294490.57</v>
      </c>
      <c r="E404" s="123">
        <v>27009.200000000001</v>
      </c>
      <c r="F404" s="87">
        <v>2249</v>
      </c>
      <c r="G404" s="31">
        <v>3056</v>
      </c>
      <c r="H404" s="31">
        <v>2208</v>
      </c>
      <c r="I404" s="31">
        <v>3270</v>
      </c>
      <c r="J404" s="123"/>
      <c r="K404" s="346"/>
      <c r="L404" s="67">
        <f t="shared" si="21"/>
        <v>332282.77</v>
      </c>
    </row>
    <row r="405" spans="1:12" s="4" customFormat="1" ht="23.1" customHeight="1" x14ac:dyDescent="0.25">
      <c r="A405" s="54" t="s">
        <v>577</v>
      </c>
      <c r="B405" s="39"/>
      <c r="C405" s="66" t="s">
        <v>57</v>
      </c>
      <c r="D405" s="89">
        <v>14163.089999999998</v>
      </c>
      <c r="E405" s="123">
        <v>0</v>
      </c>
      <c r="F405" s="87">
        <v>0</v>
      </c>
      <c r="G405" s="31">
        <v>0</v>
      </c>
      <c r="H405" s="31">
        <v>0</v>
      </c>
      <c r="I405" s="31">
        <v>0</v>
      </c>
      <c r="J405" s="123"/>
      <c r="K405" s="346"/>
      <c r="L405" s="67">
        <f t="shared" si="21"/>
        <v>14163.089999999998</v>
      </c>
    </row>
    <row r="406" spans="1:12" s="4" customFormat="1" ht="23.1" customHeight="1" x14ac:dyDescent="0.25">
      <c r="A406" s="54" t="s">
        <v>578</v>
      </c>
      <c r="B406" s="39"/>
      <c r="C406" s="66" t="s">
        <v>57</v>
      </c>
      <c r="D406" s="89">
        <v>1444.5</v>
      </c>
      <c r="E406" s="123">
        <v>0</v>
      </c>
      <c r="F406" s="87">
        <v>0</v>
      </c>
      <c r="G406" s="31">
        <v>0</v>
      </c>
      <c r="H406" s="31">
        <v>0</v>
      </c>
      <c r="I406" s="31">
        <v>0</v>
      </c>
      <c r="J406" s="123"/>
      <c r="K406" s="346"/>
      <c r="L406" s="67">
        <f t="shared" ref="L406" si="22">SUM(D406:K406)</f>
        <v>1444.5</v>
      </c>
    </row>
    <row r="407" spans="1:12" s="4" customFormat="1" ht="23.1" customHeight="1" x14ac:dyDescent="0.25">
      <c r="A407" s="54" t="s">
        <v>579</v>
      </c>
      <c r="B407" s="39"/>
      <c r="C407" s="66" t="s">
        <v>57</v>
      </c>
      <c r="D407" s="89">
        <v>3092.2</v>
      </c>
      <c r="E407" s="123">
        <v>0</v>
      </c>
      <c r="F407" s="87">
        <v>0</v>
      </c>
      <c r="G407" s="31">
        <v>0</v>
      </c>
      <c r="H407" s="31">
        <v>0</v>
      </c>
      <c r="I407" s="31">
        <v>0</v>
      </c>
      <c r="J407" s="123"/>
      <c r="K407" s="346"/>
      <c r="L407" s="67">
        <f t="shared" ref="L407:L420" si="23">SUM(D407:K407)</f>
        <v>3092.2</v>
      </c>
    </row>
    <row r="408" spans="1:12" s="4" customFormat="1" ht="23.1" customHeight="1" x14ac:dyDescent="0.25">
      <c r="A408" s="54" t="s">
        <v>580</v>
      </c>
      <c r="B408" s="39"/>
      <c r="C408" s="66" t="s">
        <v>57</v>
      </c>
      <c r="D408" s="89">
        <v>144.69999999999999</v>
      </c>
      <c r="E408" s="123">
        <v>0</v>
      </c>
      <c r="F408" s="87">
        <v>0</v>
      </c>
      <c r="G408" s="31">
        <v>0</v>
      </c>
      <c r="H408" s="31">
        <v>0</v>
      </c>
      <c r="I408" s="31">
        <v>0</v>
      </c>
      <c r="J408" s="123"/>
      <c r="K408" s="346"/>
      <c r="L408" s="67">
        <f t="shared" si="23"/>
        <v>144.69999999999999</v>
      </c>
    </row>
    <row r="409" spans="1:12" s="4" customFormat="1" ht="23.1" customHeight="1" x14ac:dyDescent="0.25">
      <c r="A409" s="54" t="s">
        <v>581</v>
      </c>
      <c r="B409" s="39"/>
      <c r="C409" s="66" t="s">
        <v>57</v>
      </c>
      <c r="D409" s="74">
        <v>37722.670000000006</v>
      </c>
      <c r="E409" s="123">
        <v>0</v>
      </c>
      <c r="F409" s="87">
        <v>0</v>
      </c>
      <c r="G409" s="31">
        <v>0</v>
      </c>
      <c r="H409" s="31">
        <v>0</v>
      </c>
      <c r="I409" s="31">
        <v>0</v>
      </c>
      <c r="J409" s="123"/>
      <c r="K409" s="346"/>
      <c r="L409" s="67">
        <f t="shared" si="23"/>
        <v>37722.670000000006</v>
      </c>
    </row>
    <row r="410" spans="1:12" s="4" customFormat="1" ht="22.5" customHeight="1" x14ac:dyDescent="0.25">
      <c r="A410" s="54" t="s">
        <v>582</v>
      </c>
      <c r="B410" s="39"/>
      <c r="C410" s="66" t="s">
        <v>57</v>
      </c>
      <c r="D410" s="89">
        <v>224.39999999999998</v>
      </c>
      <c r="E410" s="123">
        <v>0</v>
      </c>
      <c r="F410" s="87">
        <v>0</v>
      </c>
      <c r="G410" s="31">
        <v>0</v>
      </c>
      <c r="H410" s="31">
        <v>0</v>
      </c>
      <c r="I410" s="31">
        <v>0</v>
      </c>
      <c r="J410" s="123"/>
      <c r="K410" s="346"/>
      <c r="L410" s="67">
        <f t="shared" si="23"/>
        <v>224.39999999999998</v>
      </c>
    </row>
    <row r="411" spans="1:12" s="4" customFormat="1" ht="22.5" customHeight="1" x14ac:dyDescent="0.25">
      <c r="A411" s="54" t="s">
        <v>583</v>
      </c>
      <c r="B411" s="39"/>
      <c r="C411" s="66" t="s">
        <v>57</v>
      </c>
      <c r="D411" s="74">
        <v>3720.75</v>
      </c>
      <c r="E411" s="123">
        <v>940</v>
      </c>
      <c r="F411" s="87">
        <v>0</v>
      </c>
      <c r="G411" s="31">
        <v>0</v>
      </c>
      <c r="H411" s="31">
        <v>0</v>
      </c>
      <c r="I411" s="31">
        <v>0</v>
      </c>
      <c r="J411" s="123"/>
      <c r="K411" s="346"/>
      <c r="L411" s="67">
        <f t="shared" si="23"/>
        <v>4660.75</v>
      </c>
    </row>
    <row r="412" spans="1:12" s="4" customFormat="1" ht="23.1" customHeight="1" x14ac:dyDescent="0.25">
      <c r="A412" s="54" t="s">
        <v>584</v>
      </c>
      <c r="B412" s="39"/>
      <c r="C412" s="66" t="s">
        <v>57</v>
      </c>
      <c r="D412" s="89">
        <v>260</v>
      </c>
      <c r="E412" s="123">
        <v>0</v>
      </c>
      <c r="F412" s="87">
        <v>0</v>
      </c>
      <c r="G412" s="31">
        <v>0</v>
      </c>
      <c r="H412" s="31">
        <v>0</v>
      </c>
      <c r="I412" s="31">
        <v>0</v>
      </c>
      <c r="J412" s="123"/>
      <c r="K412" s="346"/>
      <c r="L412" s="67">
        <f t="shared" si="23"/>
        <v>260</v>
      </c>
    </row>
    <row r="413" spans="1:12" s="4" customFormat="1" ht="23.1" customHeight="1" x14ac:dyDescent="0.25">
      <c r="A413" s="54" t="s">
        <v>585</v>
      </c>
      <c r="B413" s="39"/>
      <c r="C413" s="66" t="s">
        <v>57</v>
      </c>
      <c r="D413" s="89">
        <v>139679.38999999998</v>
      </c>
      <c r="E413" s="123">
        <v>0</v>
      </c>
      <c r="F413" s="87">
        <v>3200</v>
      </c>
      <c r="G413" s="31">
        <v>5021</v>
      </c>
      <c r="H413" s="31">
        <v>541</v>
      </c>
      <c r="I413" s="31">
        <v>2895</v>
      </c>
      <c r="J413" s="123"/>
      <c r="K413" s="346"/>
      <c r="L413" s="67">
        <f t="shared" si="23"/>
        <v>151336.38999999998</v>
      </c>
    </row>
    <row r="414" spans="1:12" s="4" customFormat="1" ht="23.1" customHeight="1" x14ac:dyDescent="0.25">
      <c r="A414" s="54" t="s">
        <v>586</v>
      </c>
      <c r="B414" s="39"/>
      <c r="C414" s="66" t="s">
        <v>57</v>
      </c>
      <c r="D414" s="89">
        <v>37795.5</v>
      </c>
      <c r="E414" s="123">
        <v>0</v>
      </c>
      <c r="F414" s="87">
        <v>0</v>
      </c>
      <c r="G414" s="31">
        <v>0</v>
      </c>
      <c r="H414" s="31">
        <v>0</v>
      </c>
      <c r="I414" s="31">
        <v>0</v>
      </c>
      <c r="J414" s="123"/>
      <c r="K414" s="346"/>
      <c r="L414" s="67">
        <f t="shared" si="23"/>
        <v>37795.5</v>
      </c>
    </row>
    <row r="415" spans="1:12" s="4" customFormat="1" ht="23.1" customHeight="1" x14ac:dyDescent="0.25">
      <c r="A415" s="54" t="s">
        <v>587</v>
      </c>
      <c r="B415" s="39"/>
      <c r="C415" s="66" t="s">
        <v>57</v>
      </c>
      <c r="D415" s="89">
        <v>537.1</v>
      </c>
      <c r="E415" s="123">
        <v>0</v>
      </c>
      <c r="F415" s="87">
        <v>0</v>
      </c>
      <c r="G415" s="31">
        <v>0</v>
      </c>
      <c r="H415" s="31">
        <v>0</v>
      </c>
      <c r="I415" s="31">
        <v>0</v>
      </c>
      <c r="J415" s="123"/>
      <c r="K415" s="346"/>
      <c r="L415" s="67">
        <f t="shared" si="23"/>
        <v>537.1</v>
      </c>
    </row>
    <row r="416" spans="1:12" s="4" customFormat="1" ht="23.1" customHeight="1" x14ac:dyDescent="0.25">
      <c r="A416" s="54" t="s">
        <v>588</v>
      </c>
      <c r="B416" s="39"/>
      <c r="C416" s="66" t="s">
        <v>57</v>
      </c>
      <c r="D416" s="89">
        <v>180</v>
      </c>
      <c r="E416" s="123">
        <v>0</v>
      </c>
      <c r="F416" s="87">
        <v>0</v>
      </c>
      <c r="G416" s="31">
        <v>0</v>
      </c>
      <c r="H416" s="31">
        <v>0</v>
      </c>
      <c r="I416" s="31">
        <v>0</v>
      </c>
      <c r="J416" s="123"/>
      <c r="K416" s="346"/>
      <c r="L416" s="67">
        <f t="shared" si="23"/>
        <v>180</v>
      </c>
    </row>
    <row r="417" spans="1:12" s="4" customFormat="1" ht="23.1" customHeight="1" x14ac:dyDescent="0.25">
      <c r="A417" s="54" t="s">
        <v>589</v>
      </c>
      <c r="B417" s="39"/>
      <c r="C417" s="66" t="s">
        <v>57</v>
      </c>
      <c r="D417" s="74">
        <v>3981.92</v>
      </c>
      <c r="E417" s="123">
        <v>0</v>
      </c>
      <c r="F417" s="87">
        <v>0</v>
      </c>
      <c r="G417" s="31">
        <v>0</v>
      </c>
      <c r="H417" s="31">
        <v>0</v>
      </c>
      <c r="I417" s="31">
        <v>0</v>
      </c>
      <c r="J417" s="123"/>
      <c r="K417" s="346"/>
      <c r="L417" s="67">
        <f t="shared" si="23"/>
        <v>3981.92</v>
      </c>
    </row>
    <row r="418" spans="1:12" s="4" customFormat="1" ht="23.1" customHeight="1" x14ac:dyDescent="0.25">
      <c r="A418" s="213" t="s">
        <v>590</v>
      </c>
      <c r="B418" s="53"/>
      <c r="C418" s="66" t="s">
        <v>57</v>
      </c>
      <c r="D418" s="89">
        <v>6091.9</v>
      </c>
      <c r="E418" s="123">
        <v>0</v>
      </c>
      <c r="F418" s="87">
        <v>0</v>
      </c>
      <c r="G418" s="31">
        <v>0</v>
      </c>
      <c r="H418" s="31">
        <v>0</v>
      </c>
      <c r="I418" s="31">
        <v>0</v>
      </c>
      <c r="J418" s="123"/>
      <c r="K418" s="346"/>
      <c r="L418" s="67">
        <f t="shared" si="23"/>
        <v>6091.9</v>
      </c>
    </row>
    <row r="419" spans="1:12" s="4" customFormat="1" ht="23.1" customHeight="1" x14ac:dyDescent="0.25">
      <c r="A419" s="120" t="s">
        <v>591</v>
      </c>
      <c r="B419" s="53"/>
      <c r="C419" s="65" t="s">
        <v>57</v>
      </c>
      <c r="D419" s="89">
        <v>51784.6</v>
      </c>
      <c r="E419" s="123">
        <v>0</v>
      </c>
      <c r="F419" s="87">
        <v>0</v>
      </c>
      <c r="G419" s="31">
        <v>0</v>
      </c>
      <c r="H419" s="31">
        <v>0</v>
      </c>
      <c r="I419" s="31">
        <v>0</v>
      </c>
      <c r="J419" s="123"/>
      <c r="K419" s="346"/>
      <c r="L419" s="67">
        <f t="shared" si="23"/>
        <v>51784.6</v>
      </c>
    </row>
    <row r="420" spans="1:12" s="4" customFormat="1" ht="23.1" customHeight="1" thickBot="1" x14ac:dyDescent="0.3">
      <c r="A420" s="196" t="s">
        <v>592</v>
      </c>
      <c r="B420" s="44"/>
      <c r="C420" s="66" t="s">
        <v>57</v>
      </c>
      <c r="D420" s="90">
        <v>109686.27999999998</v>
      </c>
      <c r="E420" s="324">
        <v>2253.1999999999998</v>
      </c>
      <c r="F420" s="87">
        <v>721</v>
      </c>
      <c r="G420" s="31">
        <v>0</v>
      </c>
      <c r="H420" s="31">
        <v>41</v>
      </c>
      <c r="I420" s="31">
        <v>0</v>
      </c>
      <c r="J420" s="361"/>
      <c r="K420" s="362"/>
      <c r="L420" s="67">
        <f t="shared" si="23"/>
        <v>112701.47999999998</v>
      </c>
    </row>
    <row r="421" spans="1:12" s="4" customFormat="1" ht="30" customHeight="1" thickTop="1" thickBot="1" x14ac:dyDescent="0.3">
      <c r="A421" s="569" t="s">
        <v>593</v>
      </c>
      <c r="B421" s="570"/>
      <c r="C421" s="38" t="s">
        <v>57</v>
      </c>
      <c r="D421" s="230">
        <f>SUM(D323:D420)</f>
        <v>4079749.48</v>
      </c>
      <c r="E421" s="302">
        <f t="shared" ref="E421:K421" si="24">SUM(E323:E420)</f>
        <v>147290.30000000002</v>
      </c>
      <c r="F421" s="58">
        <f t="shared" si="24"/>
        <v>93480.2</v>
      </c>
      <c r="G421" s="58">
        <f t="shared" si="24"/>
        <v>77929</v>
      </c>
      <c r="H421" s="58">
        <f>SUM(H323:H420)</f>
        <v>65552</v>
      </c>
      <c r="I421" s="58">
        <f t="shared" si="24"/>
        <v>57452.9</v>
      </c>
      <c r="J421" s="58">
        <f t="shared" si="24"/>
        <v>0</v>
      </c>
      <c r="K421" s="58">
        <f t="shared" si="24"/>
        <v>0</v>
      </c>
      <c r="L421" s="47">
        <f>SUM(L323:L420)</f>
        <v>4521453.8800000008</v>
      </c>
    </row>
    <row r="422" spans="1:12" s="4" customFormat="1" ht="16.5" customHeight="1" thickTop="1" thickBot="1" x14ac:dyDescent="0.3">
      <c r="A422" s="514"/>
      <c r="B422" s="515"/>
      <c r="C422" s="515"/>
      <c r="D422" s="515"/>
      <c r="E422" s="515"/>
      <c r="F422" s="515"/>
      <c r="G422" s="515"/>
      <c r="H422" s="515"/>
      <c r="I422" s="515"/>
      <c r="J422" s="515"/>
      <c r="K422" s="515"/>
      <c r="L422" s="516"/>
    </row>
    <row r="423" spans="1:12" s="4" customFormat="1" ht="24.75" customHeight="1" thickTop="1" thickBot="1" x14ac:dyDescent="0.3">
      <c r="A423" s="517" t="s">
        <v>493</v>
      </c>
      <c r="B423" s="518"/>
      <c r="C423" s="518"/>
      <c r="D423" s="518"/>
      <c r="E423" s="518"/>
      <c r="F423" s="518"/>
      <c r="G423" s="518"/>
      <c r="H423" s="518"/>
      <c r="I423" s="518"/>
      <c r="J423" s="518"/>
      <c r="K423" s="518"/>
      <c r="L423" s="519"/>
    </row>
    <row r="424" spans="1:12" s="4" customFormat="1" ht="23.1" customHeight="1" thickTop="1" x14ac:dyDescent="0.25">
      <c r="A424" s="511" t="s">
        <v>494</v>
      </c>
      <c r="B424" s="512"/>
      <c r="C424" s="512"/>
      <c r="D424" s="512"/>
      <c r="E424" s="512"/>
      <c r="F424" s="512"/>
      <c r="G424" s="512"/>
      <c r="H424" s="512"/>
      <c r="I424" s="512"/>
      <c r="J424" s="512"/>
      <c r="K424" s="512"/>
      <c r="L424" s="513"/>
    </row>
    <row r="425" spans="1:12" s="4" customFormat="1" ht="32.25" customHeight="1" thickBot="1" x14ac:dyDescent="0.3">
      <c r="A425" s="522" t="s">
        <v>594</v>
      </c>
      <c r="B425" s="523"/>
      <c r="C425" s="524"/>
      <c r="D425" s="82" t="s">
        <v>48</v>
      </c>
      <c r="E425" s="323" t="s">
        <v>49</v>
      </c>
      <c r="F425" s="11" t="s">
        <v>50</v>
      </c>
      <c r="G425" s="11" t="s">
        <v>51</v>
      </c>
      <c r="H425" s="11" t="s">
        <v>52</v>
      </c>
      <c r="I425" s="11" t="s">
        <v>53</v>
      </c>
      <c r="J425" s="357" t="s">
        <v>54</v>
      </c>
      <c r="K425" s="358" t="s">
        <v>55</v>
      </c>
      <c r="L425" s="33" t="s">
        <v>60</v>
      </c>
    </row>
    <row r="426" spans="1:12" s="4" customFormat="1" ht="22.5" customHeight="1" thickTop="1" x14ac:dyDescent="0.25">
      <c r="A426" s="194" t="s">
        <v>595</v>
      </c>
      <c r="B426" s="40"/>
      <c r="C426" s="64" t="s">
        <v>57</v>
      </c>
      <c r="D426" s="88">
        <v>1432</v>
      </c>
      <c r="E426" s="31">
        <v>0</v>
      </c>
      <c r="F426" s="87">
        <v>0</v>
      </c>
      <c r="G426" s="31">
        <v>0</v>
      </c>
      <c r="H426" s="31">
        <v>0</v>
      </c>
      <c r="I426" s="31">
        <v>0</v>
      </c>
      <c r="J426" s="359"/>
      <c r="K426" s="360"/>
      <c r="L426" s="67">
        <f>SUM(D426:K426)</f>
        <v>1432</v>
      </c>
    </row>
    <row r="427" spans="1:12" s="4" customFormat="1" ht="22.5" customHeight="1" x14ac:dyDescent="0.25">
      <c r="A427" s="54" t="s">
        <v>596</v>
      </c>
      <c r="B427" s="41"/>
      <c r="C427" s="66" t="s">
        <v>57</v>
      </c>
      <c r="D427" s="89">
        <v>122.9</v>
      </c>
      <c r="E427" s="31">
        <v>0</v>
      </c>
      <c r="F427" s="87">
        <v>0</v>
      </c>
      <c r="G427" s="31">
        <v>0</v>
      </c>
      <c r="H427" s="31">
        <v>0</v>
      </c>
      <c r="I427" s="31">
        <v>0</v>
      </c>
      <c r="J427" s="123"/>
      <c r="K427" s="346"/>
      <c r="L427" s="67">
        <f t="shared" ref="L427:L451" si="25">SUM(D427:K427)</f>
        <v>122.9</v>
      </c>
    </row>
    <row r="428" spans="1:12" s="4" customFormat="1" ht="22.5" customHeight="1" x14ac:dyDescent="0.25">
      <c r="A428" s="54" t="s">
        <v>597</v>
      </c>
      <c r="B428" s="41"/>
      <c r="C428" s="66" t="s">
        <v>57</v>
      </c>
      <c r="D428" s="89">
        <v>168.2</v>
      </c>
      <c r="E428" s="31">
        <v>0</v>
      </c>
      <c r="F428" s="87">
        <v>0</v>
      </c>
      <c r="G428" s="31">
        <v>0</v>
      </c>
      <c r="H428" s="31">
        <v>0</v>
      </c>
      <c r="I428" s="31">
        <v>0</v>
      </c>
      <c r="J428" s="123"/>
      <c r="K428" s="346"/>
      <c r="L428" s="67">
        <f t="shared" si="25"/>
        <v>168.2</v>
      </c>
    </row>
    <row r="429" spans="1:12" s="4" customFormat="1" ht="22.5" customHeight="1" x14ac:dyDescent="0.25">
      <c r="A429" s="54" t="s">
        <v>598</v>
      </c>
      <c r="B429" s="41"/>
      <c r="C429" s="66" t="s">
        <v>57</v>
      </c>
      <c r="D429" s="89">
        <v>1150</v>
      </c>
      <c r="E429" s="31">
        <v>0</v>
      </c>
      <c r="F429" s="87">
        <v>0</v>
      </c>
      <c r="G429" s="31">
        <v>0</v>
      </c>
      <c r="H429" s="31">
        <v>0</v>
      </c>
      <c r="I429" s="31">
        <v>0</v>
      </c>
      <c r="J429" s="123"/>
      <c r="K429" s="346"/>
      <c r="L429" s="67">
        <f t="shared" si="25"/>
        <v>1150</v>
      </c>
    </row>
    <row r="430" spans="1:12" s="4" customFormat="1" ht="22.5" customHeight="1" x14ac:dyDescent="0.25">
      <c r="A430" s="54" t="s">
        <v>599</v>
      </c>
      <c r="B430" s="41"/>
      <c r="C430" s="65" t="s">
        <v>57</v>
      </c>
      <c r="D430" s="89">
        <v>3293.7</v>
      </c>
      <c r="E430" s="31">
        <v>0</v>
      </c>
      <c r="F430" s="87">
        <v>0</v>
      </c>
      <c r="G430" s="31">
        <v>0</v>
      </c>
      <c r="H430" s="31">
        <v>0</v>
      </c>
      <c r="I430" s="31">
        <v>0</v>
      </c>
      <c r="J430" s="123"/>
      <c r="K430" s="346"/>
      <c r="L430" s="67">
        <f t="shared" si="25"/>
        <v>3293.7</v>
      </c>
    </row>
    <row r="431" spans="1:12" s="4" customFormat="1" ht="22.5" customHeight="1" x14ac:dyDescent="0.25">
      <c r="A431" s="54" t="s">
        <v>600</v>
      </c>
      <c r="B431" s="41"/>
      <c r="C431" s="66" t="s">
        <v>57</v>
      </c>
      <c r="D431" s="89">
        <v>3768.5499999999997</v>
      </c>
      <c r="E431" s="31">
        <v>0</v>
      </c>
      <c r="F431" s="87">
        <v>0</v>
      </c>
      <c r="G431" s="31">
        <v>0</v>
      </c>
      <c r="H431" s="31">
        <v>0</v>
      </c>
      <c r="I431" s="31">
        <v>0</v>
      </c>
      <c r="J431" s="123"/>
      <c r="K431" s="346"/>
      <c r="L431" s="67">
        <f t="shared" si="25"/>
        <v>3768.5499999999997</v>
      </c>
    </row>
    <row r="432" spans="1:12" s="4" customFormat="1" ht="22.5" customHeight="1" x14ac:dyDescent="0.25">
      <c r="A432" s="54" t="s">
        <v>601</v>
      </c>
      <c r="B432" s="41"/>
      <c r="C432" s="66" t="s">
        <v>57</v>
      </c>
      <c r="D432" s="89">
        <v>198.9</v>
      </c>
      <c r="E432" s="31">
        <v>0</v>
      </c>
      <c r="F432" s="87">
        <v>0</v>
      </c>
      <c r="G432" s="31">
        <v>0</v>
      </c>
      <c r="H432" s="31">
        <v>0</v>
      </c>
      <c r="I432" s="31">
        <v>855</v>
      </c>
      <c r="J432" s="123"/>
      <c r="K432" s="346"/>
      <c r="L432" s="67">
        <f t="shared" si="25"/>
        <v>1053.9000000000001</v>
      </c>
    </row>
    <row r="433" spans="1:12" s="4" customFormat="1" ht="22.5" customHeight="1" x14ac:dyDescent="0.25">
      <c r="A433" s="54" t="s">
        <v>602</v>
      </c>
      <c r="B433" s="41"/>
      <c r="C433" s="66" t="s">
        <v>57</v>
      </c>
      <c r="D433" s="89">
        <v>1597.6999999999998</v>
      </c>
      <c r="E433" s="31">
        <v>0</v>
      </c>
      <c r="F433" s="87">
        <v>0</v>
      </c>
      <c r="G433" s="31">
        <v>0</v>
      </c>
      <c r="H433" s="31">
        <v>0</v>
      </c>
      <c r="I433" s="31">
        <v>0</v>
      </c>
      <c r="J433" s="123"/>
      <c r="K433" s="346"/>
      <c r="L433" s="67">
        <f t="shared" si="25"/>
        <v>1597.6999999999998</v>
      </c>
    </row>
    <row r="434" spans="1:12" s="4" customFormat="1" ht="22.5" customHeight="1" x14ac:dyDescent="0.25">
      <c r="A434" s="54" t="s">
        <v>603</v>
      </c>
      <c r="B434" s="41"/>
      <c r="C434" s="66" t="s">
        <v>57</v>
      </c>
      <c r="D434" s="89">
        <v>7515.9800000000005</v>
      </c>
      <c r="E434" s="31">
        <v>0</v>
      </c>
      <c r="F434" s="87">
        <v>0</v>
      </c>
      <c r="G434" s="31">
        <v>0</v>
      </c>
      <c r="H434" s="31">
        <v>0</v>
      </c>
      <c r="I434" s="31">
        <v>0</v>
      </c>
      <c r="J434" s="123"/>
      <c r="K434" s="346"/>
      <c r="L434" s="67">
        <f t="shared" si="25"/>
        <v>7515.9800000000005</v>
      </c>
    </row>
    <row r="435" spans="1:12" s="4" customFormat="1" ht="22.5" customHeight="1" x14ac:dyDescent="0.25">
      <c r="A435" s="54" t="s">
        <v>604</v>
      </c>
      <c r="B435" s="41"/>
      <c r="C435" s="66" t="s">
        <v>57</v>
      </c>
      <c r="D435" s="89">
        <v>7104.4000000000005</v>
      </c>
      <c r="E435" s="31">
        <v>0</v>
      </c>
      <c r="F435" s="87">
        <v>0</v>
      </c>
      <c r="G435" s="31">
        <v>0</v>
      </c>
      <c r="H435" s="31">
        <v>0</v>
      </c>
      <c r="I435" s="31">
        <v>0</v>
      </c>
      <c r="J435" s="123"/>
      <c r="K435" s="346"/>
      <c r="L435" s="67">
        <f t="shared" si="25"/>
        <v>7104.4000000000005</v>
      </c>
    </row>
    <row r="436" spans="1:12" s="4" customFormat="1" ht="22.5" customHeight="1" x14ac:dyDescent="0.25">
      <c r="A436" s="54" t="s">
        <v>605</v>
      </c>
      <c r="B436" s="41"/>
      <c r="C436" s="66" t="s">
        <v>57</v>
      </c>
      <c r="D436" s="89">
        <v>79.8</v>
      </c>
      <c r="E436" s="31">
        <v>0</v>
      </c>
      <c r="F436" s="87">
        <v>0</v>
      </c>
      <c r="G436" s="31">
        <v>0</v>
      </c>
      <c r="H436" s="31">
        <v>0</v>
      </c>
      <c r="I436" s="31">
        <v>0</v>
      </c>
      <c r="J436" s="123"/>
      <c r="K436" s="346"/>
      <c r="L436" s="67">
        <f t="shared" si="25"/>
        <v>79.8</v>
      </c>
    </row>
    <row r="437" spans="1:12" s="4" customFormat="1" ht="22.5" customHeight="1" x14ac:dyDescent="0.25">
      <c r="A437" s="54" t="s">
        <v>606</v>
      </c>
      <c r="B437" s="41"/>
      <c r="C437" s="66" t="s">
        <v>57</v>
      </c>
      <c r="D437" s="89">
        <v>168</v>
      </c>
      <c r="E437" s="31">
        <v>0</v>
      </c>
      <c r="F437" s="87">
        <v>0</v>
      </c>
      <c r="G437" s="31">
        <v>0</v>
      </c>
      <c r="H437" s="31">
        <v>0</v>
      </c>
      <c r="I437" s="31">
        <v>0</v>
      </c>
      <c r="J437" s="123"/>
      <c r="K437" s="346"/>
      <c r="L437" s="67">
        <f t="shared" si="25"/>
        <v>168</v>
      </c>
    </row>
    <row r="438" spans="1:12" s="4" customFormat="1" ht="22.5" customHeight="1" x14ac:dyDescent="0.25">
      <c r="A438" s="54" t="s">
        <v>607</v>
      </c>
      <c r="B438" s="41"/>
      <c r="C438" s="66" t="s">
        <v>57</v>
      </c>
      <c r="D438" s="89">
        <v>333</v>
      </c>
      <c r="E438" s="31">
        <v>0</v>
      </c>
      <c r="F438" s="87">
        <v>0</v>
      </c>
      <c r="G438" s="31">
        <v>0</v>
      </c>
      <c r="H438" s="31">
        <v>0</v>
      </c>
      <c r="I438" s="31">
        <v>0</v>
      </c>
      <c r="J438" s="123"/>
      <c r="K438" s="346"/>
      <c r="L438" s="67">
        <f t="shared" si="25"/>
        <v>333</v>
      </c>
    </row>
    <row r="439" spans="1:12" s="4" customFormat="1" ht="22.5" customHeight="1" x14ac:dyDescent="0.25">
      <c r="A439" s="54" t="s">
        <v>608</v>
      </c>
      <c r="B439" s="41"/>
      <c r="C439" s="66" t="s">
        <v>57</v>
      </c>
      <c r="D439" s="89">
        <v>3180.3</v>
      </c>
      <c r="E439" s="31">
        <v>0</v>
      </c>
      <c r="F439" s="87">
        <v>0</v>
      </c>
      <c r="G439" s="31">
        <v>0</v>
      </c>
      <c r="H439" s="31">
        <v>0</v>
      </c>
      <c r="I439" s="31">
        <v>0</v>
      </c>
      <c r="J439" s="123"/>
      <c r="K439" s="346"/>
      <c r="L439" s="67">
        <f t="shared" si="25"/>
        <v>3180.3</v>
      </c>
    </row>
    <row r="440" spans="1:12" s="4" customFormat="1" ht="22.5" customHeight="1" x14ac:dyDescent="0.25">
      <c r="A440" s="54" t="s">
        <v>609</v>
      </c>
      <c r="B440" s="41"/>
      <c r="C440" s="66" t="s">
        <v>57</v>
      </c>
      <c r="D440" s="89">
        <v>20210.28</v>
      </c>
      <c r="E440" s="31">
        <v>0</v>
      </c>
      <c r="F440" s="87">
        <v>0</v>
      </c>
      <c r="G440" s="31">
        <v>0</v>
      </c>
      <c r="H440" s="31">
        <v>0</v>
      </c>
      <c r="I440" s="31">
        <v>140</v>
      </c>
      <c r="J440" s="123"/>
      <c r="K440" s="346"/>
      <c r="L440" s="67">
        <f t="shared" si="25"/>
        <v>20350.28</v>
      </c>
    </row>
    <row r="441" spans="1:12" s="4" customFormat="1" ht="22.5" customHeight="1" x14ac:dyDescent="0.25">
      <c r="A441" s="48" t="s">
        <v>610</v>
      </c>
      <c r="B441" s="41"/>
      <c r="C441" s="66" t="s">
        <v>57</v>
      </c>
      <c r="D441" s="89">
        <v>2230.8599999999997</v>
      </c>
      <c r="E441" s="31">
        <v>0</v>
      </c>
      <c r="F441" s="87">
        <v>0</v>
      </c>
      <c r="G441" s="31">
        <v>0</v>
      </c>
      <c r="H441" s="31">
        <v>0</v>
      </c>
      <c r="I441" s="31">
        <v>20</v>
      </c>
      <c r="J441" s="123"/>
      <c r="K441" s="346"/>
      <c r="L441" s="67">
        <f t="shared" si="25"/>
        <v>2250.8599999999997</v>
      </c>
    </row>
    <row r="442" spans="1:12" s="4" customFormat="1" ht="22.5" customHeight="1" x14ac:dyDescent="0.25">
      <c r="A442" s="48" t="s">
        <v>611</v>
      </c>
      <c r="B442" s="41"/>
      <c r="C442" s="66" t="s">
        <v>57</v>
      </c>
      <c r="D442" s="89">
        <v>103</v>
      </c>
      <c r="E442" s="31">
        <v>0</v>
      </c>
      <c r="F442" s="87">
        <v>0</v>
      </c>
      <c r="G442" s="31">
        <v>0</v>
      </c>
      <c r="H442" s="31">
        <v>0</v>
      </c>
      <c r="I442" s="31">
        <v>0</v>
      </c>
      <c r="J442" s="123"/>
      <c r="K442" s="346"/>
      <c r="L442" s="67">
        <f t="shared" si="25"/>
        <v>103</v>
      </c>
    </row>
    <row r="443" spans="1:12" s="4" customFormat="1" ht="22.5" customHeight="1" x14ac:dyDescent="0.25">
      <c r="A443" s="54" t="s">
        <v>612</v>
      </c>
      <c r="B443" s="41"/>
      <c r="C443" s="66" t="s">
        <v>57</v>
      </c>
      <c r="D443" s="89">
        <v>1012.5</v>
      </c>
      <c r="E443" s="31">
        <v>0</v>
      </c>
      <c r="F443" s="87">
        <v>0</v>
      </c>
      <c r="G443" s="31">
        <v>0</v>
      </c>
      <c r="H443" s="31">
        <v>0</v>
      </c>
      <c r="I443" s="31">
        <v>0</v>
      </c>
      <c r="J443" s="123"/>
      <c r="K443" s="346"/>
      <c r="L443" s="67">
        <f t="shared" si="25"/>
        <v>1012.5</v>
      </c>
    </row>
    <row r="444" spans="1:12" s="4" customFormat="1" ht="22.5" customHeight="1" x14ac:dyDescent="0.25">
      <c r="A444" s="54" t="s">
        <v>613</v>
      </c>
      <c r="B444" s="41"/>
      <c r="C444" s="66" t="s">
        <v>57</v>
      </c>
      <c r="D444" s="89">
        <v>2738.3999999999996</v>
      </c>
      <c r="E444" s="31">
        <v>0</v>
      </c>
      <c r="F444" s="87">
        <v>0</v>
      </c>
      <c r="G444" s="31">
        <v>0</v>
      </c>
      <c r="H444" s="31">
        <v>454</v>
      </c>
      <c r="I444" s="31">
        <v>0</v>
      </c>
      <c r="J444" s="123"/>
      <c r="K444" s="346"/>
      <c r="L444" s="67">
        <f t="shared" si="25"/>
        <v>3192.3999999999996</v>
      </c>
    </row>
    <row r="445" spans="1:12" s="4" customFormat="1" ht="22.5" customHeight="1" x14ac:dyDescent="0.25">
      <c r="A445" s="48" t="s">
        <v>614</v>
      </c>
      <c r="B445" s="41"/>
      <c r="C445" s="66" t="s">
        <v>57</v>
      </c>
      <c r="D445" s="89">
        <v>1728.1</v>
      </c>
      <c r="E445" s="31">
        <v>0</v>
      </c>
      <c r="F445" s="87">
        <v>0</v>
      </c>
      <c r="G445" s="31">
        <v>0</v>
      </c>
      <c r="H445" s="31">
        <v>0</v>
      </c>
      <c r="I445" s="31">
        <v>0</v>
      </c>
      <c r="J445" s="123"/>
      <c r="K445" s="346"/>
      <c r="L445" s="67">
        <f t="shared" si="25"/>
        <v>1728.1</v>
      </c>
    </row>
    <row r="446" spans="1:12" s="4" customFormat="1" ht="22.5" customHeight="1" x14ac:dyDescent="0.25">
      <c r="A446" s="48" t="s">
        <v>615</v>
      </c>
      <c r="B446" s="41"/>
      <c r="C446" s="66" t="s">
        <v>57</v>
      </c>
      <c r="D446" s="89">
        <v>918.2</v>
      </c>
      <c r="E446" s="31">
        <v>0</v>
      </c>
      <c r="F446" s="87">
        <v>0</v>
      </c>
      <c r="G446" s="31">
        <v>0</v>
      </c>
      <c r="H446" s="31">
        <v>0</v>
      </c>
      <c r="I446" s="31">
        <v>0</v>
      </c>
      <c r="J446" s="123"/>
      <c r="K446" s="346"/>
      <c r="L446" s="67">
        <f t="shared" si="25"/>
        <v>918.2</v>
      </c>
    </row>
    <row r="447" spans="1:12" s="4" customFormat="1" ht="22.5" customHeight="1" x14ac:dyDescent="0.25">
      <c r="A447" s="54" t="s">
        <v>616</v>
      </c>
      <c r="B447" s="41"/>
      <c r="C447" s="66" t="s">
        <v>57</v>
      </c>
      <c r="D447" s="89">
        <v>9552.4599999999991</v>
      </c>
      <c r="E447" s="31">
        <v>0</v>
      </c>
      <c r="F447" s="87">
        <v>0</v>
      </c>
      <c r="G447" s="31">
        <v>0</v>
      </c>
      <c r="H447" s="31">
        <v>0</v>
      </c>
      <c r="I447" s="31">
        <v>148</v>
      </c>
      <c r="J447" s="123"/>
      <c r="K447" s="346"/>
      <c r="L447" s="67">
        <f t="shared" si="25"/>
        <v>9700.4599999999991</v>
      </c>
    </row>
    <row r="448" spans="1:12" s="4" customFormat="1" ht="22.5" customHeight="1" x14ac:dyDescent="0.25">
      <c r="A448" s="54" t="s">
        <v>617</v>
      </c>
      <c r="B448" s="41"/>
      <c r="C448" s="66" t="s">
        <v>57</v>
      </c>
      <c r="D448" s="89">
        <v>5483.42</v>
      </c>
      <c r="E448" s="31">
        <v>0</v>
      </c>
      <c r="F448" s="87">
        <v>0</v>
      </c>
      <c r="G448" s="31">
        <v>0</v>
      </c>
      <c r="H448" s="31">
        <v>0</v>
      </c>
      <c r="I448" s="31">
        <v>0</v>
      </c>
      <c r="J448" s="123"/>
      <c r="K448" s="346"/>
      <c r="L448" s="67">
        <f t="shared" si="25"/>
        <v>5483.42</v>
      </c>
    </row>
    <row r="449" spans="1:12" s="4" customFormat="1" ht="22.5" customHeight="1" x14ac:dyDescent="0.25">
      <c r="A449" s="197" t="s">
        <v>618</v>
      </c>
      <c r="B449" s="41"/>
      <c r="C449" s="66" t="s">
        <v>57</v>
      </c>
      <c r="D449" s="89">
        <v>2655.2</v>
      </c>
      <c r="E449" s="31">
        <v>0</v>
      </c>
      <c r="F449" s="87">
        <v>0</v>
      </c>
      <c r="G449" s="31">
        <v>0</v>
      </c>
      <c r="H449" s="31">
        <v>0</v>
      </c>
      <c r="I449" s="31">
        <v>0</v>
      </c>
      <c r="J449" s="123"/>
      <c r="K449" s="346"/>
      <c r="L449" s="67">
        <f t="shared" si="25"/>
        <v>2655.2</v>
      </c>
    </row>
    <row r="450" spans="1:12" s="4" customFormat="1" ht="22.5" customHeight="1" x14ac:dyDescent="0.25">
      <c r="A450" s="197" t="s">
        <v>619</v>
      </c>
      <c r="B450" s="41"/>
      <c r="C450" s="66" t="s">
        <v>57</v>
      </c>
      <c r="D450" s="89">
        <v>3592.6</v>
      </c>
      <c r="E450" s="31">
        <v>0</v>
      </c>
      <c r="F450" s="87">
        <v>0</v>
      </c>
      <c r="G450" s="31">
        <v>0</v>
      </c>
      <c r="H450" s="31">
        <v>0</v>
      </c>
      <c r="I450" s="31">
        <v>632</v>
      </c>
      <c r="J450" s="123"/>
      <c r="K450" s="346"/>
      <c r="L450" s="67">
        <f t="shared" si="25"/>
        <v>4224.6000000000004</v>
      </c>
    </row>
    <row r="451" spans="1:12" s="4" customFormat="1" ht="24" customHeight="1" x14ac:dyDescent="0.25">
      <c r="A451" s="54" t="s">
        <v>620</v>
      </c>
      <c r="B451" s="41"/>
      <c r="C451" s="66" t="s">
        <v>57</v>
      </c>
      <c r="D451" s="74">
        <v>955</v>
      </c>
      <c r="E451" s="31">
        <v>0</v>
      </c>
      <c r="F451" s="87">
        <v>0</v>
      </c>
      <c r="G451" s="31">
        <v>0</v>
      </c>
      <c r="H451" s="31">
        <v>0</v>
      </c>
      <c r="I451" s="31">
        <v>0</v>
      </c>
      <c r="J451" s="123"/>
      <c r="K451" s="346"/>
      <c r="L451" s="67">
        <f t="shared" si="25"/>
        <v>955</v>
      </c>
    </row>
    <row r="452" spans="1:12" s="4" customFormat="1" ht="23.25" customHeight="1" x14ac:dyDescent="0.25">
      <c r="A452" s="54" t="s">
        <v>621</v>
      </c>
      <c r="B452" s="41"/>
      <c r="C452" s="66" t="s">
        <v>57</v>
      </c>
      <c r="D452" s="74">
        <v>4899.7999999999993</v>
      </c>
      <c r="E452" s="123">
        <v>0</v>
      </c>
      <c r="F452" s="122">
        <v>0</v>
      </c>
      <c r="G452" s="123">
        <v>0</v>
      </c>
      <c r="H452" s="123">
        <v>0</v>
      </c>
      <c r="I452" s="123">
        <v>0</v>
      </c>
      <c r="J452" s="123"/>
      <c r="K452" s="346"/>
      <c r="L452" s="363">
        <f t="shared" ref="L452" si="26">SUM(D452:K452)</f>
        <v>4899.7999999999993</v>
      </c>
    </row>
    <row r="453" spans="1:12" s="4" customFormat="1" ht="22.5" customHeight="1" x14ac:dyDescent="0.25">
      <c r="A453" s="54" t="s">
        <v>622</v>
      </c>
      <c r="B453" s="41"/>
      <c r="C453" s="66" t="s">
        <v>57</v>
      </c>
      <c r="D453" s="89">
        <v>688.4</v>
      </c>
      <c r="E453" s="31">
        <v>0</v>
      </c>
      <c r="F453" s="87">
        <v>0</v>
      </c>
      <c r="G453" s="31">
        <v>0</v>
      </c>
      <c r="H453" s="31">
        <v>0</v>
      </c>
      <c r="I453" s="31">
        <v>0</v>
      </c>
      <c r="J453" s="123"/>
      <c r="K453" s="346"/>
      <c r="L453" s="67">
        <f t="shared" ref="L453:L484" si="27">SUM(D453:K453)</f>
        <v>688.4</v>
      </c>
    </row>
    <row r="454" spans="1:12" s="4" customFormat="1" ht="22.5" customHeight="1" x14ac:dyDescent="0.25">
      <c r="A454" s="54" t="s">
        <v>623</v>
      </c>
      <c r="B454" s="41"/>
      <c r="C454" s="66" t="s">
        <v>57</v>
      </c>
      <c r="D454" s="89">
        <v>5987.9600000000009</v>
      </c>
      <c r="E454" s="31">
        <v>0</v>
      </c>
      <c r="F454" s="87">
        <v>0</v>
      </c>
      <c r="G454" s="31">
        <v>0</v>
      </c>
      <c r="H454" s="31">
        <v>0</v>
      </c>
      <c r="I454" s="31">
        <v>0</v>
      </c>
      <c r="J454" s="123"/>
      <c r="K454" s="346"/>
      <c r="L454" s="67">
        <f t="shared" si="27"/>
        <v>5987.9600000000009</v>
      </c>
    </row>
    <row r="455" spans="1:12" s="4" customFormat="1" ht="22.5" customHeight="1" x14ac:dyDescent="0.25">
      <c r="A455" s="54" t="s">
        <v>624</v>
      </c>
      <c r="B455" s="41"/>
      <c r="C455" s="66" t="s">
        <v>57</v>
      </c>
      <c r="D455" s="89">
        <v>77891.600000000006</v>
      </c>
      <c r="E455" s="123">
        <v>6292</v>
      </c>
      <c r="F455" s="87">
        <v>1707</v>
      </c>
      <c r="G455" s="31">
        <v>3802</v>
      </c>
      <c r="H455" s="31">
        <v>692</v>
      </c>
      <c r="I455" s="31">
        <v>2518</v>
      </c>
      <c r="J455" s="123"/>
      <c r="K455" s="346"/>
      <c r="L455" s="67">
        <f t="shared" si="27"/>
        <v>92902.6</v>
      </c>
    </row>
    <row r="456" spans="1:12" s="4" customFormat="1" ht="22.5" customHeight="1" x14ac:dyDescent="0.25">
      <c r="A456" s="68" t="s">
        <v>625</v>
      </c>
      <c r="B456" s="41"/>
      <c r="C456" s="66" t="s">
        <v>57</v>
      </c>
      <c r="D456" s="89">
        <v>790.59999999999991</v>
      </c>
      <c r="E456" s="123">
        <v>0</v>
      </c>
      <c r="F456" s="87">
        <v>0</v>
      </c>
      <c r="G456" s="31">
        <v>0</v>
      </c>
      <c r="H456" s="31">
        <v>0</v>
      </c>
      <c r="I456" s="31">
        <v>0</v>
      </c>
      <c r="J456" s="123"/>
      <c r="K456" s="346"/>
      <c r="L456" s="67">
        <f t="shared" si="27"/>
        <v>790.59999999999991</v>
      </c>
    </row>
    <row r="457" spans="1:12" s="4" customFormat="1" ht="22.5" customHeight="1" x14ac:dyDescent="0.25">
      <c r="A457" s="54" t="s">
        <v>626</v>
      </c>
      <c r="B457" s="41"/>
      <c r="C457" s="66" t="s">
        <v>57</v>
      </c>
      <c r="D457" s="89">
        <v>6895.06</v>
      </c>
      <c r="E457" s="123">
        <v>0</v>
      </c>
      <c r="F457" s="87">
        <v>0</v>
      </c>
      <c r="G457" s="31">
        <v>0</v>
      </c>
      <c r="H457" s="31">
        <v>0</v>
      </c>
      <c r="I457" s="31">
        <v>0</v>
      </c>
      <c r="J457" s="123"/>
      <c r="K457" s="346"/>
      <c r="L457" s="67">
        <f t="shared" si="27"/>
        <v>6895.06</v>
      </c>
    </row>
    <row r="458" spans="1:12" s="4" customFormat="1" ht="22.5" customHeight="1" x14ac:dyDescent="0.25">
      <c r="A458" s="195" t="s">
        <v>627</v>
      </c>
      <c r="B458" s="41"/>
      <c r="C458" s="66" t="s">
        <v>57</v>
      </c>
      <c r="D458" s="89">
        <v>1235.5999999999997</v>
      </c>
      <c r="E458" s="123">
        <v>0</v>
      </c>
      <c r="F458" s="87">
        <v>0</v>
      </c>
      <c r="G458" s="31">
        <v>0</v>
      </c>
      <c r="H458" s="31">
        <v>0</v>
      </c>
      <c r="I458" s="31">
        <v>0</v>
      </c>
      <c r="J458" s="123"/>
      <c r="K458" s="346"/>
      <c r="L458" s="67">
        <f t="shared" si="27"/>
        <v>1235.5999999999997</v>
      </c>
    </row>
    <row r="459" spans="1:12" s="4" customFormat="1" ht="22.5" customHeight="1" x14ac:dyDescent="0.25">
      <c r="A459" s="54" t="s">
        <v>628</v>
      </c>
      <c r="B459" s="41"/>
      <c r="C459" s="66" t="s">
        <v>57</v>
      </c>
      <c r="D459" s="89">
        <v>4316.3099999999995</v>
      </c>
      <c r="E459" s="123">
        <v>0</v>
      </c>
      <c r="F459" s="87">
        <v>0</v>
      </c>
      <c r="G459" s="31">
        <v>42</v>
      </c>
      <c r="H459" s="31">
        <v>1161</v>
      </c>
      <c r="I459" s="31">
        <v>0</v>
      </c>
      <c r="J459" s="123"/>
      <c r="K459" s="346"/>
      <c r="L459" s="67">
        <f t="shared" si="27"/>
        <v>5519.3099999999995</v>
      </c>
    </row>
    <row r="460" spans="1:12" s="4" customFormat="1" ht="22.5" customHeight="1" x14ac:dyDescent="0.25">
      <c r="A460" s="54" t="s">
        <v>629</v>
      </c>
      <c r="B460" s="41"/>
      <c r="C460" s="66" t="s">
        <v>57</v>
      </c>
      <c r="D460" s="89">
        <v>2317.2199999999998</v>
      </c>
      <c r="E460" s="123">
        <v>0</v>
      </c>
      <c r="F460" s="87">
        <v>0</v>
      </c>
      <c r="G460" s="31">
        <v>0</v>
      </c>
      <c r="H460" s="31">
        <v>0</v>
      </c>
      <c r="I460" s="31">
        <v>0</v>
      </c>
      <c r="J460" s="123"/>
      <c r="K460" s="346"/>
      <c r="L460" s="67">
        <f t="shared" si="27"/>
        <v>2317.2199999999998</v>
      </c>
    </row>
    <row r="461" spans="1:12" s="4" customFormat="1" ht="22.5" customHeight="1" x14ac:dyDescent="0.25">
      <c r="A461" s="54" t="s">
        <v>630</v>
      </c>
      <c r="B461" s="41"/>
      <c r="C461" s="66" t="s">
        <v>57</v>
      </c>
      <c r="D461" s="89">
        <v>30.2</v>
      </c>
      <c r="E461" s="123">
        <v>0</v>
      </c>
      <c r="F461" s="87">
        <v>0</v>
      </c>
      <c r="G461" s="31">
        <v>0</v>
      </c>
      <c r="H461" s="31">
        <v>0</v>
      </c>
      <c r="I461" s="31">
        <v>0</v>
      </c>
      <c r="J461" s="123"/>
      <c r="K461" s="346"/>
      <c r="L461" s="67">
        <f t="shared" si="27"/>
        <v>30.2</v>
      </c>
    </row>
    <row r="462" spans="1:12" s="4" customFormat="1" ht="22.5" customHeight="1" x14ac:dyDescent="0.25">
      <c r="A462" s="54" t="s">
        <v>631</v>
      </c>
      <c r="B462" s="41"/>
      <c r="C462" s="66" t="s">
        <v>57</v>
      </c>
      <c r="D462" s="89">
        <v>206.1</v>
      </c>
      <c r="E462" s="123">
        <v>0</v>
      </c>
      <c r="F462" s="87">
        <v>0</v>
      </c>
      <c r="G462" s="31">
        <v>0</v>
      </c>
      <c r="H462" s="31">
        <v>0</v>
      </c>
      <c r="I462" s="31">
        <v>0</v>
      </c>
      <c r="J462" s="123"/>
      <c r="K462" s="346"/>
      <c r="L462" s="67">
        <f t="shared" si="27"/>
        <v>206.1</v>
      </c>
    </row>
    <row r="463" spans="1:12" s="4" customFormat="1" ht="22.5" customHeight="1" x14ac:dyDescent="0.25">
      <c r="A463" s="54" t="s">
        <v>632</v>
      </c>
      <c r="B463" s="41"/>
      <c r="C463" s="66" t="s">
        <v>57</v>
      </c>
      <c r="D463" s="89">
        <v>321.7</v>
      </c>
      <c r="E463" s="123">
        <v>0</v>
      </c>
      <c r="F463" s="87">
        <v>0</v>
      </c>
      <c r="G463" s="31">
        <v>0</v>
      </c>
      <c r="H463" s="31">
        <v>0</v>
      </c>
      <c r="I463" s="31">
        <v>0</v>
      </c>
      <c r="J463" s="123"/>
      <c r="K463" s="346"/>
      <c r="L463" s="67">
        <f t="shared" si="27"/>
        <v>321.7</v>
      </c>
    </row>
    <row r="464" spans="1:12" s="4" customFormat="1" ht="22.5" customHeight="1" x14ac:dyDescent="0.25">
      <c r="A464" s="54" t="s">
        <v>633</v>
      </c>
      <c r="B464" s="41"/>
      <c r="C464" s="66" t="s">
        <v>57</v>
      </c>
      <c r="D464" s="89">
        <v>1717.36</v>
      </c>
      <c r="E464" s="123">
        <v>0</v>
      </c>
      <c r="F464" s="87">
        <v>0</v>
      </c>
      <c r="G464" s="31">
        <v>0</v>
      </c>
      <c r="H464" s="31">
        <v>0</v>
      </c>
      <c r="I464" s="31">
        <v>0</v>
      </c>
      <c r="J464" s="123"/>
      <c r="K464" s="346"/>
      <c r="L464" s="67">
        <f t="shared" si="27"/>
        <v>1717.36</v>
      </c>
    </row>
    <row r="465" spans="1:12" s="4" customFormat="1" ht="22.5" customHeight="1" x14ac:dyDescent="0.25">
      <c r="A465" s="54" t="s">
        <v>634</v>
      </c>
      <c r="B465" s="41"/>
      <c r="C465" s="66" t="s">
        <v>57</v>
      </c>
      <c r="D465" s="89">
        <v>3941</v>
      </c>
      <c r="E465" s="123">
        <v>0</v>
      </c>
      <c r="F465" s="87">
        <v>0</v>
      </c>
      <c r="G465" s="31">
        <v>0</v>
      </c>
      <c r="H465" s="31">
        <v>0</v>
      </c>
      <c r="I465" s="31">
        <v>0</v>
      </c>
      <c r="J465" s="123"/>
      <c r="K465" s="346"/>
      <c r="L465" s="67">
        <f t="shared" si="27"/>
        <v>3941</v>
      </c>
    </row>
    <row r="466" spans="1:12" s="4" customFormat="1" ht="22.5" customHeight="1" x14ac:dyDescent="0.25">
      <c r="A466" s="54" t="s">
        <v>635</v>
      </c>
      <c r="B466" s="41"/>
      <c r="C466" s="66" t="s">
        <v>57</v>
      </c>
      <c r="D466" s="89">
        <v>427.7</v>
      </c>
      <c r="E466" s="123">
        <v>0</v>
      </c>
      <c r="F466" s="87">
        <v>0</v>
      </c>
      <c r="G466" s="31">
        <v>0</v>
      </c>
      <c r="H466" s="31">
        <v>0</v>
      </c>
      <c r="I466" s="31">
        <v>0</v>
      </c>
      <c r="J466" s="123"/>
      <c r="K466" s="346"/>
      <c r="L466" s="67">
        <f t="shared" si="27"/>
        <v>427.7</v>
      </c>
    </row>
    <row r="467" spans="1:12" s="4" customFormat="1" ht="22.5" customHeight="1" x14ac:dyDescent="0.25">
      <c r="A467" s="54" t="s">
        <v>636</v>
      </c>
      <c r="B467" s="41"/>
      <c r="C467" s="66" t="s">
        <v>57</v>
      </c>
      <c r="D467" s="74">
        <v>429</v>
      </c>
      <c r="E467" s="123">
        <v>0</v>
      </c>
      <c r="F467" s="87">
        <v>0</v>
      </c>
      <c r="G467" s="31">
        <v>0</v>
      </c>
      <c r="H467" s="31">
        <v>0</v>
      </c>
      <c r="I467" s="31">
        <v>0</v>
      </c>
      <c r="J467" s="123"/>
      <c r="K467" s="346"/>
      <c r="L467" s="67">
        <f t="shared" si="27"/>
        <v>429</v>
      </c>
    </row>
    <row r="468" spans="1:12" s="4" customFormat="1" ht="19.5" customHeight="1" x14ac:dyDescent="0.25">
      <c r="A468" s="54" t="s">
        <v>637</v>
      </c>
      <c r="B468" s="41"/>
      <c r="C468" s="66" t="s">
        <v>57</v>
      </c>
      <c r="D468" s="89">
        <v>4270.7</v>
      </c>
      <c r="E468" s="123">
        <v>0</v>
      </c>
      <c r="F468" s="87">
        <v>0</v>
      </c>
      <c r="G468" s="31">
        <v>0</v>
      </c>
      <c r="H468" s="31">
        <v>0</v>
      </c>
      <c r="I468" s="31">
        <v>0</v>
      </c>
      <c r="J468" s="123"/>
      <c r="K468" s="346"/>
      <c r="L468" s="67">
        <f t="shared" si="27"/>
        <v>4270.7</v>
      </c>
    </row>
    <row r="469" spans="1:12" s="4" customFormat="1" ht="23.25" customHeight="1" x14ac:dyDescent="0.25">
      <c r="A469" s="54" t="s">
        <v>638</v>
      </c>
      <c r="B469" s="41"/>
      <c r="C469" s="66" t="s">
        <v>57</v>
      </c>
      <c r="D469" s="74">
        <v>227.39999999999998</v>
      </c>
      <c r="E469" s="123">
        <v>0</v>
      </c>
      <c r="F469" s="87">
        <v>0</v>
      </c>
      <c r="G469" s="31">
        <v>0</v>
      </c>
      <c r="H469" s="31">
        <v>0</v>
      </c>
      <c r="I469" s="31">
        <v>0</v>
      </c>
      <c r="J469" s="123"/>
      <c r="K469" s="346"/>
      <c r="L469" s="67">
        <f t="shared" si="27"/>
        <v>227.39999999999998</v>
      </c>
    </row>
    <row r="470" spans="1:12" s="4" customFormat="1" ht="21" customHeight="1" x14ac:dyDescent="0.25">
      <c r="A470" s="54" t="s">
        <v>639</v>
      </c>
      <c r="B470" s="41"/>
      <c r="C470" s="66" t="s">
        <v>57</v>
      </c>
      <c r="D470" s="74">
        <v>19289.219999999998</v>
      </c>
      <c r="E470" s="123">
        <v>0</v>
      </c>
      <c r="F470" s="87">
        <v>2231</v>
      </c>
      <c r="G470" s="31">
        <v>509</v>
      </c>
      <c r="H470" s="31">
        <v>2674</v>
      </c>
      <c r="I470" s="31">
        <v>447</v>
      </c>
      <c r="J470" s="123"/>
      <c r="K470" s="346"/>
      <c r="L470" s="67">
        <f t="shared" si="27"/>
        <v>25150.219999999998</v>
      </c>
    </row>
    <row r="471" spans="1:12" s="4" customFormat="1" ht="22.5" customHeight="1" x14ac:dyDescent="0.25">
      <c r="A471" s="54" t="s">
        <v>640</v>
      </c>
      <c r="B471" s="41"/>
      <c r="C471" s="66" t="s">
        <v>57</v>
      </c>
      <c r="D471" s="89">
        <v>32961.15</v>
      </c>
      <c r="E471" s="123">
        <v>3849</v>
      </c>
      <c r="F471" s="87">
        <v>4356</v>
      </c>
      <c r="G471" s="31">
        <v>4148</v>
      </c>
      <c r="H471" s="31">
        <v>0</v>
      </c>
      <c r="I471" s="31">
        <v>0</v>
      </c>
      <c r="J471" s="123"/>
      <c r="K471" s="346"/>
      <c r="L471" s="67">
        <f t="shared" si="27"/>
        <v>45314.15</v>
      </c>
    </row>
    <row r="472" spans="1:12" s="4" customFormat="1" ht="22.5" customHeight="1" x14ac:dyDescent="0.25">
      <c r="A472" s="54" t="s">
        <v>641</v>
      </c>
      <c r="B472" s="41"/>
      <c r="C472" s="66" t="s">
        <v>57</v>
      </c>
      <c r="D472" s="89">
        <v>396</v>
      </c>
      <c r="E472" s="123">
        <v>0</v>
      </c>
      <c r="F472" s="87">
        <v>0</v>
      </c>
      <c r="G472" s="31">
        <v>0</v>
      </c>
      <c r="H472" s="31">
        <v>0</v>
      </c>
      <c r="I472" s="31">
        <v>0</v>
      </c>
      <c r="J472" s="123"/>
      <c r="K472" s="346"/>
      <c r="L472" s="67">
        <f t="shared" si="27"/>
        <v>396</v>
      </c>
    </row>
    <row r="473" spans="1:12" s="4" customFormat="1" ht="22.5" customHeight="1" x14ac:dyDescent="0.25">
      <c r="A473" s="54" t="s">
        <v>642</v>
      </c>
      <c r="B473" s="41"/>
      <c r="C473" s="66" t="s">
        <v>57</v>
      </c>
      <c r="D473" s="89">
        <v>287.7</v>
      </c>
      <c r="E473" s="123">
        <v>0</v>
      </c>
      <c r="F473" s="87">
        <v>0</v>
      </c>
      <c r="G473" s="31">
        <v>0</v>
      </c>
      <c r="H473" s="31">
        <v>0</v>
      </c>
      <c r="I473" s="31">
        <v>0</v>
      </c>
      <c r="J473" s="123"/>
      <c r="K473" s="346"/>
      <c r="L473" s="67">
        <f t="shared" si="27"/>
        <v>287.7</v>
      </c>
    </row>
    <row r="474" spans="1:12" s="4" customFormat="1" ht="22.5" customHeight="1" x14ac:dyDescent="0.25">
      <c r="A474" s="54" t="s">
        <v>643</v>
      </c>
      <c r="B474" s="41"/>
      <c r="C474" s="66" t="s">
        <v>57</v>
      </c>
      <c r="D474" s="89">
        <v>2532.6499999999996</v>
      </c>
      <c r="E474" s="123">
        <v>0</v>
      </c>
      <c r="F474" s="87">
        <v>0</v>
      </c>
      <c r="G474" s="31">
        <v>0</v>
      </c>
      <c r="H474" s="31">
        <v>0</v>
      </c>
      <c r="I474" s="31">
        <v>0</v>
      </c>
      <c r="J474" s="123"/>
      <c r="K474" s="346"/>
      <c r="L474" s="67">
        <f t="shared" si="27"/>
        <v>2532.6499999999996</v>
      </c>
    </row>
    <row r="475" spans="1:12" s="4" customFormat="1" ht="22.5" customHeight="1" x14ac:dyDescent="0.25">
      <c r="A475" s="54" t="s">
        <v>644</v>
      </c>
      <c r="B475" s="41"/>
      <c r="C475" s="66" t="s">
        <v>57</v>
      </c>
      <c r="D475" s="74">
        <v>114329.96999999997</v>
      </c>
      <c r="E475" s="123">
        <v>0</v>
      </c>
      <c r="F475" s="87">
        <v>3379</v>
      </c>
      <c r="G475" s="31">
        <v>1228</v>
      </c>
      <c r="H475" s="123">
        <v>5605</v>
      </c>
      <c r="I475" s="31">
        <v>528</v>
      </c>
      <c r="J475" s="123"/>
      <c r="K475" s="346"/>
      <c r="L475" s="67">
        <f t="shared" si="27"/>
        <v>125069.96999999997</v>
      </c>
    </row>
    <row r="476" spans="1:12" s="4" customFormat="1" ht="22.5" customHeight="1" x14ac:dyDescent="0.25">
      <c r="A476" s="120" t="s">
        <v>645</v>
      </c>
      <c r="B476" s="121"/>
      <c r="C476" s="65" t="s">
        <v>57</v>
      </c>
      <c r="D476" s="89">
        <v>159.4</v>
      </c>
      <c r="E476" s="123">
        <v>0</v>
      </c>
      <c r="F476" s="87">
        <v>0</v>
      </c>
      <c r="G476" s="31">
        <v>0</v>
      </c>
      <c r="H476" s="31">
        <v>0</v>
      </c>
      <c r="I476" s="31">
        <v>0</v>
      </c>
      <c r="J476" s="123"/>
      <c r="K476" s="346"/>
      <c r="L476" s="67">
        <f t="shared" si="27"/>
        <v>159.4</v>
      </c>
    </row>
    <row r="477" spans="1:12" s="4" customFormat="1" ht="22.5" customHeight="1" x14ac:dyDescent="0.25">
      <c r="A477" s="54" t="s">
        <v>646</v>
      </c>
      <c r="B477" s="41"/>
      <c r="C477" s="66" t="s">
        <v>57</v>
      </c>
      <c r="D477" s="89">
        <v>91444.729999999981</v>
      </c>
      <c r="E477" s="123">
        <v>21</v>
      </c>
      <c r="F477" s="87">
        <v>3166</v>
      </c>
      <c r="G477" s="31">
        <v>0</v>
      </c>
      <c r="H477" s="31">
        <v>0</v>
      </c>
      <c r="I477" s="31">
        <v>3091</v>
      </c>
      <c r="J477" s="123"/>
      <c r="K477" s="346"/>
      <c r="L477" s="67">
        <f t="shared" si="27"/>
        <v>97722.729999999981</v>
      </c>
    </row>
    <row r="478" spans="1:12" s="4" customFormat="1" ht="22.5" customHeight="1" x14ac:dyDescent="0.25">
      <c r="A478" s="68" t="s">
        <v>647</v>
      </c>
      <c r="B478" s="41"/>
      <c r="C478" s="66" t="s">
        <v>57</v>
      </c>
      <c r="D478" s="89">
        <v>983.63</v>
      </c>
      <c r="E478" s="123">
        <v>0</v>
      </c>
      <c r="F478" s="31">
        <v>0</v>
      </c>
      <c r="G478" s="31">
        <v>0</v>
      </c>
      <c r="H478" s="31">
        <v>0</v>
      </c>
      <c r="I478" s="31">
        <v>0</v>
      </c>
      <c r="J478" s="123"/>
      <c r="K478" s="346"/>
      <c r="L478" s="67">
        <f t="shared" si="27"/>
        <v>983.63</v>
      </c>
    </row>
    <row r="479" spans="1:12" s="4" customFormat="1" ht="22.5" customHeight="1" x14ac:dyDescent="0.25">
      <c r="A479" s="54" t="s">
        <v>648</v>
      </c>
      <c r="B479" s="41"/>
      <c r="C479" s="66" t="s">
        <v>57</v>
      </c>
      <c r="D479" s="89">
        <v>2589.6999999999998</v>
      </c>
      <c r="E479" s="123">
        <v>0</v>
      </c>
      <c r="F479" s="303">
        <v>0</v>
      </c>
      <c r="G479" s="31">
        <v>0</v>
      </c>
      <c r="H479" s="31">
        <v>0</v>
      </c>
      <c r="I479" s="31">
        <v>0</v>
      </c>
      <c r="J479" s="123"/>
      <c r="K479" s="346"/>
      <c r="L479" s="67">
        <f t="shared" si="27"/>
        <v>2589.6999999999998</v>
      </c>
    </row>
    <row r="480" spans="1:12" s="4" customFormat="1" ht="22.5" customHeight="1" x14ac:dyDescent="0.25">
      <c r="A480" s="54" t="s">
        <v>649</v>
      </c>
      <c r="B480" s="41"/>
      <c r="C480" s="66" t="s">
        <v>57</v>
      </c>
      <c r="D480" s="89">
        <v>84.1</v>
      </c>
      <c r="E480" s="123">
        <v>0</v>
      </c>
      <c r="F480" s="303">
        <v>0</v>
      </c>
      <c r="G480" s="31">
        <v>0</v>
      </c>
      <c r="H480" s="31">
        <v>0</v>
      </c>
      <c r="I480" s="31">
        <v>0</v>
      </c>
      <c r="J480" s="123"/>
      <c r="K480" s="346"/>
      <c r="L480" s="67">
        <f t="shared" si="27"/>
        <v>84.1</v>
      </c>
    </row>
    <row r="481" spans="1:12" s="4" customFormat="1" ht="22.5" customHeight="1" x14ac:dyDescent="0.25">
      <c r="A481" s="54" t="s">
        <v>650</v>
      </c>
      <c r="B481" s="41"/>
      <c r="C481" s="66" t="s">
        <v>57</v>
      </c>
      <c r="D481" s="74">
        <v>2480.4300000000003</v>
      </c>
      <c r="E481" s="123">
        <v>0</v>
      </c>
      <c r="F481" s="303">
        <v>0</v>
      </c>
      <c r="G481" s="31">
        <v>0</v>
      </c>
      <c r="H481" s="31">
        <v>0</v>
      </c>
      <c r="I481" s="31">
        <v>0</v>
      </c>
      <c r="J481" s="123"/>
      <c r="K481" s="346"/>
      <c r="L481" s="67">
        <f t="shared" si="27"/>
        <v>2480.4300000000003</v>
      </c>
    </row>
    <row r="482" spans="1:12" s="4" customFormat="1" ht="22.5" customHeight="1" x14ac:dyDescent="0.25">
      <c r="A482" s="54" t="s">
        <v>651</v>
      </c>
      <c r="B482" s="41"/>
      <c r="C482" s="66" t="s">
        <v>57</v>
      </c>
      <c r="D482" s="89">
        <v>104.7</v>
      </c>
      <c r="E482" s="123">
        <v>0</v>
      </c>
      <c r="F482" s="303">
        <v>0</v>
      </c>
      <c r="G482" s="31">
        <v>0</v>
      </c>
      <c r="H482" s="31">
        <v>0</v>
      </c>
      <c r="I482" s="31">
        <v>0</v>
      </c>
      <c r="J482" s="123"/>
      <c r="K482" s="346"/>
      <c r="L482" s="67">
        <f t="shared" si="27"/>
        <v>104.7</v>
      </c>
    </row>
    <row r="483" spans="1:12" s="4" customFormat="1" ht="22.5" customHeight="1" x14ac:dyDescent="0.25">
      <c r="A483" s="68" t="s">
        <v>652</v>
      </c>
      <c r="B483" s="41"/>
      <c r="C483" s="66" t="s">
        <v>57</v>
      </c>
      <c r="D483" s="89">
        <v>592.1</v>
      </c>
      <c r="E483" s="123">
        <v>0</v>
      </c>
      <c r="F483" s="303">
        <v>0</v>
      </c>
      <c r="G483" s="31">
        <v>0</v>
      </c>
      <c r="H483" s="31">
        <v>0</v>
      </c>
      <c r="I483" s="31">
        <v>0</v>
      </c>
      <c r="J483" s="123"/>
      <c r="K483" s="346"/>
      <c r="L483" s="67">
        <f t="shared" si="27"/>
        <v>592.1</v>
      </c>
    </row>
    <row r="484" spans="1:12" s="4" customFormat="1" ht="22.5" customHeight="1" x14ac:dyDescent="0.25">
      <c r="A484" s="54" t="s">
        <v>653</v>
      </c>
      <c r="B484" s="41"/>
      <c r="C484" s="66" t="s">
        <v>57</v>
      </c>
      <c r="D484" s="89">
        <v>260.2</v>
      </c>
      <c r="E484" s="123">
        <v>0</v>
      </c>
      <c r="F484" s="303">
        <v>0</v>
      </c>
      <c r="G484" s="31">
        <v>0</v>
      </c>
      <c r="H484" s="31">
        <v>0</v>
      </c>
      <c r="I484" s="31">
        <v>0</v>
      </c>
      <c r="J484" s="123"/>
      <c r="K484" s="346"/>
      <c r="L484" s="67">
        <f t="shared" si="27"/>
        <v>260.2</v>
      </c>
    </row>
    <row r="485" spans="1:12" s="4" customFormat="1" ht="22.5" customHeight="1" x14ac:dyDescent="0.25">
      <c r="A485" s="54" t="s">
        <v>654</v>
      </c>
      <c r="B485" s="41"/>
      <c r="C485" s="66" t="s">
        <v>57</v>
      </c>
      <c r="D485" s="89">
        <v>81.3</v>
      </c>
      <c r="E485" s="123">
        <v>0</v>
      </c>
      <c r="F485" s="303">
        <v>0</v>
      </c>
      <c r="G485" s="31">
        <v>0</v>
      </c>
      <c r="H485" s="31">
        <v>0</v>
      </c>
      <c r="I485" s="31">
        <v>0</v>
      </c>
      <c r="J485" s="123"/>
      <c r="K485" s="346"/>
      <c r="L485" s="67">
        <f t="shared" ref="L485:L516" si="28">SUM(D485:K485)</f>
        <v>81.3</v>
      </c>
    </row>
    <row r="486" spans="1:12" s="4" customFormat="1" ht="22.5" customHeight="1" x14ac:dyDescent="0.25">
      <c r="A486" s="54" t="s">
        <v>655</v>
      </c>
      <c r="B486" s="41"/>
      <c r="C486" s="66" t="s">
        <v>57</v>
      </c>
      <c r="D486" s="89">
        <v>1133.5</v>
      </c>
      <c r="E486" s="123">
        <v>0</v>
      </c>
      <c r="F486" s="303">
        <v>0</v>
      </c>
      <c r="G486" s="31">
        <v>0</v>
      </c>
      <c r="H486" s="31">
        <v>0</v>
      </c>
      <c r="I486" s="31">
        <v>0</v>
      </c>
      <c r="J486" s="123"/>
      <c r="K486" s="346"/>
      <c r="L486" s="67">
        <f t="shared" si="28"/>
        <v>1133.5</v>
      </c>
    </row>
    <row r="487" spans="1:12" s="4" customFormat="1" ht="22.5" customHeight="1" x14ac:dyDescent="0.25">
      <c r="A487" s="54" t="s">
        <v>656</v>
      </c>
      <c r="B487" s="41"/>
      <c r="C487" s="66" t="s">
        <v>57</v>
      </c>
      <c r="D487" s="74">
        <v>750.6</v>
      </c>
      <c r="E487" s="123">
        <v>0</v>
      </c>
      <c r="F487" s="303">
        <v>0</v>
      </c>
      <c r="G487" s="31">
        <v>0</v>
      </c>
      <c r="H487" s="31">
        <v>0</v>
      </c>
      <c r="I487" s="31">
        <v>0</v>
      </c>
      <c r="J487" s="123"/>
      <c r="K487" s="346"/>
      <c r="L487" s="67">
        <f t="shared" si="28"/>
        <v>750.6</v>
      </c>
    </row>
    <row r="488" spans="1:12" s="4" customFormat="1" ht="22.5" customHeight="1" x14ac:dyDescent="0.25">
      <c r="A488" s="54" t="s">
        <v>657</v>
      </c>
      <c r="B488" s="41"/>
      <c r="C488" s="66" t="s">
        <v>57</v>
      </c>
      <c r="D488" s="74">
        <v>2173.6</v>
      </c>
      <c r="E488" s="123">
        <v>0</v>
      </c>
      <c r="F488" s="303">
        <v>0</v>
      </c>
      <c r="G488" s="31">
        <v>0</v>
      </c>
      <c r="H488" s="31">
        <v>0</v>
      </c>
      <c r="I488" s="31">
        <v>0</v>
      </c>
      <c r="J488" s="123"/>
      <c r="K488" s="346"/>
      <c r="L488" s="67">
        <f t="shared" si="28"/>
        <v>2173.6</v>
      </c>
    </row>
    <row r="489" spans="1:12" s="4" customFormat="1" ht="22.5" customHeight="1" x14ac:dyDescent="0.25">
      <c r="A489" s="54" t="s">
        <v>658</v>
      </c>
      <c r="B489" s="41"/>
      <c r="C489" s="66" t="s">
        <v>57</v>
      </c>
      <c r="D489" s="89">
        <v>348.64</v>
      </c>
      <c r="E489" s="123">
        <v>0</v>
      </c>
      <c r="F489" s="303">
        <v>0</v>
      </c>
      <c r="G489" s="31">
        <v>0</v>
      </c>
      <c r="H489" s="31">
        <v>0</v>
      </c>
      <c r="I489" s="31">
        <v>0</v>
      </c>
      <c r="J489" s="123"/>
      <c r="K489" s="346"/>
      <c r="L489" s="67">
        <f t="shared" si="28"/>
        <v>348.64</v>
      </c>
    </row>
    <row r="490" spans="1:12" s="4" customFormat="1" ht="22.5" customHeight="1" x14ac:dyDescent="0.25">
      <c r="A490" s="54" t="s">
        <v>659</v>
      </c>
      <c r="B490" s="41"/>
      <c r="C490" s="66" t="s">
        <v>57</v>
      </c>
      <c r="D490" s="89">
        <v>2245.8000000000002</v>
      </c>
      <c r="E490" s="123">
        <v>0</v>
      </c>
      <c r="F490" s="303">
        <v>0</v>
      </c>
      <c r="G490" s="31">
        <v>0</v>
      </c>
      <c r="H490" s="31">
        <v>0</v>
      </c>
      <c r="I490" s="31">
        <v>0</v>
      </c>
      <c r="J490" s="123"/>
      <c r="K490" s="346"/>
      <c r="L490" s="67">
        <f t="shared" si="28"/>
        <v>2245.8000000000002</v>
      </c>
    </row>
    <row r="491" spans="1:12" s="4" customFormat="1" ht="22.5" customHeight="1" x14ac:dyDescent="0.25">
      <c r="A491" s="54" t="s">
        <v>660</v>
      </c>
      <c r="B491" s="41"/>
      <c r="C491" s="66" t="s">
        <v>57</v>
      </c>
      <c r="D491" s="89">
        <v>394.2</v>
      </c>
      <c r="E491" s="123">
        <v>0</v>
      </c>
      <c r="F491" s="303">
        <v>0</v>
      </c>
      <c r="G491" s="31">
        <v>0</v>
      </c>
      <c r="H491" s="31">
        <v>0</v>
      </c>
      <c r="I491" s="31">
        <v>0</v>
      </c>
      <c r="J491" s="123"/>
      <c r="K491" s="346"/>
      <c r="L491" s="67">
        <f t="shared" si="28"/>
        <v>394.2</v>
      </c>
    </row>
    <row r="492" spans="1:12" s="4" customFormat="1" ht="22.5" customHeight="1" x14ac:dyDescent="0.25">
      <c r="A492" s="54" t="s">
        <v>661</v>
      </c>
      <c r="B492" s="41"/>
      <c r="C492" s="66" t="s">
        <v>57</v>
      </c>
      <c r="D492" s="89">
        <v>5694.9100000000008</v>
      </c>
      <c r="E492" s="123">
        <v>0</v>
      </c>
      <c r="F492" s="303">
        <v>0</v>
      </c>
      <c r="G492" s="31">
        <v>0</v>
      </c>
      <c r="H492" s="31">
        <v>0</v>
      </c>
      <c r="I492" s="31">
        <v>0</v>
      </c>
      <c r="J492" s="123"/>
      <c r="K492" s="346"/>
      <c r="L492" s="67">
        <f t="shared" si="28"/>
        <v>5694.9100000000008</v>
      </c>
    </row>
    <row r="493" spans="1:12" s="4" customFormat="1" ht="22.5" customHeight="1" x14ac:dyDescent="0.25">
      <c r="A493" s="54" t="s">
        <v>662</v>
      </c>
      <c r="B493" s="41"/>
      <c r="C493" s="66" t="s">
        <v>57</v>
      </c>
      <c r="D493" s="89">
        <v>182.2</v>
      </c>
      <c r="E493" s="123">
        <v>0</v>
      </c>
      <c r="F493" s="303">
        <v>0</v>
      </c>
      <c r="G493" s="31">
        <v>0</v>
      </c>
      <c r="H493" s="31">
        <v>0</v>
      </c>
      <c r="I493" s="31">
        <v>0</v>
      </c>
      <c r="J493" s="123"/>
      <c r="K493" s="346"/>
      <c r="L493" s="67">
        <f t="shared" si="28"/>
        <v>182.2</v>
      </c>
    </row>
    <row r="494" spans="1:12" s="4" customFormat="1" ht="22.5" customHeight="1" x14ac:dyDescent="0.25">
      <c r="A494" s="54" t="s">
        <v>663</v>
      </c>
      <c r="B494" s="41"/>
      <c r="C494" s="66" t="s">
        <v>57</v>
      </c>
      <c r="D494" s="89">
        <v>1106.3</v>
      </c>
      <c r="E494" s="123">
        <v>0</v>
      </c>
      <c r="F494" s="303">
        <v>0</v>
      </c>
      <c r="G494" s="31">
        <v>0</v>
      </c>
      <c r="H494" s="31">
        <v>0</v>
      </c>
      <c r="I494" s="31">
        <v>0</v>
      </c>
      <c r="J494" s="123"/>
      <c r="K494" s="346"/>
      <c r="L494" s="67">
        <f t="shared" si="28"/>
        <v>1106.3</v>
      </c>
    </row>
    <row r="495" spans="1:12" s="4" customFormat="1" ht="22.5" customHeight="1" x14ac:dyDescent="0.25">
      <c r="A495" s="54" t="s">
        <v>664</v>
      </c>
      <c r="B495" s="41"/>
      <c r="C495" s="66" t="s">
        <v>57</v>
      </c>
      <c r="D495" s="89">
        <v>1018.5</v>
      </c>
      <c r="E495" s="123">
        <v>0</v>
      </c>
      <c r="F495" s="303">
        <v>0</v>
      </c>
      <c r="G495" s="31">
        <v>0</v>
      </c>
      <c r="H495" s="31">
        <v>0</v>
      </c>
      <c r="I495" s="31">
        <v>0</v>
      </c>
      <c r="J495" s="123"/>
      <c r="K495" s="346"/>
      <c r="L495" s="67">
        <f t="shared" si="28"/>
        <v>1018.5</v>
      </c>
    </row>
    <row r="496" spans="1:12" s="4" customFormat="1" ht="22.5" customHeight="1" x14ac:dyDescent="0.25">
      <c r="A496" s="54" t="s">
        <v>665</v>
      </c>
      <c r="B496" s="41"/>
      <c r="C496" s="66" t="s">
        <v>57</v>
      </c>
      <c r="D496" s="89">
        <v>958.6</v>
      </c>
      <c r="E496" s="123">
        <v>0</v>
      </c>
      <c r="F496" s="303">
        <v>0</v>
      </c>
      <c r="G496" s="31">
        <v>0</v>
      </c>
      <c r="H496" s="31">
        <v>0</v>
      </c>
      <c r="I496" s="31">
        <v>0</v>
      </c>
      <c r="J496" s="123"/>
      <c r="K496" s="346"/>
      <c r="L496" s="67">
        <f t="shared" si="28"/>
        <v>958.6</v>
      </c>
    </row>
    <row r="497" spans="1:12" s="4" customFormat="1" ht="22.5" customHeight="1" x14ac:dyDescent="0.25">
      <c r="A497" s="54" t="s">
        <v>666</v>
      </c>
      <c r="B497" s="41"/>
      <c r="C497" s="66" t="s">
        <v>57</v>
      </c>
      <c r="D497" s="89">
        <v>497.56000000000006</v>
      </c>
      <c r="E497" s="123">
        <v>0</v>
      </c>
      <c r="F497" s="303">
        <v>0</v>
      </c>
      <c r="G497" s="31">
        <v>0</v>
      </c>
      <c r="H497" s="31">
        <v>0</v>
      </c>
      <c r="I497" s="31">
        <v>0</v>
      </c>
      <c r="J497" s="123"/>
      <c r="K497" s="346"/>
      <c r="L497" s="67">
        <f t="shared" si="28"/>
        <v>497.56000000000006</v>
      </c>
    </row>
    <row r="498" spans="1:12" s="4" customFormat="1" ht="22.5" customHeight="1" x14ac:dyDescent="0.25">
      <c r="A498" s="54" t="s">
        <v>667</v>
      </c>
      <c r="B498" s="41"/>
      <c r="C498" s="66" t="s">
        <v>57</v>
      </c>
      <c r="D498" s="89">
        <v>107.6</v>
      </c>
      <c r="E498" s="123">
        <v>0</v>
      </c>
      <c r="F498" s="303">
        <v>0</v>
      </c>
      <c r="G498" s="31">
        <v>0</v>
      </c>
      <c r="H498" s="31">
        <v>0</v>
      </c>
      <c r="I498" s="31">
        <v>0</v>
      </c>
      <c r="J498" s="123"/>
      <c r="K498" s="346"/>
      <c r="L498" s="67">
        <f t="shared" si="28"/>
        <v>107.6</v>
      </c>
    </row>
    <row r="499" spans="1:12" s="4" customFormat="1" ht="22.5" customHeight="1" x14ac:dyDescent="0.25">
      <c r="A499" s="54" t="s">
        <v>668</v>
      </c>
      <c r="B499" s="41"/>
      <c r="C499" s="66" t="s">
        <v>57</v>
      </c>
      <c r="D499" s="89">
        <v>46.9</v>
      </c>
      <c r="E499" s="123">
        <v>0</v>
      </c>
      <c r="F499" s="303">
        <v>0</v>
      </c>
      <c r="G499" s="31">
        <v>0</v>
      </c>
      <c r="H499" s="31">
        <v>0</v>
      </c>
      <c r="I499" s="31">
        <v>0</v>
      </c>
      <c r="J499" s="123"/>
      <c r="K499" s="346"/>
      <c r="L499" s="67">
        <f t="shared" si="28"/>
        <v>46.9</v>
      </c>
    </row>
    <row r="500" spans="1:12" s="4" customFormat="1" ht="22.5" customHeight="1" x14ac:dyDescent="0.25">
      <c r="A500" s="54" t="s">
        <v>669</v>
      </c>
      <c r="B500" s="41"/>
      <c r="C500" s="66" t="s">
        <v>57</v>
      </c>
      <c r="D500" s="89">
        <v>987.2</v>
      </c>
      <c r="E500" s="123">
        <v>0</v>
      </c>
      <c r="F500" s="303">
        <v>0</v>
      </c>
      <c r="G500" s="31">
        <v>0</v>
      </c>
      <c r="H500" s="31">
        <v>0</v>
      </c>
      <c r="I500" s="31">
        <v>0</v>
      </c>
      <c r="J500" s="123"/>
      <c r="K500" s="346"/>
      <c r="L500" s="67">
        <f t="shared" si="28"/>
        <v>987.2</v>
      </c>
    </row>
    <row r="501" spans="1:12" s="4" customFormat="1" ht="22.5" customHeight="1" x14ac:dyDescent="0.25">
      <c r="A501" s="54" t="s">
        <v>670</v>
      </c>
      <c r="B501" s="41"/>
      <c r="C501" s="66" t="s">
        <v>57</v>
      </c>
      <c r="D501" s="89">
        <v>55.4</v>
      </c>
      <c r="E501" s="123">
        <v>0</v>
      </c>
      <c r="F501" s="303">
        <v>0</v>
      </c>
      <c r="G501" s="31">
        <v>0</v>
      </c>
      <c r="H501" s="31">
        <v>0</v>
      </c>
      <c r="I501" s="31">
        <v>0</v>
      </c>
      <c r="J501" s="123"/>
      <c r="K501" s="346"/>
      <c r="L501" s="67">
        <f t="shared" si="28"/>
        <v>55.4</v>
      </c>
    </row>
    <row r="502" spans="1:12" s="4" customFormat="1" ht="22.5" customHeight="1" x14ac:dyDescent="0.25">
      <c r="A502" s="54" t="s">
        <v>671</v>
      </c>
      <c r="B502" s="41"/>
      <c r="C502" s="66" t="s">
        <v>57</v>
      </c>
      <c r="D502" s="89">
        <v>455.7</v>
      </c>
      <c r="E502" s="123">
        <v>0</v>
      </c>
      <c r="F502" s="303">
        <v>0</v>
      </c>
      <c r="G502" s="31">
        <v>0</v>
      </c>
      <c r="H502" s="31">
        <v>0</v>
      </c>
      <c r="I502" s="31">
        <v>0</v>
      </c>
      <c r="J502" s="123"/>
      <c r="K502" s="346"/>
      <c r="L502" s="67">
        <f t="shared" si="28"/>
        <v>455.7</v>
      </c>
    </row>
    <row r="503" spans="1:12" s="4" customFormat="1" ht="22.5" customHeight="1" x14ac:dyDescent="0.25">
      <c r="A503" s="54" t="s">
        <v>672</v>
      </c>
      <c r="B503" s="41"/>
      <c r="C503" s="66" t="s">
        <v>57</v>
      </c>
      <c r="D503" s="89">
        <v>146.9</v>
      </c>
      <c r="E503" s="123">
        <v>0</v>
      </c>
      <c r="F503" s="303">
        <v>0</v>
      </c>
      <c r="G503" s="31">
        <v>0</v>
      </c>
      <c r="H503" s="31">
        <v>0</v>
      </c>
      <c r="I503" s="31">
        <v>0</v>
      </c>
      <c r="J503" s="123"/>
      <c r="K503" s="346"/>
      <c r="L503" s="67">
        <f t="shared" si="28"/>
        <v>146.9</v>
      </c>
    </row>
    <row r="504" spans="1:12" s="4" customFormat="1" ht="22.5" customHeight="1" x14ac:dyDescent="0.25">
      <c r="A504" s="54" t="s">
        <v>673</v>
      </c>
      <c r="B504" s="41"/>
      <c r="C504" s="66" t="s">
        <v>57</v>
      </c>
      <c r="D504" s="89">
        <v>1799.72</v>
      </c>
      <c r="E504" s="123">
        <v>0</v>
      </c>
      <c r="F504" s="303">
        <v>0</v>
      </c>
      <c r="G504" s="31">
        <v>0</v>
      </c>
      <c r="H504" s="31">
        <v>0</v>
      </c>
      <c r="I504" s="31">
        <v>0</v>
      </c>
      <c r="J504" s="123"/>
      <c r="K504" s="346"/>
      <c r="L504" s="67">
        <f t="shared" si="28"/>
        <v>1799.72</v>
      </c>
    </row>
    <row r="505" spans="1:12" s="4" customFormat="1" ht="22.5" customHeight="1" x14ac:dyDescent="0.25">
      <c r="A505" s="54" t="s">
        <v>674</v>
      </c>
      <c r="B505" s="41"/>
      <c r="C505" s="66" t="s">
        <v>57</v>
      </c>
      <c r="D505" s="89">
        <v>2483.84</v>
      </c>
      <c r="E505" s="123">
        <v>0</v>
      </c>
      <c r="F505" s="303">
        <v>0</v>
      </c>
      <c r="G505" s="31">
        <v>0</v>
      </c>
      <c r="H505" s="31">
        <v>0</v>
      </c>
      <c r="I505" s="31">
        <v>0</v>
      </c>
      <c r="J505" s="123"/>
      <c r="K505" s="346"/>
      <c r="L505" s="67">
        <f t="shared" si="28"/>
        <v>2483.84</v>
      </c>
    </row>
    <row r="506" spans="1:12" s="4" customFormat="1" ht="22.5" customHeight="1" x14ac:dyDescent="0.25">
      <c r="A506" s="54" t="s">
        <v>675</v>
      </c>
      <c r="B506" s="41"/>
      <c r="C506" s="66" t="s">
        <v>57</v>
      </c>
      <c r="D506" s="89">
        <v>23.8</v>
      </c>
      <c r="E506" s="123">
        <v>0</v>
      </c>
      <c r="F506" s="303">
        <v>0</v>
      </c>
      <c r="G506" s="31">
        <v>0</v>
      </c>
      <c r="H506" s="31">
        <v>0</v>
      </c>
      <c r="I506" s="31">
        <v>0</v>
      </c>
      <c r="J506" s="123"/>
      <c r="K506" s="346"/>
      <c r="L506" s="67">
        <f t="shared" si="28"/>
        <v>23.8</v>
      </c>
    </row>
    <row r="507" spans="1:12" s="4" customFormat="1" ht="22.5" customHeight="1" x14ac:dyDescent="0.25">
      <c r="A507" s="54" t="s">
        <v>676</v>
      </c>
      <c r="B507" s="41"/>
      <c r="C507" s="66" t="s">
        <v>57</v>
      </c>
      <c r="D507" s="89">
        <v>7577.42</v>
      </c>
      <c r="E507" s="123">
        <v>0</v>
      </c>
      <c r="F507" s="303">
        <v>0</v>
      </c>
      <c r="G507" s="31">
        <v>0</v>
      </c>
      <c r="H507" s="31">
        <v>0</v>
      </c>
      <c r="I507" s="31">
        <v>572</v>
      </c>
      <c r="J507" s="123"/>
      <c r="K507" s="346"/>
      <c r="L507" s="67">
        <f t="shared" si="28"/>
        <v>8149.42</v>
      </c>
    </row>
    <row r="508" spans="1:12" s="4" customFormat="1" ht="22.5" customHeight="1" x14ac:dyDescent="0.25">
      <c r="A508" s="54" t="s">
        <v>677</v>
      </c>
      <c r="B508" s="41"/>
      <c r="C508" s="66" t="s">
        <v>57</v>
      </c>
      <c r="D508" s="89">
        <v>804.6</v>
      </c>
      <c r="E508" s="123">
        <v>0</v>
      </c>
      <c r="F508" s="303">
        <v>0</v>
      </c>
      <c r="G508" s="31">
        <v>0</v>
      </c>
      <c r="H508" s="31">
        <v>0</v>
      </c>
      <c r="I508" s="31">
        <v>0</v>
      </c>
      <c r="J508" s="123"/>
      <c r="K508" s="346"/>
      <c r="L508" s="67">
        <f t="shared" si="28"/>
        <v>804.6</v>
      </c>
    </row>
    <row r="509" spans="1:12" s="4" customFormat="1" ht="22.5" customHeight="1" x14ac:dyDescent="0.25">
      <c r="A509" s="54" t="s">
        <v>678</v>
      </c>
      <c r="B509" s="41"/>
      <c r="C509" s="66" t="s">
        <v>57</v>
      </c>
      <c r="D509" s="89">
        <v>380.2</v>
      </c>
      <c r="E509" s="123">
        <v>0</v>
      </c>
      <c r="F509" s="303">
        <v>0</v>
      </c>
      <c r="G509" s="31">
        <v>0</v>
      </c>
      <c r="H509" s="31">
        <v>0</v>
      </c>
      <c r="I509" s="31">
        <v>0</v>
      </c>
      <c r="J509" s="123"/>
      <c r="K509" s="346"/>
      <c r="L509" s="67">
        <f t="shared" si="28"/>
        <v>380.2</v>
      </c>
    </row>
    <row r="510" spans="1:12" s="4" customFormat="1" ht="22.5" customHeight="1" x14ac:dyDescent="0.25">
      <c r="A510" s="54" t="s">
        <v>679</v>
      </c>
      <c r="B510" s="41"/>
      <c r="C510" s="66" t="s">
        <v>57</v>
      </c>
      <c r="D510" s="89">
        <v>603.70000000000005</v>
      </c>
      <c r="E510" s="123">
        <v>0</v>
      </c>
      <c r="F510" s="303">
        <v>0</v>
      </c>
      <c r="G510" s="31">
        <v>0</v>
      </c>
      <c r="H510" s="31">
        <v>0</v>
      </c>
      <c r="I510" s="31">
        <v>0</v>
      </c>
      <c r="J510" s="123"/>
      <c r="K510" s="346"/>
      <c r="L510" s="67">
        <f t="shared" si="28"/>
        <v>603.70000000000005</v>
      </c>
    </row>
    <row r="511" spans="1:12" s="4" customFormat="1" ht="22.5" customHeight="1" x14ac:dyDescent="0.25">
      <c r="A511" s="54" t="s">
        <v>680</v>
      </c>
      <c r="B511" s="41"/>
      <c r="C511" s="66" t="s">
        <v>57</v>
      </c>
      <c r="D511" s="89">
        <v>1006.48</v>
      </c>
      <c r="E511" s="123">
        <v>0</v>
      </c>
      <c r="F511" s="303">
        <v>0</v>
      </c>
      <c r="G511" s="31">
        <v>0</v>
      </c>
      <c r="H511" s="31">
        <v>0</v>
      </c>
      <c r="I511" s="31">
        <v>0</v>
      </c>
      <c r="J511" s="123"/>
      <c r="K511" s="346"/>
      <c r="L511" s="67">
        <f t="shared" si="28"/>
        <v>1006.48</v>
      </c>
    </row>
    <row r="512" spans="1:12" s="4" customFormat="1" ht="22.5" customHeight="1" x14ac:dyDescent="0.25">
      <c r="A512" s="54" t="s">
        <v>681</v>
      </c>
      <c r="B512" s="41"/>
      <c r="C512" s="66" t="s">
        <v>57</v>
      </c>
      <c r="D512" s="89">
        <v>18.7</v>
      </c>
      <c r="E512" s="123">
        <v>0</v>
      </c>
      <c r="F512" s="303">
        <v>0</v>
      </c>
      <c r="G512" s="31">
        <v>0</v>
      </c>
      <c r="H512" s="31">
        <v>0</v>
      </c>
      <c r="I512" s="31">
        <v>0</v>
      </c>
      <c r="J512" s="123"/>
      <c r="K512" s="346"/>
      <c r="L512" s="67">
        <f t="shared" si="28"/>
        <v>18.7</v>
      </c>
    </row>
    <row r="513" spans="1:12" s="4" customFormat="1" ht="22.5" customHeight="1" x14ac:dyDescent="0.25">
      <c r="A513" s="54" t="s">
        <v>682</v>
      </c>
      <c r="B513" s="41"/>
      <c r="C513" s="66" t="s">
        <v>57</v>
      </c>
      <c r="D513" s="89">
        <v>2976.2000000000003</v>
      </c>
      <c r="E513" s="123">
        <v>0</v>
      </c>
      <c r="F513" s="303">
        <v>0</v>
      </c>
      <c r="G513" s="31">
        <v>0</v>
      </c>
      <c r="H513" s="31">
        <v>0</v>
      </c>
      <c r="I513" s="31">
        <v>0</v>
      </c>
      <c r="J513" s="123"/>
      <c r="K513" s="346"/>
      <c r="L513" s="67">
        <f t="shared" si="28"/>
        <v>2976.2000000000003</v>
      </c>
    </row>
    <row r="514" spans="1:12" s="4" customFormat="1" ht="22.5" customHeight="1" x14ac:dyDescent="0.25">
      <c r="A514" s="54" t="s">
        <v>683</v>
      </c>
      <c r="B514" s="41"/>
      <c r="C514" s="66" t="s">
        <v>57</v>
      </c>
      <c r="D514" s="89">
        <v>709.4</v>
      </c>
      <c r="E514" s="123">
        <v>0</v>
      </c>
      <c r="F514" s="303">
        <v>0</v>
      </c>
      <c r="G514" s="31">
        <v>0</v>
      </c>
      <c r="H514" s="31">
        <v>0</v>
      </c>
      <c r="I514" s="31">
        <v>0</v>
      </c>
      <c r="J514" s="123"/>
      <c r="K514" s="346"/>
      <c r="L514" s="67">
        <f t="shared" si="28"/>
        <v>709.4</v>
      </c>
    </row>
    <row r="515" spans="1:12" s="4" customFormat="1" ht="22.5" customHeight="1" x14ac:dyDescent="0.25">
      <c r="A515" s="54" t="s">
        <v>684</v>
      </c>
      <c r="B515" s="41"/>
      <c r="C515" s="66" t="s">
        <v>57</v>
      </c>
      <c r="D515" s="89">
        <v>506.3</v>
      </c>
      <c r="E515" s="123">
        <v>0</v>
      </c>
      <c r="F515" s="303">
        <v>0</v>
      </c>
      <c r="G515" s="31">
        <v>0</v>
      </c>
      <c r="H515" s="31">
        <v>0</v>
      </c>
      <c r="I515" s="31">
        <v>0</v>
      </c>
      <c r="J515" s="123"/>
      <c r="K515" s="346"/>
      <c r="L515" s="67">
        <f t="shared" si="28"/>
        <v>506.3</v>
      </c>
    </row>
    <row r="516" spans="1:12" s="4" customFormat="1" ht="22.5" customHeight="1" x14ac:dyDescent="0.25">
      <c r="A516" s="197" t="s">
        <v>685</v>
      </c>
      <c r="B516" s="41"/>
      <c r="C516" s="66" t="s">
        <v>57</v>
      </c>
      <c r="D516" s="89">
        <v>2442.0699999999997</v>
      </c>
      <c r="E516" s="123">
        <v>0</v>
      </c>
      <c r="F516" s="303">
        <v>0</v>
      </c>
      <c r="G516" s="31">
        <v>0</v>
      </c>
      <c r="H516" s="31">
        <v>0</v>
      </c>
      <c r="I516" s="31">
        <v>0</v>
      </c>
      <c r="J516" s="123"/>
      <c r="K516" s="346"/>
      <c r="L516" s="67">
        <f t="shared" si="28"/>
        <v>2442.0699999999997</v>
      </c>
    </row>
    <row r="517" spans="1:12" s="4" customFormat="1" ht="22.5" customHeight="1" x14ac:dyDescent="0.25">
      <c r="A517" s="54" t="s">
        <v>686</v>
      </c>
      <c r="B517" s="41"/>
      <c r="C517" s="66" t="s">
        <v>57</v>
      </c>
      <c r="D517" s="89">
        <v>2709</v>
      </c>
      <c r="E517" s="123">
        <v>0</v>
      </c>
      <c r="F517" s="303">
        <v>0</v>
      </c>
      <c r="G517" s="31">
        <v>0</v>
      </c>
      <c r="H517" s="31">
        <v>0</v>
      </c>
      <c r="I517" s="31">
        <v>0</v>
      </c>
      <c r="J517" s="123"/>
      <c r="K517" s="346"/>
      <c r="L517" s="67">
        <f t="shared" ref="L517:L548" si="29">SUM(D517:K517)</f>
        <v>2709</v>
      </c>
    </row>
    <row r="518" spans="1:12" s="4" customFormat="1" ht="22.5" customHeight="1" x14ac:dyDescent="0.25">
      <c r="A518" s="54" t="s">
        <v>687</v>
      </c>
      <c r="B518" s="41"/>
      <c r="C518" s="66" t="s">
        <v>57</v>
      </c>
      <c r="D518" s="89">
        <v>538.76</v>
      </c>
      <c r="E518" s="123">
        <v>0</v>
      </c>
      <c r="F518" s="303">
        <v>0</v>
      </c>
      <c r="G518" s="31">
        <v>0</v>
      </c>
      <c r="H518" s="31">
        <v>0</v>
      </c>
      <c r="I518" s="31">
        <v>0</v>
      </c>
      <c r="J518" s="123"/>
      <c r="K518" s="346"/>
      <c r="L518" s="67">
        <f t="shared" si="29"/>
        <v>538.76</v>
      </c>
    </row>
    <row r="519" spans="1:12" s="4" customFormat="1" ht="24.75" customHeight="1" x14ac:dyDescent="0.25">
      <c r="A519" s="54" t="s">
        <v>688</v>
      </c>
      <c r="B519" s="41"/>
      <c r="C519" s="66" t="s">
        <v>57</v>
      </c>
      <c r="D519" s="74">
        <v>1132.3</v>
      </c>
      <c r="E519" s="123">
        <v>0</v>
      </c>
      <c r="F519" s="303">
        <v>0</v>
      </c>
      <c r="G519" s="31">
        <v>0</v>
      </c>
      <c r="H519" s="31">
        <v>0</v>
      </c>
      <c r="I519" s="31">
        <v>0</v>
      </c>
      <c r="J519" s="123"/>
      <c r="K519" s="346"/>
      <c r="L519" s="67">
        <f t="shared" si="29"/>
        <v>1132.3</v>
      </c>
    </row>
    <row r="520" spans="1:12" ht="24" customHeight="1" x14ac:dyDescent="0.2">
      <c r="A520" s="54" t="s">
        <v>689</v>
      </c>
      <c r="B520" s="41"/>
      <c r="C520" s="66" t="s">
        <v>57</v>
      </c>
      <c r="D520" s="74">
        <v>12.1</v>
      </c>
      <c r="E520" s="123">
        <v>0</v>
      </c>
      <c r="F520" s="303">
        <v>0</v>
      </c>
      <c r="G520" s="123">
        <v>0</v>
      </c>
      <c r="H520" s="123">
        <v>0</v>
      </c>
      <c r="I520" s="123">
        <v>0</v>
      </c>
      <c r="J520" s="123"/>
      <c r="K520" s="346"/>
      <c r="L520" s="363">
        <f t="shared" si="29"/>
        <v>12.1</v>
      </c>
    </row>
    <row r="521" spans="1:12" ht="22.5" customHeight="1" x14ac:dyDescent="0.2">
      <c r="A521" s="54" t="s">
        <v>690</v>
      </c>
      <c r="B521" s="41"/>
      <c r="C521" s="66" t="s">
        <v>57</v>
      </c>
      <c r="D521" s="89">
        <v>2347.6999999999998</v>
      </c>
      <c r="E521" s="123">
        <v>0</v>
      </c>
      <c r="F521" s="303">
        <v>0</v>
      </c>
      <c r="G521" s="31">
        <v>0</v>
      </c>
      <c r="H521" s="31">
        <v>0</v>
      </c>
      <c r="I521" s="31">
        <v>0</v>
      </c>
      <c r="J521" s="123"/>
      <c r="K521" s="346"/>
      <c r="L521" s="67">
        <f t="shared" si="29"/>
        <v>2347.6999999999998</v>
      </c>
    </row>
    <row r="522" spans="1:12" ht="22.5" customHeight="1" x14ac:dyDescent="0.2">
      <c r="A522" s="54" t="s">
        <v>691</v>
      </c>
      <c r="B522" s="41"/>
      <c r="C522" s="66" t="s">
        <v>57</v>
      </c>
      <c r="D522" s="89">
        <v>706.1</v>
      </c>
      <c r="E522" s="123">
        <v>0</v>
      </c>
      <c r="F522" s="303">
        <v>0</v>
      </c>
      <c r="G522" s="31">
        <v>0</v>
      </c>
      <c r="H522" s="31">
        <v>0</v>
      </c>
      <c r="I522" s="31">
        <v>0</v>
      </c>
      <c r="J522" s="123"/>
      <c r="K522" s="346"/>
      <c r="L522" s="67">
        <f t="shared" si="29"/>
        <v>706.1</v>
      </c>
    </row>
    <row r="523" spans="1:12" ht="22.5" customHeight="1" x14ac:dyDescent="0.2">
      <c r="A523" s="54" t="s">
        <v>692</v>
      </c>
      <c r="B523" s="41"/>
      <c r="C523" s="66" t="s">
        <v>57</v>
      </c>
      <c r="D523" s="89">
        <v>289.39999999999998</v>
      </c>
      <c r="E523" s="123">
        <v>0</v>
      </c>
      <c r="F523" s="303">
        <v>0</v>
      </c>
      <c r="G523" s="31">
        <v>0</v>
      </c>
      <c r="H523" s="31">
        <v>0</v>
      </c>
      <c r="I523" s="31">
        <v>0</v>
      </c>
      <c r="J523" s="123"/>
      <c r="K523" s="346"/>
      <c r="L523" s="67">
        <f t="shared" si="29"/>
        <v>289.39999999999998</v>
      </c>
    </row>
    <row r="524" spans="1:12" ht="22.5" customHeight="1" x14ac:dyDescent="0.2">
      <c r="A524" s="54" t="s">
        <v>693</v>
      </c>
      <c r="B524" s="41"/>
      <c r="C524" s="66" t="s">
        <v>57</v>
      </c>
      <c r="D524" s="89">
        <v>1123.3</v>
      </c>
      <c r="E524" s="123">
        <v>0</v>
      </c>
      <c r="F524" s="303">
        <v>0</v>
      </c>
      <c r="G524" s="31">
        <v>0</v>
      </c>
      <c r="H524" s="31">
        <v>0</v>
      </c>
      <c r="I524" s="31">
        <v>0</v>
      </c>
      <c r="J524" s="123"/>
      <c r="K524" s="346"/>
      <c r="L524" s="67">
        <f t="shared" si="29"/>
        <v>1123.3</v>
      </c>
    </row>
    <row r="525" spans="1:12" ht="22.5" customHeight="1" x14ac:dyDescent="0.2">
      <c r="A525" s="54" t="s">
        <v>694</v>
      </c>
      <c r="B525" s="41"/>
      <c r="C525" s="66" t="s">
        <v>57</v>
      </c>
      <c r="D525" s="89">
        <v>1585.6</v>
      </c>
      <c r="E525" s="123">
        <v>0</v>
      </c>
      <c r="F525" s="303">
        <v>0</v>
      </c>
      <c r="G525" s="31">
        <v>0</v>
      </c>
      <c r="H525" s="31">
        <v>0</v>
      </c>
      <c r="I525" s="31">
        <v>0</v>
      </c>
      <c r="J525" s="123"/>
      <c r="K525" s="346"/>
      <c r="L525" s="67">
        <f t="shared" si="29"/>
        <v>1585.6</v>
      </c>
    </row>
    <row r="526" spans="1:12" ht="22.5" customHeight="1" x14ac:dyDescent="0.2">
      <c r="A526" s="54" t="s">
        <v>695</v>
      </c>
      <c r="B526" s="41"/>
      <c r="C526" s="66" t="s">
        <v>57</v>
      </c>
      <c r="D526" s="89">
        <v>190</v>
      </c>
      <c r="E526" s="123">
        <v>0</v>
      </c>
      <c r="F526" s="303">
        <v>0</v>
      </c>
      <c r="G526" s="31">
        <v>0</v>
      </c>
      <c r="H526" s="31">
        <v>0</v>
      </c>
      <c r="I526" s="31">
        <v>0</v>
      </c>
      <c r="J526" s="123"/>
      <c r="K526" s="346"/>
      <c r="L526" s="67">
        <f t="shared" si="29"/>
        <v>190</v>
      </c>
    </row>
    <row r="527" spans="1:12" ht="22.5" customHeight="1" x14ac:dyDescent="0.2">
      <c r="A527" s="54" t="s">
        <v>696</v>
      </c>
      <c r="B527" s="41"/>
      <c r="C527" s="66" t="s">
        <v>57</v>
      </c>
      <c r="D527" s="74">
        <v>1099.2</v>
      </c>
      <c r="E527" s="123">
        <v>0</v>
      </c>
      <c r="F527" s="303">
        <v>0</v>
      </c>
      <c r="G527" s="31">
        <v>0</v>
      </c>
      <c r="H527" s="31">
        <v>0</v>
      </c>
      <c r="I527" s="31">
        <v>0</v>
      </c>
      <c r="J527" s="123"/>
      <c r="K527" s="346"/>
      <c r="L527" s="67">
        <f t="shared" si="29"/>
        <v>1099.2</v>
      </c>
    </row>
    <row r="528" spans="1:12" ht="22.5" customHeight="1" x14ac:dyDescent="0.2">
      <c r="A528" s="54" t="s">
        <v>697</v>
      </c>
      <c r="B528" s="41"/>
      <c r="C528" s="66" t="s">
        <v>57</v>
      </c>
      <c r="D528" s="89">
        <v>196.9</v>
      </c>
      <c r="E528" s="123">
        <v>0</v>
      </c>
      <c r="F528" s="303">
        <v>0</v>
      </c>
      <c r="G528" s="31">
        <v>0</v>
      </c>
      <c r="H528" s="31">
        <v>0</v>
      </c>
      <c r="I528" s="31">
        <v>0</v>
      </c>
      <c r="J528" s="123"/>
      <c r="K528" s="346"/>
      <c r="L528" s="67">
        <f t="shared" si="29"/>
        <v>196.9</v>
      </c>
    </row>
    <row r="529" spans="1:12" ht="23.25" customHeight="1" x14ac:dyDescent="0.2">
      <c r="A529" s="54" t="s">
        <v>698</v>
      </c>
      <c r="B529" s="41"/>
      <c r="C529" s="66" t="s">
        <v>57</v>
      </c>
      <c r="D529" s="74">
        <v>6.5</v>
      </c>
      <c r="E529" s="123">
        <v>0</v>
      </c>
      <c r="F529" s="303">
        <v>0</v>
      </c>
      <c r="G529" s="31">
        <v>0</v>
      </c>
      <c r="H529" s="31">
        <v>0</v>
      </c>
      <c r="I529" s="31">
        <v>0</v>
      </c>
      <c r="J529" s="123"/>
      <c r="K529" s="346"/>
      <c r="L529" s="67">
        <f t="shared" si="29"/>
        <v>6.5</v>
      </c>
    </row>
    <row r="530" spans="1:12" ht="22.5" customHeight="1" x14ac:dyDescent="0.2">
      <c r="A530" s="54" t="s">
        <v>699</v>
      </c>
      <c r="B530" s="41"/>
      <c r="C530" s="66" t="s">
        <v>57</v>
      </c>
      <c r="D530" s="74">
        <v>281</v>
      </c>
      <c r="E530" s="123">
        <v>0</v>
      </c>
      <c r="F530" s="303">
        <v>0</v>
      </c>
      <c r="G530" s="31">
        <v>0</v>
      </c>
      <c r="H530" s="31">
        <v>0</v>
      </c>
      <c r="I530" s="31">
        <v>0</v>
      </c>
      <c r="J530" s="123"/>
      <c r="K530" s="346"/>
      <c r="L530" s="67">
        <f t="shared" si="29"/>
        <v>281</v>
      </c>
    </row>
    <row r="531" spans="1:12" ht="22.5" customHeight="1" x14ac:dyDescent="0.2">
      <c r="A531" s="54" t="s">
        <v>700</v>
      </c>
      <c r="B531" s="41"/>
      <c r="C531" s="66" t="s">
        <v>57</v>
      </c>
      <c r="D531" s="89">
        <v>21</v>
      </c>
      <c r="E531" s="123">
        <v>0</v>
      </c>
      <c r="F531" s="303">
        <v>0</v>
      </c>
      <c r="G531" s="31">
        <v>0</v>
      </c>
      <c r="H531" s="31">
        <v>0</v>
      </c>
      <c r="I531" s="31">
        <v>0</v>
      </c>
      <c r="J531" s="123"/>
      <c r="K531" s="346"/>
      <c r="L531" s="67">
        <f t="shared" si="29"/>
        <v>21</v>
      </c>
    </row>
    <row r="532" spans="1:12" ht="22.5" customHeight="1" x14ac:dyDescent="0.2">
      <c r="A532" s="54" t="s">
        <v>701</v>
      </c>
      <c r="B532" s="41"/>
      <c r="C532" s="66" t="s">
        <v>57</v>
      </c>
      <c r="D532" s="89">
        <v>1240.75</v>
      </c>
      <c r="E532" s="123">
        <v>0</v>
      </c>
      <c r="F532" s="303">
        <v>0</v>
      </c>
      <c r="G532" s="31">
        <v>0</v>
      </c>
      <c r="H532" s="31">
        <v>0</v>
      </c>
      <c r="I532" s="31">
        <v>0</v>
      </c>
      <c r="J532" s="123"/>
      <c r="K532" s="346"/>
      <c r="L532" s="67">
        <f t="shared" si="29"/>
        <v>1240.75</v>
      </c>
    </row>
    <row r="533" spans="1:12" ht="22.5" customHeight="1" x14ac:dyDescent="0.2">
      <c r="A533" s="54" t="s">
        <v>702</v>
      </c>
      <c r="B533" s="41"/>
      <c r="C533" s="66" t="s">
        <v>57</v>
      </c>
      <c r="D533" s="89">
        <v>9225.84</v>
      </c>
      <c r="E533" s="123">
        <v>0</v>
      </c>
      <c r="F533" s="303">
        <v>0</v>
      </c>
      <c r="G533" s="31">
        <v>0</v>
      </c>
      <c r="H533" s="31">
        <v>0</v>
      </c>
      <c r="I533" s="31">
        <v>0</v>
      </c>
      <c r="J533" s="123"/>
      <c r="K533" s="346"/>
      <c r="L533" s="67">
        <f t="shared" si="29"/>
        <v>9225.84</v>
      </c>
    </row>
    <row r="534" spans="1:12" ht="22.5" customHeight="1" x14ac:dyDescent="0.2">
      <c r="A534" s="54" t="s">
        <v>703</v>
      </c>
      <c r="B534" s="41"/>
      <c r="C534" s="66" t="s">
        <v>57</v>
      </c>
      <c r="D534" s="89">
        <v>4781.8000000000011</v>
      </c>
      <c r="E534" s="123">
        <v>0</v>
      </c>
      <c r="F534" s="303">
        <v>0</v>
      </c>
      <c r="G534" s="31">
        <v>0</v>
      </c>
      <c r="H534" s="31">
        <v>0</v>
      </c>
      <c r="I534" s="31">
        <v>0</v>
      </c>
      <c r="J534" s="123"/>
      <c r="K534" s="346"/>
      <c r="L534" s="67">
        <f t="shared" si="29"/>
        <v>4781.8000000000011</v>
      </c>
    </row>
    <row r="535" spans="1:12" ht="22.5" customHeight="1" x14ac:dyDescent="0.2">
      <c r="A535" s="54" t="s">
        <v>704</v>
      </c>
      <c r="B535" s="41"/>
      <c r="C535" s="66" t="s">
        <v>57</v>
      </c>
      <c r="D535" s="74">
        <v>161159.03</v>
      </c>
      <c r="E535" s="123">
        <v>0</v>
      </c>
      <c r="F535" s="122">
        <v>1306</v>
      </c>
      <c r="G535" s="123">
        <v>408</v>
      </c>
      <c r="H535" s="31">
        <v>1364</v>
      </c>
      <c r="I535" s="31">
        <v>0</v>
      </c>
      <c r="J535" s="123"/>
      <c r="K535" s="346"/>
      <c r="L535" s="67">
        <f t="shared" si="29"/>
        <v>164237.03</v>
      </c>
    </row>
    <row r="536" spans="1:12" ht="22.5" customHeight="1" x14ac:dyDescent="0.2">
      <c r="A536" s="120" t="s">
        <v>705</v>
      </c>
      <c r="B536" s="121"/>
      <c r="C536" s="65" t="s">
        <v>57</v>
      </c>
      <c r="D536" s="89">
        <v>248.38</v>
      </c>
      <c r="E536" s="123">
        <v>0</v>
      </c>
      <c r="F536" s="87">
        <v>0</v>
      </c>
      <c r="G536" s="31">
        <v>0</v>
      </c>
      <c r="H536" s="31">
        <v>0</v>
      </c>
      <c r="I536" s="31">
        <v>0</v>
      </c>
      <c r="J536" s="123"/>
      <c r="K536" s="346"/>
      <c r="L536" s="67">
        <f t="shared" si="29"/>
        <v>248.38</v>
      </c>
    </row>
    <row r="537" spans="1:12" ht="22.5" customHeight="1" x14ac:dyDescent="0.2">
      <c r="A537" s="54" t="s">
        <v>706</v>
      </c>
      <c r="B537" s="41"/>
      <c r="C537" s="66" t="s">
        <v>57</v>
      </c>
      <c r="D537" s="89">
        <v>17.899999999999999</v>
      </c>
      <c r="E537" s="123">
        <v>0</v>
      </c>
      <c r="F537" s="87">
        <v>0</v>
      </c>
      <c r="G537" s="31">
        <v>0</v>
      </c>
      <c r="H537" s="31">
        <v>0</v>
      </c>
      <c r="I537" s="31">
        <v>0</v>
      </c>
      <c r="J537" s="123"/>
      <c r="K537" s="346"/>
      <c r="L537" s="67">
        <f t="shared" si="29"/>
        <v>17.899999999999999</v>
      </c>
    </row>
    <row r="538" spans="1:12" ht="22.5" customHeight="1" x14ac:dyDescent="0.2">
      <c r="A538" s="54" t="s">
        <v>707</v>
      </c>
      <c r="B538" s="41"/>
      <c r="C538" s="66" t="s">
        <v>57</v>
      </c>
      <c r="D538" s="89">
        <v>98.1</v>
      </c>
      <c r="E538" s="123">
        <v>0</v>
      </c>
      <c r="F538" s="87">
        <v>0</v>
      </c>
      <c r="G538" s="31">
        <v>0</v>
      </c>
      <c r="H538" s="31">
        <v>0</v>
      </c>
      <c r="I538" s="31">
        <v>0</v>
      </c>
      <c r="J538" s="123"/>
      <c r="K538" s="346"/>
      <c r="L538" s="67">
        <f t="shared" si="29"/>
        <v>98.1</v>
      </c>
    </row>
    <row r="539" spans="1:12" ht="22.5" customHeight="1" x14ac:dyDescent="0.2">
      <c r="A539" s="54" t="s">
        <v>708</v>
      </c>
      <c r="B539" s="41"/>
      <c r="C539" s="66" t="s">
        <v>57</v>
      </c>
      <c r="D539" s="89">
        <v>191.5</v>
      </c>
      <c r="E539" s="123">
        <v>0</v>
      </c>
      <c r="F539" s="87">
        <v>0</v>
      </c>
      <c r="G539" s="31">
        <v>0</v>
      </c>
      <c r="H539" s="31">
        <v>0</v>
      </c>
      <c r="I539" s="31">
        <v>0</v>
      </c>
      <c r="J539" s="123"/>
      <c r="K539" s="346"/>
      <c r="L539" s="67">
        <f t="shared" si="29"/>
        <v>191.5</v>
      </c>
    </row>
    <row r="540" spans="1:12" ht="22.5" customHeight="1" x14ac:dyDescent="0.2">
      <c r="A540" s="54" t="s">
        <v>709</v>
      </c>
      <c r="B540" s="41"/>
      <c r="C540" s="66" t="s">
        <v>57</v>
      </c>
      <c r="D540" s="89">
        <v>3898.3</v>
      </c>
      <c r="E540" s="123">
        <v>0</v>
      </c>
      <c r="F540" s="87">
        <v>0</v>
      </c>
      <c r="G540" s="31">
        <v>0</v>
      </c>
      <c r="H540" s="31">
        <v>0</v>
      </c>
      <c r="I540" s="31">
        <v>0</v>
      </c>
      <c r="J540" s="123"/>
      <c r="K540" s="346"/>
      <c r="L540" s="67">
        <f t="shared" si="29"/>
        <v>3898.3</v>
      </c>
    </row>
    <row r="541" spans="1:12" ht="22.5" customHeight="1" x14ac:dyDescent="0.2">
      <c r="A541" s="54" t="s">
        <v>710</v>
      </c>
      <c r="B541" s="41"/>
      <c r="C541" s="66" t="s">
        <v>57</v>
      </c>
      <c r="D541" s="89">
        <v>841</v>
      </c>
      <c r="E541" s="123">
        <v>0</v>
      </c>
      <c r="F541" s="87">
        <v>0</v>
      </c>
      <c r="G541" s="31">
        <v>0</v>
      </c>
      <c r="H541" s="31">
        <v>0</v>
      </c>
      <c r="I541" s="31">
        <v>0</v>
      </c>
      <c r="J541" s="123"/>
      <c r="K541" s="346"/>
      <c r="L541" s="67">
        <f t="shared" si="29"/>
        <v>841</v>
      </c>
    </row>
    <row r="542" spans="1:12" ht="22.5" customHeight="1" x14ac:dyDescent="0.2">
      <c r="A542" s="54" t="s">
        <v>711</v>
      </c>
      <c r="B542" s="41"/>
      <c r="C542" s="66" t="s">
        <v>57</v>
      </c>
      <c r="D542" s="74">
        <v>1513.1</v>
      </c>
      <c r="E542" s="123">
        <v>0</v>
      </c>
      <c r="F542" s="87">
        <v>0</v>
      </c>
      <c r="G542" s="31">
        <v>0</v>
      </c>
      <c r="H542" s="31">
        <v>0</v>
      </c>
      <c r="I542" s="31">
        <v>0</v>
      </c>
      <c r="J542" s="123"/>
      <c r="K542" s="346"/>
      <c r="L542" s="67">
        <f t="shared" si="29"/>
        <v>1513.1</v>
      </c>
    </row>
    <row r="543" spans="1:12" ht="22.5" customHeight="1" x14ac:dyDescent="0.2">
      <c r="A543" s="54" t="s">
        <v>712</v>
      </c>
      <c r="B543" s="41"/>
      <c r="C543" s="66" t="s">
        <v>57</v>
      </c>
      <c r="D543" s="89">
        <v>588.6</v>
      </c>
      <c r="E543" s="123">
        <v>0</v>
      </c>
      <c r="F543" s="87">
        <v>0</v>
      </c>
      <c r="G543" s="31">
        <v>0</v>
      </c>
      <c r="H543" s="31">
        <v>0</v>
      </c>
      <c r="I543" s="31">
        <v>0</v>
      </c>
      <c r="J543" s="123"/>
      <c r="K543" s="346"/>
      <c r="L543" s="67">
        <f t="shared" si="29"/>
        <v>588.6</v>
      </c>
    </row>
    <row r="544" spans="1:12" ht="22.5" customHeight="1" x14ac:dyDescent="0.2">
      <c r="A544" s="54" t="s">
        <v>713</v>
      </c>
      <c r="B544" s="41"/>
      <c r="C544" s="66" t="s">
        <v>57</v>
      </c>
      <c r="D544" s="89">
        <v>539.6</v>
      </c>
      <c r="E544" s="123">
        <v>0</v>
      </c>
      <c r="F544" s="87">
        <v>0</v>
      </c>
      <c r="G544" s="31">
        <v>0</v>
      </c>
      <c r="H544" s="31">
        <v>0</v>
      </c>
      <c r="I544" s="31">
        <v>0</v>
      </c>
      <c r="J544" s="123"/>
      <c r="K544" s="346"/>
      <c r="L544" s="67">
        <f t="shared" si="29"/>
        <v>539.6</v>
      </c>
    </row>
    <row r="545" spans="1:12" ht="22.5" customHeight="1" x14ac:dyDescent="0.2">
      <c r="A545" s="54" t="s">
        <v>714</v>
      </c>
      <c r="B545" s="41"/>
      <c r="C545" s="66" t="s">
        <v>57</v>
      </c>
      <c r="D545" s="89">
        <v>141.19999999999999</v>
      </c>
      <c r="E545" s="123">
        <v>0</v>
      </c>
      <c r="F545" s="87">
        <v>0</v>
      </c>
      <c r="G545" s="31">
        <v>0</v>
      </c>
      <c r="H545" s="31">
        <v>0</v>
      </c>
      <c r="I545" s="31">
        <v>0</v>
      </c>
      <c r="J545" s="123"/>
      <c r="K545" s="346"/>
      <c r="L545" s="67">
        <f t="shared" si="29"/>
        <v>141.19999999999999</v>
      </c>
    </row>
    <row r="546" spans="1:12" ht="22.5" customHeight="1" x14ac:dyDescent="0.2">
      <c r="A546" s="54" t="s">
        <v>715</v>
      </c>
      <c r="B546" s="41"/>
      <c r="C546" s="66" t="s">
        <v>57</v>
      </c>
      <c r="D546" s="89">
        <v>46.9</v>
      </c>
      <c r="E546" s="123">
        <v>0</v>
      </c>
      <c r="F546" s="87">
        <v>0</v>
      </c>
      <c r="G546" s="31">
        <v>0</v>
      </c>
      <c r="H546" s="31">
        <v>0</v>
      </c>
      <c r="I546" s="31">
        <v>0</v>
      </c>
      <c r="J546" s="123"/>
      <c r="K546" s="346"/>
      <c r="L546" s="67">
        <f t="shared" si="29"/>
        <v>46.9</v>
      </c>
    </row>
    <row r="547" spans="1:12" ht="22.5" customHeight="1" x14ac:dyDescent="0.2">
      <c r="A547" s="54" t="s">
        <v>504</v>
      </c>
      <c r="B547" s="41"/>
      <c r="C547" s="66" t="s">
        <v>57</v>
      </c>
      <c r="D547" s="89">
        <v>138.1</v>
      </c>
      <c r="E547" s="123">
        <v>0</v>
      </c>
      <c r="F547" s="87">
        <v>0</v>
      </c>
      <c r="G547" s="31">
        <v>0</v>
      </c>
      <c r="H547" s="31">
        <v>0</v>
      </c>
      <c r="I547" s="31">
        <v>0</v>
      </c>
      <c r="J547" s="123"/>
      <c r="K547" s="346"/>
      <c r="L547" s="67">
        <f t="shared" si="29"/>
        <v>138.1</v>
      </c>
    </row>
    <row r="548" spans="1:12" ht="22.5" customHeight="1" x14ac:dyDescent="0.2">
      <c r="A548" s="54" t="s">
        <v>598</v>
      </c>
      <c r="B548" s="41"/>
      <c r="C548" s="66" t="s">
        <v>57</v>
      </c>
      <c r="D548" s="89">
        <v>517.90000000000009</v>
      </c>
      <c r="E548" s="123">
        <v>0</v>
      </c>
      <c r="F548" s="87">
        <v>0</v>
      </c>
      <c r="G548" s="31">
        <v>0</v>
      </c>
      <c r="H548" s="31">
        <v>0</v>
      </c>
      <c r="I548" s="31">
        <v>0</v>
      </c>
      <c r="J548" s="123"/>
      <c r="K548" s="346"/>
      <c r="L548" s="67">
        <f t="shared" si="29"/>
        <v>517.90000000000009</v>
      </c>
    </row>
    <row r="549" spans="1:12" ht="22.5" customHeight="1" x14ac:dyDescent="0.2">
      <c r="A549" s="54" t="s">
        <v>716</v>
      </c>
      <c r="B549" s="41"/>
      <c r="C549" s="66" t="s">
        <v>57</v>
      </c>
      <c r="D549" s="89">
        <v>246.27</v>
      </c>
      <c r="E549" s="123">
        <v>0</v>
      </c>
      <c r="F549" s="87">
        <v>0</v>
      </c>
      <c r="G549" s="31">
        <v>0</v>
      </c>
      <c r="H549" s="31">
        <v>0</v>
      </c>
      <c r="I549" s="31">
        <v>447</v>
      </c>
      <c r="J549" s="123"/>
      <c r="K549" s="346"/>
      <c r="L549" s="67">
        <f t="shared" ref="L549" si="30">SUM(D549:K549)</f>
        <v>693.27</v>
      </c>
    </row>
    <row r="550" spans="1:12" ht="22.5" customHeight="1" x14ac:dyDescent="0.2">
      <c r="A550" s="54" t="s">
        <v>717</v>
      </c>
      <c r="B550" s="41"/>
      <c r="C550" s="66" t="s">
        <v>57</v>
      </c>
      <c r="D550" s="74">
        <v>1702.4</v>
      </c>
      <c r="E550" s="123">
        <v>0</v>
      </c>
      <c r="F550" s="87">
        <v>0</v>
      </c>
      <c r="G550" s="31">
        <v>0</v>
      </c>
      <c r="H550" s="31">
        <v>0</v>
      </c>
      <c r="I550" s="31">
        <v>0</v>
      </c>
      <c r="J550" s="123"/>
      <c r="K550" s="346"/>
      <c r="L550" s="67">
        <f t="shared" ref="L550:L555" si="31">SUM(D550:K550)</f>
        <v>1702.4</v>
      </c>
    </row>
    <row r="551" spans="1:12" ht="22.5" customHeight="1" x14ac:dyDescent="0.2">
      <c r="A551" s="68" t="s">
        <v>718</v>
      </c>
      <c r="B551" s="41"/>
      <c r="C551" s="66" t="s">
        <v>57</v>
      </c>
      <c r="D551" s="89">
        <v>8075.7</v>
      </c>
      <c r="E551" s="123">
        <v>0</v>
      </c>
      <c r="F551" s="87">
        <v>0</v>
      </c>
      <c r="G551" s="31">
        <v>0</v>
      </c>
      <c r="H551" s="31">
        <v>0</v>
      </c>
      <c r="I551" s="31">
        <v>0</v>
      </c>
      <c r="J551" s="123"/>
      <c r="K551" s="346"/>
      <c r="L551" s="67">
        <f t="shared" si="31"/>
        <v>8075.7</v>
      </c>
    </row>
    <row r="552" spans="1:12" ht="22.5" customHeight="1" x14ac:dyDescent="0.2">
      <c r="A552" s="195" t="s">
        <v>719</v>
      </c>
      <c r="B552" s="41"/>
      <c r="C552" s="66" t="s">
        <v>57</v>
      </c>
      <c r="D552" s="89">
        <v>193279.37000000002</v>
      </c>
      <c r="E552" s="123">
        <v>7403</v>
      </c>
      <c r="F552" s="87">
        <v>1396</v>
      </c>
      <c r="G552" s="31">
        <v>874</v>
      </c>
      <c r="H552" s="31">
        <v>0</v>
      </c>
      <c r="I552" s="31">
        <v>0</v>
      </c>
      <c r="J552" s="123"/>
      <c r="K552" s="346"/>
      <c r="L552" s="67">
        <f t="shared" si="31"/>
        <v>202952.37000000002</v>
      </c>
    </row>
    <row r="553" spans="1:12" ht="22.5" customHeight="1" x14ac:dyDescent="0.2">
      <c r="A553" s="54" t="s">
        <v>720</v>
      </c>
      <c r="B553" s="41"/>
      <c r="C553" s="66" t="s">
        <v>57</v>
      </c>
      <c r="D553" s="89">
        <v>11.5</v>
      </c>
      <c r="E553" s="123">
        <v>0</v>
      </c>
      <c r="F553" s="87">
        <v>0</v>
      </c>
      <c r="G553" s="31">
        <v>0</v>
      </c>
      <c r="H553" s="31">
        <v>0</v>
      </c>
      <c r="I553" s="31">
        <v>0</v>
      </c>
      <c r="J553" s="123"/>
      <c r="K553" s="346"/>
      <c r="L553" s="67">
        <f t="shared" si="31"/>
        <v>11.5</v>
      </c>
    </row>
    <row r="554" spans="1:12" ht="22.5" customHeight="1" x14ac:dyDescent="0.2">
      <c r="A554" s="142" t="s">
        <v>721</v>
      </c>
      <c r="B554" s="46"/>
      <c r="C554" s="66" t="s">
        <v>57</v>
      </c>
      <c r="D554" s="89">
        <v>3793.4999999999995</v>
      </c>
      <c r="E554" s="123">
        <v>0</v>
      </c>
      <c r="F554" s="87">
        <v>0</v>
      </c>
      <c r="G554" s="31">
        <v>0</v>
      </c>
      <c r="H554" s="31">
        <v>0</v>
      </c>
      <c r="I554" s="31">
        <v>0</v>
      </c>
      <c r="J554" s="123"/>
      <c r="K554" s="346"/>
      <c r="L554" s="67">
        <f t="shared" si="31"/>
        <v>3793.4999999999995</v>
      </c>
    </row>
    <row r="555" spans="1:12" ht="22.5" customHeight="1" thickBot="1" x14ac:dyDescent="0.25">
      <c r="A555" s="196" t="s">
        <v>722</v>
      </c>
      <c r="B555" s="42"/>
      <c r="C555" s="66" t="s">
        <v>57</v>
      </c>
      <c r="D555" s="90">
        <v>660</v>
      </c>
      <c r="E555" s="361">
        <v>0</v>
      </c>
      <c r="F555" s="87">
        <v>0</v>
      </c>
      <c r="G555" s="31">
        <v>0</v>
      </c>
      <c r="H555" s="31">
        <v>0</v>
      </c>
      <c r="I555" s="31">
        <v>0</v>
      </c>
      <c r="J555" s="361"/>
      <c r="K555" s="362"/>
      <c r="L555" s="67">
        <f t="shared" si="31"/>
        <v>660</v>
      </c>
    </row>
    <row r="556" spans="1:12" ht="36" customHeight="1" thickTop="1" thickBot="1" x14ac:dyDescent="0.25">
      <c r="A556" s="520" t="s">
        <v>723</v>
      </c>
      <c r="B556" s="521"/>
      <c r="C556" s="32" t="s">
        <v>57</v>
      </c>
      <c r="D556" s="24">
        <f t="shared" ref="D556:I556" si="32">SUM(D426:D555)</f>
        <v>911296.28</v>
      </c>
      <c r="E556" s="24">
        <f t="shared" si="32"/>
        <v>17565</v>
      </c>
      <c r="F556" s="24">
        <f t="shared" si="32"/>
        <v>17541</v>
      </c>
      <c r="G556" s="24">
        <f>SUM(G426:G555)</f>
        <v>11011</v>
      </c>
      <c r="H556" s="24">
        <f t="shared" si="32"/>
        <v>11950</v>
      </c>
      <c r="I556" s="24">
        <f t="shared" si="32"/>
        <v>9398</v>
      </c>
      <c r="J556" s="24">
        <f t="shared" ref="J556:K556" si="33">SUM(J426:J555)</f>
        <v>0</v>
      </c>
      <c r="K556" s="24">
        <f t="shared" si="33"/>
        <v>0</v>
      </c>
      <c r="L556" s="25">
        <f>SUM(L426:L555)</f>
        <v>978761.2799999998</v>
      </c>
    </row>
    <row r="557" spans="1:12" ht="32.25" customHeight="1" thickBot="1" x14ac:dyDescent="0.25">
      <c r="A557" s="525" t="s">
        <v>724</v>
      </c>
      <c r="B557" s="526"/>
      <c r="C557" s="30" t="s">
        <v>57</v>
      </c>
      <c r="D557" s="52">
        <f t="shared" ref="D557:K557" si="34">SUM(D556,D421)</f>
        <v>4991045.76</v>
      </c>
      <c r="E557" s="52">
        <f t="shared" si="34"/>
        <v>164855.30000000002</v>
      </c>
      <c r="F557" s="52">
        <f t="shared" si="34"/>
        <v>111021.2</v>
      </c>
      <c r="G557" s="13">
        <f>SUM(G556,G421)</f>
        <v>88940</v>
      </c>
      <c r="H557" s="13">
        <f>SUM(H556,H421)</f>
        <v>77502</v>
      </c>
      <c r="I557" s="13">
        <f t="shared" si="34"/>
        <v>66850.899999999994</v>
      </c>
      <c r="J557" s="13">
        <f t="shared" si="34"/>
        <v>0</v>
      </c>
      <c r="K557" s="13">
        <f t="shared" si="34"/>
        <v>0</v>
      </c>
      <c r="L557" s="14">
        <f>SUM(L556,L421)</f>
        <v>5500215.1600000001</v>
      </c>
    </row>
    <row r="558" spans="1:12" ht="21.75" customHeight="1" thickTop="1" thickBot="1" x14ac:dyDescent="0.25">
      <c r="A558" s="538" t="s">
        <v>725</v>
      </c>
      <c r="B558" s="539"/>
      <c r="C558" s="539"/>
      <c r="D558" s="539"/>
      <c r="E558" s="539"/>
      <c r="F558" s="539"/>
      <c r="G558" s="539"/>
      <c r="H558" s="539"/>
      <c r="I558" s="539"/>
      <c r="J558" s="539"/>
      <c r="K558" s="539"/>
      <c r="L558" s="540"/>
    </row>
    <row r="559" spans="1:12" ht="24.75" customHeight="1" thickTop="1" thickBot="1" x14ac:dyDescent="0.25">
      <c r="A559" s="517" t="s">
        <v>726</v>
      </c>
      <c r="B559" s="518"/>
      <c r="C559" s="518"/>
      <c r="D559" s="518"/>
      <c r="E559" s="518"/>
      <c r="F559" s="518"/>
      <c r="G559" s="518"/>
      <c r="H559" s="518"/>
      <c r="I559" s="518"/>
      <c r="J559" s="518"/>
      <c r="K559" s="518"/>
      <c r="L559" s="519"/>
    </row>
    <row r="560" spans="1:12" ht="30" customHeight="1" thickTop="1" thickBot="1" x14ac:dyDescent="0.25">
      <c r="A560" s="535" t="s">
        <v>727</v>
      </c>
      <c r="B560" s="536"/>
      <c r="C560" s="536"/>
      <c r="D560" s="536"/>
      <c r="E560" s="536"/>
      <c r="F560" s="536"/>
      <c r="G560" s="536"/>
      <c r="H560" s="536"/>
      <c r="I560" s="536"/>
      <c r="J560" s="536"/>
      <c r="K560" s="536"/>
      <c r="L560" s="537"/>
    </row>
    <row r="561" spans="1:13" ht="65.25" customHeight="1" thickTop="1" x14ac:dyDescent="0.2">
      <c r="A561" s="505" t="s">
        <v>865</v>
      </c>
      <c r="B561" s="506"/>
      <c r="C561" s="506"/>
      <c r="D561" s="506"/>
      <c r="E561" s="506"/>
      <c r="F561" s="506"/>
      <c r="G561" s="506"/>
      <c r="H561" s="506"/>
      <c r="I561" s="506"/>
      <c r="J561" s="506"/>
      <c r="K561" s="506"/>
      <c r="L561" s="507"/>
    </row>
    <row r="562" spans="1:13" ht="45" customHeight="1" x14ac:dyDescent="0.2">
      <c r="A562" s="502" t="s">
        <v>728</v>
      </c>
      <c r="B562" s="503"/>
      <c r="C562" s="503"/>
      <c r="D562" s="503"/>
      <c r="E562" s="503"/>
      <c r="F562" s="503"/>
      <c r="G562" s="503"/>
      <c r="H562" s="503"/>
      <c r="I562" s="503"/>
      <c r="J562" s="503"/>
      <c r="K562" s="503"/>
      <c r="L562" s="504"/>
    </row>
    <row r="563" spans="1:13" ht="259.5" customHeight="1" x14ac:dyDescent="0.2">
      <c r="A563" s="505" t="s">
        <v>851</v>
      </c>
      <c r="B563" s="506"/>
      <c r="C563" s="506"/>
      <c r="D563" s="506"/>
      <c r="E563" s="506"/>
      <c r="F563" s="506"/>
      <c r="G563" s="506"/>
      <c r="H563" s="506"/>
      <c r="I563" s="506"/>
      <c r="J563" s="506"/>
      <c r="K563" s="506"/>
      <c r="L563" s="507"/>
    </row>
    <row r="564" spans="1:13" ht="34.5" customHeight="1" x14ac:dyDescent="0.2">
      <c r="A564" s="505" t="s">
        <v>850</v>
      </c>
      <c r="B564" s="562"/>
      <c r="C564" s="562"/>
      <c r="D564" s="562"/>
      <c r="E564" s="562"/>
      <c r="F564" s="562"/>
      <c r="G564" s="562"/>
      <c r="H564" s="562"/>
      <c r="I564" s="562"/>
      <c r="J564" s="562"/>
      <c r="K564" s="562"/>
      <c r="L564" s="563"/>
    </row>
    <row r="565" spans="1:13" ht="45.75" customHeight="1" thickBot="1" x14ac:dyDescent="0.25">
      <c r="A565" s="567" t="s">
        <v>847</v>
      </c>
      <c r="B565" s="562"/>
      <c r="C565" s="562"/>
      <c r="D565" s="562"/>
      <c r="E565" s="562"/>
      <c r="F565" s="562"/>
      <c r="G565" s="562"/>
      <c r="H565" s="562"/>
      <c r="I565" s="562"/>
      <c r="J565" s="562"/>
      <c r="K565" s="562"/>
      <c r="L565" s="563"/>
    </row>
    <row r="566" spans="1:13" ht="30.75" customHeight="1" thickTop="1" thickBot="1" x14ac:dyDescent="0.25">
      <c r="A566" s="535" t="s">
        <v>729</v>
      </c>
      <c r="B566" s="536"/>
      <c r="C566" s="536"/>
      <c r="D566" s="536"/>
      <c r="E566" s="536"/>
      <c r="F566" s="536"/>
      <c r="G566" s="536"/>
      <c r="H566" s="536"/>
      <c r="I566" s="536"/>
      <c r="J566" s="536"/>
      <c r="K566" s="536"/>
      <c r="L566" s="537"/>
    </row>
    <row r="567" spans="1:13" ht="135.75" customHeight="1" x14ac:dyDescent="0.2">
      <c r="A567" s="568" t="s">
        <v>730</v>
      </c>
      <c r="B567" s="562"/>
      <c r="C567" s="562"/>
      <c r="D567" s="562"/>
      <c r="E567" s="562"/>
      <c r="F567" s="562"/>
      <c r="G567" s="562"/>
      <c r="H567" s="562"/>
      <c r="I567" s="562"/>
      <c r="J567" s="562"/>
      <c r="K567" s="562"/>
      <c r="L567" s="563"/>
    </row>
    <row r="568" spans="1:13" ht="61.5" customHeight="1" x14ac:dyDescent="0.2">
      <c r="A568" s="505" t="s">
        <v>848</v>
      </c>
      <c r="B568" s="506"/>
      <c r="C568" s="506"/>
      <c r="D568" s="506"/>
      <c r="E568" s="506"/>
      <c r="F568" s="506"/>
      <c r="G568" s="506"/>
      <c r="H568" s="506"/>
      <c r="I568" s="506"/>
      <c r="J568" s="506"/>
      <c r="K568" s="506"/>
      <c r="L568" s="507"/>
    </row>
    <row r="569" spans="1:13" ht="61.5" customHeight="1" x14ac:dyDescent="0.2">
      <c r="A569" s="505" t="s">
        <v>731</v>
      </c>
      <c r="B569" s="506"/>
      <c r="C569" s="506"/>
      <c r="D569" s="506"/>
      <c r="E569" s="506"/>
      <c r="F569" s="506"/>
      <c r="G569" s="506"/>
      <c r="H569" s="506"/>
      <c r="I569" s="506"/>
      <c r="J569" s="506"/>
      <c r="K569" s="506"/>
      <c r="L569" s="507"/>
    </row>
    <row r="570" spans="1:13" ht="187.5" customHeight="1" x14ac:dyDescent="0.2">
      <c r="A570" s="564" t="s">
        <v>869</v>
      </c>
      <c r="B570" s="565"/>
      <c r="C570" s="565"/>
      <c r="D570" s="565"/>
      <c r="E570" s="565"/>
      <c r="F570" s="565"/>
      <c r="G570" s="565"/>
      <c r="H570" s="565"/>
      <c r="I570" s="565"/>
      <c r="J570" s="565"/>
      <c r="K570" s="565"/>
      <c r="L570" s="566"/>
      <c r="M570" s="3" t="s">
        <v>732</v>
      </c>
    </row>
    <row r="571" spans="1:13" ht="78.75" customHeight="1" x14ac:dyDescent="0.2">
      <c r="A571" s="505" t="s">
        <v>849</v>
      </c>
      <c r="B571" s="562"/>
      <c r="C571" s="562"/>
      <c r="D571" s="562"/>
      <c r="E571" s="562"/>
      <c r="F571" s="562"/>
      <c r="G571" s="562"/>
      <c r="H571" s="562"/>
      <c r="I571" s="562"/>
      <c r="J571" s="562"/>
      <c r="K571" s="562"/>
      <c r="L571" s="563"/>
    </row>
    <row r="572" spans="1:13" ht="24.75" customHeight="1" thickTop="1" thickBot="1" x14ac:dyDescent="0.25">
      <c r="A572" s="559" t="s">
        <v>733</v>
      </c>
      <c r="B572" s="560"/>
      <c r="C572" s="560"/>
      <c r="D572" s="560"/>
      <c r="E572" s="560"/>
      <c r="F572" s="560"/>
      <c r="G572" s="560"/>
      <c r="H572" s="560"/>
      <c r="I572" s="560"/>
      <c r="J572" s="560"/>
      <c r="K572" s="560"/>
      <c r="L572" s="561"/>
    </row>
    <row r="573" spans="1:13" ht="23.25" customHeight="1" x14ac:dyDescent="0.2">
      <c r="A573" s="556" t="s">
        <v>734</v>
      </c>
      <c r="B573" s="557"/>
      <c r="C573" s="557"/>
      <c r="D573" s="557"/>
      <c r="E573" s="557"/>
      <c r="F573" s="557"/>
      <c r="G573" s="557"/>
      <c r="H573" s="557"/>
      <c r="I573" s="557"/>
      <c r="J573" s="557"/>
      <c r="K573" s="557"/>
      <c r="L573" s="558"/>
    </row>
    <row r="574" spans="1:13" ht="102.75" customHeight="1" thickTop="1" x14ac:dyDescent="0.25">
      <c r="A574" s="553" t="s">
        <v>29</v>
      </c>
      <c r="B574" s="554"/>
      <c r="C574" s="554"/>
      <c r="D574" s="554"/>
      <c r="E574" s="554"/>
      <c r="F574" s="554"/>
      <c r="G574" s="554"/>
      <c r="H574" s="554"/>
      <c r="I574" s="554"/>
      <c r="J574" s="554"/>
      <c r="K574" s="554"/>
      <c r="L574" s="555"/>
    </row>
    <row r="575" spans="1:13" ht="24" customHeight="1" thickBot="1" x14ac:dyDescent="0.25">
      <c r="A575" s="550" t="s">
        <v>735</v>
      </c>
      <c r="B575" s="551"/>
      <c r="C575" s="551"/>
      <c r="D575" s="551"/>
      <c r="E575" s="551"/>
      <c r="F575" s="551"/>
      <c r="G575" s="551"/>
      <c r="H575" s="551"/>
      <c r="I575" s="551"/>
      <c r="J575" s="551"/>
      <c r="K575" s="551"/>
      <c r="L575" s="552"/>
    </row>
  </sheetData>
  <sortState xmlns:xlrd2="http://schemas.microsoft.com/office/spreadsheetml/2017/richdata2" ref="A30:L568">
    <sortCondition ref="B31:B124"/>
  </sortState>
  <mergeCells count="110">
    <mergeCell ref="A70:A72"/>
    <mergeCell ref="A108:A112"/>
    <mergeCell ref="A117:A118"/>
    <mergeCell ref="A76:A77"/>
    <mergeCell ref="A176:A177"/>
    <mergeCell ref="A180:A181"/>
    <mergeCell ref="A170:A171"/>
    <mergeCell ref="A147:A148"/>
    <mergeCell ref="A92:A97"/>
    <mergeCell ref="A11:B11"/>
    <mergeCell ref="A12:B12"/>
    <mergeCell ref="A21:B21"/>
    <mergeCell ref="A13:L13"/>
    <mergeCell ref="A14:C14"/>
    <mergeCell ref="A15:B15"/>
    <mergeCell ref="A17:B17"/>
    <mergeCell ref="A43:A45"/>
    <mergeCell ref="A37:A38"/>
    <mergeCell ref="A40:A41"/>
    <mergeCell ref="A29:L29"/>
    <mergeCell ref="A22:B22"/>
    <mergeCell ref="A24:L24"/>
    <mergeCell ref="A25:C25"/>
    <mergeCell ref="A28:L28"/>
    <mergeCell ref="A26:B26"/>
    <mergeCell ref="A23:B23"/>
    <mergeCell ref="A27:B27"/>
    <mergeCell ref="A34:A36"/>
    <mergeCell ref="A1:L1"/>
    <mergeCell ref="A3:L3"/>
    <mergeCell ref="A4:L4"/>
    <mergeCell ref="A7:L7"/>
    <mergeCell ref="A8:L8"/>
    <mergeCell ref="A5:L5"/>
    <mergeCell ref="A6:L6"/>
    <mergeCell ref="A2:L2"/>
    <mergeCell ref="A10:C10"/>
    <mergeCell ref="A9:L9"/>
    <mergeCell ref="A421:B421"/>
    <mergeCell ref="A20:B20"/>
    <mergeCell ref="A16:B16"/>
    <mergeCell ref="A18:L18"/>
    <mergeCell ref="A19:C19"/>
    <mergeCell ref="A131:A136"/>
    <mergeCell ref="B30:C30"/>
    <mergeCell ref="A200:A208"/>
    <mergeCell ref="A149:A151"/>
    <mergeCell ref="A53:A54"/>
    <mergeCell ref="A215:A227"/>
    <mergeCell ref="B199:C199"/>
    <mergeCell ref="A314:B315"/>
    <mergeCell ref="A152:A153"/>
    <mergeCell ref="A210:A213"/>
    <mergeCell ref="A265:A270"/>
    <mergeCell ref="A275:A276"/>
    <mergeCell ref="A285:A292"/>
    <mergeCell ref="A84:A85"/>
    <mergeCell ref="A90:A91"/>
    <mergeCell ref="A258:A261"/>
    <mergeCell ref="A56:A57"/>
    <mergeCell ref="A60:A62"/>
    <mergeCell ref="A64:A69"/>
    <mergeCell ref="A575:L575"/>
    <mergeCell ref="A574:L574"/>
    <mergeCell ref="A573:L573"/>
    <mergeCell ref="A572:L572"/>
    <mergeCell ref="A569:L569"/>
    <mergeCell ref="A568:L568"/>
    <mergeCell ref="A564:L564"/>
    <mergeCell ref="A570:L570"/>
    <mergeCell ref="A565:L565"/>
    <mergeCell ref="A567:L567"/>
    <mergeCell ref="A566:L566"/>
    <mergeCell ref="A571:L571"/>
    <mergeCell ref="A271:A272"/>
    <mergeCell ref="A183:A184"/>
    <mergeCell ref="A198:L198"/>
    <mergeCell ref="A196:B196"/>
    <mergeCell ref="A197:B197"/>
    <mergeCell ref="A277:A278"/>
    <mergeCell ref="A281:A282"/>
    <mergeCell ref="A99:A101"/>
    <mergeCell ref="A128:A129"/>
    <mergeCell ref="A228:A254"/>
    <mergeCell ref="A163:A164"/>
    <mergeCell ref="A123:A126"/>
    <mergeCell ref="A49:A52"/>
    <mergeCell ref="A562:L562"/>
    <mergeCell ref="A563:L563"/>
    <mergeCell ref="A319:L319"/>
    <mergeCell ref="A321:L321"/>
    <mergeCell ref="A422:L422"/>
    <mergeCell ref="A262:A264"/>
    <mergeCell ref="A423:L423"/>
    <mergeCell ref="A556:B556"/>
    <mergeCell ref="A424:L424"/>
    <mergeCell ref="A425:C425"/>
    <mergeCell ref="A557:B557"/>
    <mergeCell ref="A293:A311"/>
    <mergeCell ref="A318:B318"/>
    <mergeCell ref="A312:B312"/>
    <mergeCell ref="A313:B313"/>
    <mergeCell ref="A316:B316"/>
    <mergeCell ref="A561:L561"/>
    <mergeCell ref="A317:B317"/>
    <mergeCell ref="A320:L320"/>
    <mergeCell ref="A322:C322"/>
    <mergeCell ref="A560:L560"/>
    <mergeCell ref="A559:L559"/>
    <mergeCell ref="A558:L558"/>
  </mergeCells>
  <printOptions horizontalCentered="1"/>
  <pageMargins left="0.23622047244094491" right="0.23622047244094491" top="0.43307086614173229" bottom="0.47244094488188981" header="0.31496062992125984" footer="0.23622047244094491"/>
  <pageSetup paperSize="9" scale="47" fitToHeight="13" orientation="portrait" r:id="rId1"/>
  <headerFooter>
    <oddFooter>&amp;R&amp;P /&amp;N</oddFooter>
  </headerFooter>
  <rowBreaks count="11" manualBreakCount="11">
    <brk id="48" max="11" man="1"/>
    <brk id="91" max="11" man="1"/>
    <brk id="136" max="11" man="1"/>
    <brk id="181" max="11" man="1"/>
    <brk id="227" max="11" man="1"/>
    <brk id="270" max="9" man="1"/>
    <brk id="318" max="10" man="1"/>
    <brk id="384" max="10" man="1"/>
    <brk id="451" max="10" man="1"/>
    <brk id="519" max="10" man="1"/>
    <brk id="565" max="10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525"/>
  <sheetViews>
    <sheetView zoomScaleNormal="100" zoomScaleSheetLayoutView="100" workbookViewId="0">
      <selection activeCell="A4" sqref="A4:E4"/>
    </sheetView>
  </sheetViews>
  <sheetFormatPr defaultRowHeight="15" x14ac:dyDescent="0.25"/>
  <cols>
    <col min="1" max="1" width="14.42578125" customWidth="1"/>
    <col min="2" max="2" width="23.140625" style="105" customWidth="1"/>
    <col min="3" max="3" width="20.5703125" customWidth="1"/>
    <col min="4" max="4" width="7" style="106" customWidth="1"/>
    <col min="5" max="5" width="61" style="106" customWidth="1"/>
    <col min="6" max="6" width="9.140625" customWidth="1"/>
  </cols>
  <sheetData>
    <row r="1" spans="1:6" ht="24" customHeight="1" x14ac:dyDescent="0.25">
      <c r="A1" s="630" t="s">
        <v>0</v>
      </c>
      <c r="B1" s="631"/>
      <c r="C1" s="631"/>
      <c r="D1" s="631"/>
      <c r="E1" s="632"/>
    </row>
    <row r="2" spans="1:6" ht="24" customHeight="1" x14ac:dyDescent="0.25">
      <c r="A2" s="633" t="s">
        <v>3</v>
      </c>
      <c r="B2" s="634"/>
      <c r="C2" s="634"/>
      <c r="D2" s="634"/>
      <c r="E2" s="635"/>
    </row>
    <row r="3" spans="1:6" ht="42" customHeight="1" thickBot="1" x14ac:dyDescent="0.3">
      <c r="A3" s="633" t="s">
        <v>736</v>
      </c>
      <c r="B3" s="634"/>
      <c r="C3" s="634"/>
      <c r="D3" s="634"/>
      <c r="E3" s="635"/>
    </row>
    <row r="4" spans="1:6" ht="16.5" customHeight="1" thickTop="1" thickBot="1" x14ac:dyDescent="0.3">
      <c r="A4" s="636" t="s">
        <v>58</v>
      </c>
      <c r="B4" s="637"/>
      <c r="C4" s="637"/>
      <c r="D4" s="637"/>
      <c r="E4" s="638"/>
    </row>
    <row r="5" spans="1:6" ht="33.75" customHeight="1" thickTop="1" thickBot="1" x14ac:dyDescent="0.3">
      <c r="A5" s="103" t="s">
        <v>737</v>
      </c>
      <c r="B5" s="127" t="s">
        <v>738</v>
      </c>
      <c r="C5" s="127" t="s">
        <v>739</v>
      </c>
      <c r="D5" s="128" t="s">
        <v>740</v>
      </c>
      <c r="E5" s="126" t="s">
        <v>741</v>
      </c>
    </row>
    <row r="6" spans="1:6" ht="17.25" customHeight="1" thickTop="1" x14ac:dyDescent="0.25">
      <c r="A6" s="225">
        <v>44044</v>
      </c>
      <c r="B6" s="212" t="s">
        <v>742</v>
      </c>
      <c r="C6" s="209" t="s">
        <v>742</v>
      </c>
      <c r="D6" s="210" t="s">
        <v>742</v>
      </c>
      <c r="E6" s="211" t="s">
        <v>742</v>
      </c>
      <c r="F6" s="101"/>
    </row>
    <row r="7" spans="1:6" ht="17.25" customHeight="1" x14ac:dyDescent="0.25">
      <c r="A7" s="226">
        <v>44075</v>
      </c>
      <c r="B7" s="129" t="s">
        <v>742</v>
      </c>
      <c r="C7" s="102" t="s">
        <v>742</v>
      </c>
      <c r="D7" s="124" t="s">
        <v>742</v>
      </c>
      <c r="E7" s="125" t="s">
        <v>742</v>
      </c>
    </row>
    <row r="8" spans="1:6" ht="15" customHeight="1" x14ac:dyDescent="0.25">
      <c r="A8" s="639">
        <v>44105</v>
      </c>
      <c r="B8" s="129" t="s">
        <v>743</v>
      </c>
      <c r="C8" s="102"/>
      <c r="D8" s="124">
        <v>1</v>
      </c>
      <c r="E8" s="130" t="s">
        <v>744</v>
      </c>
    </row>
    <row r="9" spans="1:6" ht="15" customHeight="1" x14ac:dyDescent="0.25">
      <c r="A9" s="640"/>
      <c r="B9" s="129" t="s">
        <v>421</v>
      </c>
      <c r="C9" s="102"/>
      <c r="D9" s="124">
        <v>2</v>
      </c>
      <c r="E9" s="130" t="s">
        <v>745</v>
      </c>
    </row>
    <row r="10" spans="1:6" ht="15" customHeight="1" x14ac:dyDescent="0.25">
      <c r="A10" s="640"/>
      <c r="B10" s="642" t="s">
        <v>746</v>
      </c>
      <c r="C10" s="102"/>
      <c r="D10" s="124">
        <v>3</v>
      </c>
      <c r="E10" s="130" t="s">
        <v>747</v>
      </c>
    </row>
    <row r="11" spans="1:6" x14ac:dyDescent="0.25">
      <c r="A11" s="640"/>
      <c r="B11" s="643"/>
      <c r="C11" s="102"/>
      <c r="D11" s="124">
        <v>4</v>
      </c>
      <c r="E11" s="131" t="s">
        <v>748</v>
      </c>
    </row>
    <row r="12" spans="1:6" x14ac:dyDescent="0.25">
      <c r="A12" s="640"/>
      <c r="B12" s="129" t="s">
        <v>749</v>
      </c>
      <c r="C12" s="102"/>
      <c r="D12" s="124">
        <v>5</v>
      </c>
      <c r="E12" s="131" t="s">
        <v>750</v>
      </c>
    </row>
    <row r="13" spans="1:6" x14ac:dyDescent="0.25">
      <c r="A13" s="640"/>
      <c r="B13" s="129" t="s">
        <v>751</v>
      </c>
      <c r="C13" s="102"/>
      <c r="D13" s="124">
        <v>6</v>
      </c>
      <c r="E13" s="130" t="s">
        <v>752</v>
      </c>
    </row>
    <row r="14" spans="1:6" x14ac:dyDescent="0.25">
      <c r="A14" s="640"/>
      <c r="B14" s="129" t="s">
        <v>753</v>
      </c>
      <c r="C14" s="102"/>
      <c r="D14" s="124">
        <v>7</v>
      </c>
      <c r="E14" s="130" t="s">
        <v>754</v>
      </c>
    </row>
    <row r="15" spans="1:6" x14ac:dyDescent="0.25">
      <c r="A15" s="640"/>
      <c r="B15" s="129" t="s">
        <v>755</v>
      </c>
      <c r="C15" s="102"/>
      <c r="D15" s="124">
        <v>8</v>
      </c>
      <c r="E15" s="130" t="s">
        <v>756</v>
      </c>
    </row>
    <row r="16" spans="1:6" x14ac:dyDescent="0.25">
      <c r="A16" s="640"/>
      <c r="B16" s="129" t="s">
        <v>757</v>
      </c>
      <c r="C16" s="102"/>
      <c r="D16" s="124">
        <v>9</v>
      </c>
      <c r="E16" s="130" t="s">
        <v>758</v>
      </c>
    </row>
    <row r="17" spans="1:5" x14ac:dyDescent="0.25">
      <c r="A17" s="640"/>
      <c r="B17" s="129" t="s">
        <v>759</v>
      </c>
      <c r="C17" s="102"/>
      <c r="D17" s="124">
        <v>10</v>
      </c>
      <c r="E17" s="130" t="s">
        <v>760</v>
      </c>
    </row>
    <row r="18" spans="1:5" x14ac:dyDescent="0.25">
      <c r="A18" s="640"/>
      <c r="B18" s="129" t="s">
        <v>761</v>
      </c>
      <c r="C18" s="102"/>
      <c r="D18" s="124">
        <v>11</v>
      </c>
      <c r="E18" s="130" t="s">
        <v>762</v>
      </c>
    </row>
    <row r="19" spans="1:5" x14ac:dyDescent="0.25">
      <c r="A19" s="640"/>
      <c r="B19" s="129" t="s">
        <v>763</v>
      </c>
      <c r="C19" s="102"/>
      <c r="D19" s="124">
        <v>12</v>
      </c>
      <c r="E19" s="130" t="s">
        <v>764</v>
      </c>
    </row>
    <row r="20" spans="1:5" ht="15" customHeight="1" x14ac:dyDescent="0.25">
      <c r="A20" s="640"/>
      <c r="B20" s="132" t="s">
        <v>457</v>
      </c>
      <c r="C20" s="102"/>
      <c r="D20" s="124">
        <v>13</v>
      </c>
      <c r="E20" s="133" t="s">
        <v>765</v>
      </c>
    </row>
    <row r="21" spans="1:5" x14ac:dyDescent="0.25">
      <c r="A21" s="640"/>
      <c r="B21" s="134" t="s">
        <v>766</v>
      </c>
      <c r="C21" s="104"/>
      <c r="D21" s="135">
        <v>14</v>
      </c>
      <c r="E21" s="130" t="s">
        <v>767</v>
      </c>
    </row>
    <row r="22" spans="1:5" x14ac:dyDescent="0.25">
      <c r="A22" s="640"/>
      <c r="B22" s="134" t="s">
        <v>766</v>
      </c>
      <c r="C22" s="104"/>
      <c r="D22" s="135">
        <v>15</v>
      </c>
      <c r="E22" s="130" t="s">
        <v>768</v>
      </c>
    </row>
    <row r="23" spans="1:5" x14ac:dyDescent="0.25">
      <c r="A23" s="640"/>
      <c r="B23" s="134" t="s">
        <v>769</v>
      </c>
      <c r="C23" s="104"/>
      <c r="D23" s="135">
        <v>16</v>
      </c>
      <c r="E23" s="130" t="s">
        <v>770</v>
      </c>
    </row>
    <row r="24" spans="1:5" ht="26.25" x14ac:dyDescent="0.25">
      <c r="A24" s="640"/>
      <c r="B24" s="136" t="s">
        <v>771</v>
      </c>
      <c r="C24" s="104"/>
      <c r="D24" s="135">
        <v>17</v>
      </c>
      <c r="E24" s="137" t="s">
        <v>772</v>
      </c>
    </row>
    <row r="25" spans="1:5" x14ac:dyDescent="0.25">
      <c r="A25" s="640"/>
      <c r="B25" s="134" t="s">
        <v>461</v>
      </c>
      <c r="C25" s="104"/>
      <c r="D25" s="135">
        <v>18</v>
      </c>
      <c r="E25" s="130" t="s">
        <v>773</v>
      </c>
    </row>
    <row r="26" spans="1:5" x14ac:dyDescent="0.25">
      <c r="A26" s="640"/>
      <c r="B26" s="134" t="s">
        <v>470</v>
      </c>
      <c r="C26" s="104"/>
      <c r="D26" s="135">
        <v>19</v>
      </c>
      <c r="E26" s="130" t="s">
        <v>774</v>
      </c>
    </row>
    <row r="27" spans="1:5" x14ac:dyDescent="0.25">
      <c r="A27" s="640"/>
      <c r="B27" s="134" t="s">
        <v>775</v>
      </c>
      <c r="C27" s="104"/>
      <c r="D27" s="135">
        <v>20</v>
      </c>
      <c r="E27" s="130" t="s">
        <v>776</v>
      </c>
    </row>
    <row r="28" spans="1:5" x14ac:dyDescent="0.25">
      <c r="A28" s="640"/>
      <c r="B28" s="134" t="s">
        <v>777</v>
      </c>
      <c r="C28" s="104"/>
      <c r="D28" s="135">
        <v>21</v>
      </c>
      <c r="E28" s="130" t="s">
        <v>778</v>
      </c>
    </row>
    <row r="29" spans="1:5" x14ac:dyDescent="0.25">
      <c r="A29" s="641"/>
      <c r="B29" s="129" t="s">
        <v>779</v>
      </c>
      <c r="C29" s="102"/>
      <c r="D29" s="124">
        <v>22</v>
      </c>
      <c r="E29" s="130" t="s">
        <v>780</v>
      </c>
    </row>
    <row r="30" spans="1:5" x14ac:dyDescent="0.25">
      <c r="A30" s="628">
        <v>44136</v>
      </c>
      <c r="B30" s="146" t="s">
        <v>423</v>
      </c>
      <c r="C30" s="147"/>
      <c r="D30" s="124">
        <v>1</v>
      </c>
      <c r="E30" s="130" t="s">
        <v>781</v>
      </c>
    </row>
    <row r="31" spans="1:5" x14ac:dyDescent="0.25">
      <c r="A31" s="629"/>
      <c r="B31" s="146" t="s">
        <v>751</v>
      </c>
      <c r="C31" s="147"/>
      <c r="D31" s="124">
        <v>2</v>
      </c>
      <c r="E31" s="130" t="s">
        <v>782</v>
      </c>
    </row>
    <row r="32" spans="1:5" ht="15" customHeight="1" x14ac:dyDescent="0.25">
      <c r="A32" s="629"/>
      <c r="B32" s="146" t="s">
        <v>755</v>
      </c>
      <c r="C32" s="156"/>
      <c r="D32" s="124">
        <v>3</v>
      </c>
      <c r="E32" s="130" t="s">
        <v>756</v>
      </c>
    </row>
    <row r="33" spans="1:5" x14ac:dyDescent="0.25">
      <c r="A33" s="629"/>
      <c r="B33" s="146" t="s">
        <v>783</v>
      </c>
      <c r="C33" s="156"/>
      <c r="D33" s="148">
        <v>4</v>
      </c>
      <c r="E33" s="165" t="s">
        <v>784</v>
      </c>
    </row>
    <row r="34" spans="1:5" x14ac:dyDescent="0.25">
      <c r="A34" s="625">
        <v>44166</v>
      </c>
      <c r="B34" s="162" t="s">
        <v>785</v>
      </c>
      <c r="C34" s="161"/>
      <c r="D34" s="163">
        <v>1</v>
      </c>
      <c r="E34" s="165" t="s">
        <v>786</v>
      </c>
    </row>
    <row r="35" spans="1:5" x14ac:dyDescent="0.25">
      <c r="A35" s="626"/>
      <c r="B35" s="162" t="s">
        <v>751</v>
      </c>
      <c r="C35" s="161"/>
      <c r="D35" s="163">
        <v>2</v>
      </c>
      <c r="E35" s="130" t="s">
        <v>787</v>
      </c>
    </row>
    <row r="36" spans="1:5" x14ac:dyDescent="0.25">
      <c r="A36" s="626"/>
      <c r="B36" s="162" t="s">
        <v>788</v>
      </c>
      <c r="C36" s="161"/>
      <c r="D36" s="163">
        <v>3</v>
      </c>
      <c r="E36" s="130" t="s">
        <v>789</v>
      </c>
    </row>
    <row r="37" spans="1:5" x14ac:dyDescent="0.25">
      <c r="A37" s="626"/>
      <c r="B37" s="162" t="s">
        <v>790</v>
      </c>
      <c r="C37" s="161"/>
      <c r="D37" s="163">
        <v>4</v>
      </c>
      <c r="E37" s="130" t="s">
        <v>791</v>
      </c>
    </row>
    <row r="38" spans="1:5" x14ac:dyDescent="0.25">
      <c r="A38" s="626"/>
      <c r="B38" s="162" t="s">
        <v>428</v>
      </c>
      <c r="C38" s="161"/>
      <c r="D38" s="163">
        <v>5</v>
      </c>
      <c r="E38" s="130" t="s">
        <v>792</v>
      </c>
    </row>
    <row r="39" spans="1:5" x14ac:dyDescent="0.25">
      <c r="A39" s="626"/>
      <c r="B39" s="162" t="s">
        <v>779</v>
      </c>
      <c r="C39" s="161"/>
      <c r="D39" s="163">
        <v>6</v>
      </c>
      <c r="E39" s="130" t="s">
        <v>793</v>
      </c>
    </row>
    <row r="40" spans="1:5" x14ac:dyDescent="0.25">
      <c r="A40" s="626"/>
      <c r="B40" s="162" t="s">
        <v>794</v>
      </c>
      <c r="C40" s="161"/>
      <c r="D40" s="163">
        <v>7</v>
      </c>
      <c r="E40" s="130" t="s">
        <v>795</v>
      </c>
    </row>
    <row r="41" spans="1:5" x14ac:dyDescent="0.25">
      <c r="A41" s="626"/>
      <c r="B41" s="162" t="s">
        <v>796</v>
      </c>
      <c r="C41" s="161"/>
      <c r="D41" s="163">
        <v>8</v>
      </c>
      <c r="E41" s="130" t="s">
        <v>797</v>
      </c>
    </row>
    <row r="42" spans="1:5" x14ac:dyDescent="0.25">
      <c r="A42" s="626"/>
      <c r="B42" s="162" t="s">
        <v>798</v>
      </c>
      <c r="C42" s="161"/>
      <c r="D42" s="163">
        <v>9</v>
      </c>
      <c r="E42" s="130" t="s">
        <v>799</v>
      </c>
    </row>
    <row r="43" spans="1:5" ht="15.75" customHeight="1" x14ac:dyDescent="0.25">
      <c r="A43" s="627"/>
      <c r="B43" s="162" t="s">
        <v>800</v>
      </c>
      <c r="C43" s="161"/>
      <c r="D43" s="163">
        <v>10</v>
      </c>
      <c r="E43" s="166" t="s">
        <v>801</v>
      </c>
    </row>
    <row r="44" spans="1:5" x14ac:dyDescent="0.25">
      <c r="A44" s="625">
        <v>44197</v>
      </c>
      <c r="B44" s="162" t="s">
        <v>802</v>
      </c>
      <c r="C44" s="161"/>
      <c r="D44" s="163">
        <v>1</v>
      </c>
      <c r="E44" s="200" t="s">
        <v>803</v>
      </c>
    </row>
    <row r="45" spans="1:5" x14ac:dyDescent="0.25">
      <c r="A45" s="626"/>
      <c r="B45" s="162" t="s">
        <v>804</v>
      </c>
      <c r="C45" s="161"/>
      <c r="D45" s="163">
        <v>2</v>
      </c>
      <c r="E45" s="200" t="s">
        <v>805</v>
      </c>
    </row>
    <row r="46" spans="1:5" x14ac:dyDescent="0.25">
      <c r="A46" s="626"/>
      <c r="B46" s="162" t="s">
        <v>806</v>
      </c>
      <c r="C46" s="161"/>
      <c r="D46" s="163">
        <v>4</v>
      </c>
      <c r="E46" s="200" t="s">
        <v>807</v>
      </c>
    </row>
    <row r="47" spans="1:5" ht="30" x14ac:dyDescent="0.25">
      <c r="A47" s="626"/>
      <c r="B47" s="173" t="s">
        <v>459</v>
      </c>
      <c r="C47" s="161"/>
      <c r="D47" s="148">
        <v>4</v>
      </c>
      <c r="E47" s="201" t="s">
        <v>808</v>
      </c>
    </row>
    <row r="48" spans="1:5" x14ac:dyDescent="0.25">
      <c r="A48" s="627"/>
      <c r="B48" s="162" t="s">
        <v>809</v>
      </c>
      <c r="C48" s="161"/>
      <c r="D48" s="163">
        <v>5</v>
      </c>
      <c r="E48" s="200" t="s">
        <v>810</v>
      </c>
    </row>
    <row r="49" spans="1:5" ht="17.25" customHeight="1" x14ac:dyDescent="0.25">
      <c r="A49" s="227">
        <v>44228</v>
      </c>
      <c r="B49" s="198" t="s">
        <v>742</v>
      </c>
      <c r="C49" s="199" t="s">
        <v>742</v>
      </c>
      <c r="D49" s="148" t="s">
        <v>742</v>
      </c>
      <c r="E49" s="202" t="s">
        <v>742</v>
      </c>
    </row>
    <row r="50" spans="1:5" ht="17.25" customHeight="1" x14ac:dyDescent="0.25">
      <c r="A50" s="227">
        <v>44256</v>
      </c>
      <c r="B50" s="198" t="s">
        <v>742</v>
      </c>
      <c r="C50" s="199" t="s">
        <v>742</v>
      </c>
      <c r="D50" s="148" t="s">
        <v>742</v>
      </c>
      <c r="E50" s="202" t="s">
        <v>742</v>
      </c>
    </row>
    <row r="51" spans="1:5" ht="17.25" customHeight="1" x14ac:dyDescent="0.25">
      <c r="A51" s="227">
        <v>44287</v>
      </c>
      <c r="B51" s="198" t="s">
        <v>742</v>
      </c>
      <c r="C51" s="199" t="s">
        <v>742</v>
      </c>
      <c r="D51" s="148" t="s">
        <v>742</v>
      </c>
      <c r="E51" s="202" t="s">
        <v>742</v>
      </c>
    </row>
    <row r="52" spans="1:5" ht="17.25" customHeight="1" x14ac:dyDescent="0.25">
      <c r="A52" s="227">
        <v>44317</v>
      </c>
      <c r="B52" s="198" t="s">
        <v>742</v>
      </c>
      <c r="C52" s="199" t="s">
        <v>742</v>
      </c>
      <c r="D52" s="148" t="s">
        <v>742</v>
      </c>
      <c r="E52" s="202" t="s">
        <v>742</v>
      </c>
    </row>
    <row r="53" spans="1:5" ht="17.25" customHeight="1" x14ac:dyDescent="0.25">
      <c r="A53" s="227">
        <v>44348</v>
      </c>
      <c r="B53" s="198" t="s">
        <v>742</v>
      </c>
      <c r="C53" s="199" t="s">
        <v>742</v>
      </c>
      <c r="D53" s="148" t="s">
        <v>742</v>
      </c>
      <c r="E53" s="202" t="s">
        <v>742</v>
      </c>
    </row>
    <row r="54" spans="1:5" ht="17.25" customHeight="1" x14ac:dyDescent="0.25">
      <c r="A54" s="227">
        <v>44378</v>
      </c>
      <c r="B54" s="198" t="s">
        <v>742</v>
      </c>
      <c r="C54" s="199" t="s">
        <v>742</v>
      </c>
      <c r="D54" s="148" t="s">
        <v>742</v>
      </c>
      <c r="E54" s="202" t="s">
        <v>742</v>
      </c>
    </row>
    <row r="55" spans="1:5" ht="17.25" customHeight="1" x14ac:dyDescent="0.25">
      <c r="A55" s="227">
        <v>44409</v>
      </c>
      <c r="B55" s="198" t="s">
        <v>742</v>
      </c>
      <c r="C55" s="199" t="s">
        <v>742</v>
      </c>
      <c r="D55" s="148" t="s">
        <v>742</v>
      </c>
      <c r="E55" s="202" t="s">
        <v>742</v>
      </c>
    </row>
    <row r="56" spans="1:5" ht="17.25" customHeight="1" x14ac:dyDescent="0.25">
      <c r="A56" s="247">
        <v>44440</v>
      </c>
      <c r="B56" s="248" t="s">
        <v>742</v>
      </c>
      <c r="C56" s="249" t="s">
        <v>742</v>
      </c>
      <c r="D56" s="250" t="s">
        <v>742</v>
      </c>
      <c r="E56" s="251" t="s">
        <v>742</v>
      </c>
    </row>
    <row r="57" spans="1:5" ht="17.25" customHeight="1" x14ac:dyDescent="0.25">
      <c r="A57" s="247">
        <v>44470</v>
      </c>
      <c r="B57" s="248" t="s">
        <v>742</v>
      </c>
      <c r="C57" s="249" t="s">
        <v>742</v>
      </c>
      <c r="D57" s="250" t="s">
        <v>742</v>
      </c>
      <c r="E57" s="251" t="s">
        <v>742</v>
      </c>
    </row>
    <row r="58" spans="1:5" ht="17.25" customHeight="1" x14ac:dyDescent="0.25">
      <c r="A58" s="259">
        <v>44501</v>
      </c>
      <c r="B58" s="260" t="s">
        <v>742</v>
      </c>
      <c r="C58" s="261" t="s">
        <v>742</v>
      </c>
      <c r="D58" s="262" t="s">
        <v>742</v>
      </c>
      <c r="E58" s="263" t="s">
        <v>742</v>
      </c>
    </row>
    <row r="59" spans="1:5" ht="17.25" customHeight="1" thickBot="1" x14ac:dyDescent="0.3">
      <c r="A59" s="269">
        <v>44531</v>
      </c>
      <c r="B59" s="270" t="s">
        <v>742</v>
      </c>
      <c r="C59" s="271" t="s">
        <v>742</v>
      </c>
      <c r="D59" s="272" t="s">
        <v>742</v>
      </c>
      <c r="E59" s="273" t="s">
        <v>742</v>
      </c>
    </row>
    <row r="60" spans="1:5" ht="37.5" customHeight="1" thickTop="1" thickBot="1" x14ac:dyDescent="0.3">
      <c r="A60" s="103" t="s">
        <v>737</v>
      </c>
      <c r="B60" s="127" t="s">
        <v>738</v>
      </c>
      <c r="C60" s="127" t="s">
        <v>739</v>
      </c>
      <c r="D60" s="128" t="s">
        <v>740</v>
      </c>
      <c r="E60" s="126" t="s">
        <v>741</v>
      </c>
    </row>
    <row r="61" spans="1:5" ht="17.25" customHeight="1" thickTop="1" x14ac:dyDescent="0.25">
      <c r="A61" s="264">
        <v>44562</v>
      </c>
      <c r="B61" s="265" t="s">
        <v>742</v>
      </c>
      <c r="C61" s="266" t="s">
        <v>742</v>
      </c>
      <c r="D61" s="267" t="s">
        <v>742</v>
      </c>
      <c r="E61" s="268" t="s">
        <v>742</v>
      </c>
    </row>
    <row r="62" spans="1:5" ht="16.5" customHeight="1" x14ac:dyDescent="0.25">
      <c r="A62" s="227">
        <v>44593</v>
      </c>
      <c r="B62" s="162" t="s">
        <v>742</v>
      </c>
      <c r="C62" s="280" t="s">
        <v>742</v>
      </c>
      <c r="D62" s="163" t="s">
        <v>742</v>
      </c>
      <c r="E62" s="281" t="s">
        <v>742</v>
      </c>
    </row>
    <row r="63" spans="1:5" x14ac:dyDescent="0.25">
      <c r="A63" s="259">
        <v>44621</v>
      </c>
      <c r="B63" s="260" t="s">
        <v>742</v>
      </c>
      <c r="C63" s="261" t="s">
        <v>742</v>
      </c>
      <c r="D63" s="262" t="s">
        <v>742</v>
      </c>
      <c r="E63" s="263" t="s">
        <v>742</v>
      </c>
    </row>
    <row r="64" spans="1:5" x14ac:dyDescent="0.25">
      <c r="A64" s="247">
        <v>44652</v>
      </c>
      <c r="B64" s="260" t="s">
        <v>742</v>
      </c>
      <c r="C64" s="249" t="s">
        <v>742</v>
      </c>
      <c r="D64" s="250" t="s">
        <v>742</v>
      </c>
      <c r="E64" s="251" t="s">
        <v>742</v>
      </c>
    </row>
    <row r="65" spans="1:5" x14ac:dyDescent="0.25">
      <c r="A65" s="247">
        <v>44682</v>
      </c>
      <c r="B65" s="260" t="s">
        <v>742</v>
      </c>
      <c r="C65" s="261" t="s">
        <v>742</v>
      </c>
      <c r="D65" s="262" t="s">
        <v>742</v>
      </c>
      <c r="E65" s="263" t="s">
        <v>742</v>
      </c>
    </row>
    <row r="66" spans="1:5" x14ac:dyDescent="0.25">
      <c r="A66" s="259">
        <v>44713</v>
      </c>
      <c r="B66" s="248" t="s">
        <v>742</v>
      </c>
      <c r="C66" s="249" t="s">
        <v>742</v>
      </c>
      <c r="D66" s="250" t="s">
        <v>742</v>
      </c>
      <c r="E66" s="251" t="s">
        <v>742</v>
      </c>
    </row>
    <row r="67" spans="1:5" x14ac:dyDescent="0.25">
      <c r="A67" s="259">
        <v>44743</v>
      </c>
      <c r="B67" s="260" t="s">
        <v>742</v>
      </c>
      <c r="C67" s="261" t="s">
        <v>742</v>
      </c>
      <c r="D67" s="262" t="s">
        <v>742</v>
      </c>
      <c r="E67" s="263" t="s">
        <v>742</v>
      </c>
    </row>
    <row r="68" spans="1:5" x14ac:dyDescent="0.25">
      <c r="A68" s="259">
        <v>44774</v>
      </c>
      <c r="B68" s="260" t="s">
        <v>742</v>
      </c>
      <c r="C68" s="261" t="s">
        <v>742</v>
      </c>
      <c r="D68" s="262" t="s">
        <v>742</v>
      </c>
      <c r="E68" s="263" t="s">
        <v>742</v>
      </c>
    </row>
    <row r="69" spans="1:5" x14ac:dyDescent="0.25">
      <c r="A69" s="259">
        <v>44805</v>
      </c>
      <c r="B69" s="260" t="s">
        <v>742</v>
      </c>
      <c r="C69" s="261" t="s">
        <v>742</v>
      </c>
      <c r="D69" s="262" t="s">
        <v>742</v>
      </c>
      <c r="E69" s="263" t="s">
        <v>742</v>
      </c>
    </row>
    <row r="70" spans="1:5" x14ac:dyDescent="0.25">
      <c r="A70" s="259">
        <v>44835</v>
      </c>
      <c r="B70" s="260" t="s">
        <v>742</v>
      </c>
      <c r="C70" s="261" t="s">
        <v>742</v>
      </c>
      <c r="D70" s="262" t="s">
        <v>742</v>
      </c>
      <c r="E70" s="263" t="s">
        <v>742</v>
      </c>
    </row>
    <row r="71" spans="1:5" x14ac:dyDescent="0.25">
      <c r="A71" s="259">
        <v>44866</v>
      </c>
      <c r="B71" s="260" t="s">
        <v>742</v>
      </c>
      <c r="C71" s="261" t="s">
        <v>742</v>
      </c>
      <c r="D71" s="262" t="s">
        <v>742</v>
      </c>
      <c r="E71" s="263" t="s">
        <v>742</v>
      </c>
    </row>
    <row r="72" spans="1:5" x14ac:dyDescent="0.25">
      <c r="A72" s="247">
        <v>44896</v>
      </c>
      <c r="B72" s="248" t="s">
        <v>742</v>
      </c>
      <c r="C72" s="249" t="s">
        <v>742</v>
      </c>
      <c r="D72" s="250" t="s">
        <v>742</v>
      </c>
      <c r="E72" s="251" t="s">
        <v>742</v>
      </c>
    </row>
    <row r="73" spans="1:5" x14ac:dyDescent="0.25">
      <c r="A73" s="366">
        <v>44927</v>
      </c>
      <c r="B73" s="162" t="s">
        <v>742</v>
      </c>
      <c r="C73" s="280" t="s">
        <v>742</v>
      </c>
      <c r="D73" s="163" t="s">
        <v>742</v>
      </c>
      <c r="E73" s="281" t="s">
        <v>742</v>
      </c>
    </row>
    <row r="74" spans="1:5" x14ac:dyDescent="0.25">
      <c r="A74" s="366">
        <v>44958</v>
      </c>
      <c r="B74" s="162" t="s">
        <v>742</v>
      </c>
      <c r="C74" s="280" t="s">
        <v>742</v>
      </c>
      <c r="D74" s="163" t="s">
        <v>742</v>
      </c>
      <c r="E74" s="281" t="s">
        <v>742</v>
      </c>
    </row>
    <row r="75" spans="1:5" x14ac:dyDescent="0.25">
      <c r="A75" s="369">
        <v>44986</v>
      </c>
      <c r="B75" s="370" t="s">
        <v>742</v>
      </c>
      <c r="C75" s="371" t="s">
        <v>742</v>
      </c>
      <c r="D75" s="372" t="s">
        <v>742</v>
      </c>
      <c r="E75" s="373" t="s">
        <v>742</v>
      </c>
    </row>
    <row r="76" spans="1:5" x14ac:dyDescent="0.25">
      <c r="A76" s="247">
        <v>45017</v>
      </c>
      <c r="B76" s="248" t="s">
        <v>742</v>
      </c>
      <c r="C76" s="249" t="s">
        <v>742</v>
      </c>
      <c r="D76" s="250" t="s">
        <v>742</v>
      </c>
      <c r="E76" s="251" t="s">
        <v>742</v>
      </c>
    </row>
    <row r="77" spans="1:5" ht="15.75" thickBot="1" x14ac:dyDescent="0.3">
      <c r="A77" s="377">
        <v>45047</v>
      </c>
      <c r="B77" s="378" t="s">
        <v>742</v>
      </c>
      <c r="C77" s="379" t="s">
        <v>742</v>
      </c>
      <c r="D77" s="380" t="s">
        <v>742</v>
      </c>
      <c r="E77" s="381" t="s">
        <v>742</v>
      </c>
    </row>
    <row r="514" spans="1:10" ht="354.75" customHeight="1" x14ac:dyDescent="0.25">
      <c r="A514" s="157"/>
      <c r="B514" s="158"/>
      <c r="C514" s="157"/>
      <c r="D514" s="159"/>
      <c r="E514" s="159"/>
      <c r="F514" s="157"/>
      <c r="G514" s="157"/>
      <c r="H514" s="157"/>
      <c r="I514" s="157"/>
      <c r="J514" s="157"/>
    </row>
    <row r="515" spans="1:10" ht="42.75" customHeight="1" x14ac:dyDescent="0.25"/>
    <row r="518" spans="1:10" ht="30" customHeight="1" x14ac:dyDescent="0.25"/>
    <row r="519" spans="1:10" ht="29.25" customHeight="1" x14ac:dyDescent="0.25"/>
    <row r="521" spans="1:10" ht="62.25" customHeight="1" x14ac:dyDescent="0.25"/>
    <row r="523" spans="1:10" ht="61.5" customHeight="1" x14ac:dyDescent="0.25"/>
    <row r="524" spans="1:10" ht="77.25" customHeight="1" x14ac:dyDescent="0.25"/>
    <row r="525" spans="1:10" ht="237.75" customHeight="1" x14ac:dyDescent="0.25"/>
  </sheetData>
  <mergeCells count="9">
    <mergeCell ref="A44:A48"/>
    <mergeCell ref="A34:A43"/>
    <mergeCell ref="A30:A33"/>
    <mergeCell ref="A1:E1"/>
    <mergeCell ref="A2:E2"/>
    <mergeCell ref="A4:E4"/>
    <mergeCell ref="A3:E3"/>
    <mergeCell ref="A8:A29"/>
    <mergeCell ref="B10:B11"/>
  </mergeCells>
  <pageMargins left="0.51181102362204722" right="0.51181102362204722" top="0.78740157480314965" bottom="0.47" header="0.31496062992125984" footer="0.31496062992125984"/>
  <pageSetup paperSize="9" scale="73" orientation="portrait" r:id="rId1"/>
  <headerFooter>
    <oddFooter>&amp;R&amp;9&amp;P / &amp;N</oddFooter>
  </headerFooter>
  <rowBreaks count="1" manualBreakCount="1">
    <brk id="59" max="4" man="1"/>
  </rowBreaks>
  <colBreaks count="1" manualBreakCount="1">
    <brk id="5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Q211"/>
  <sheetViews>
    <sheetView zoomScale="98" zoomScaleNormal="98" zoomScaleSheetLayoutView="100" zoomScalePageLayoutView="51" workbookViewId="0">
      <selection sqref="A1:Q1"/>
    </sheetView>
  </sheetViews>
  <sheetFormatPr defaultRowHeight="15" x14ac:dyDescent="0.25"/>
  <cols>
    <col min="1" max="1" width="8.5703125" customWidth="1"/>
    <col min="2" max="2" width="7.85546875" customWidth="1"/>
    <col min="8" max="8" width="9.5703125" customWidth="1"/>
    <col min="13" max="13" width="8.7109375" customWidth="1"/>
    <col min="14" max="14" width="12.42578125" customWidth="1"/>
    <col min="15" max="15" width="11.85546875" customWidth="1"/>
    <col min="16" max="16" width="10.85546875" customWidth="1"/>
    <col min="17" max="17" width="10.140625" customWidth="1"/>
  </cols>
  <sheetData>
    <row r="1" spans="1:17" s="57" customFormat="1" ht="42.75" customHeight="1" thickTop="1" thickBot="1" x14ac:dyDescent="0.4">
      <c r="A1" s="656" t="s">
        <v>811</v>
      </c>
      <c r="B1" s="657"/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657"/>
      <c r="N1" s="657"/>
      <c r="O1" s="657"/>
      <c r="P1" s="657"/>
      <c r="Q1" s="658"/>
    </row>
    <row r="2" spans="1:17" s="57" customFormat="1" ht="43.5" customHeight="1" thickTop="1" x14ac:dyDescent="0.35">
      <c r="A2" s="279"/>
      <c r="B2" s="279"/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</row>
    <row r="3" spans="1:17" s="57" customFormat="1" ht="40.5" customHeight="1" x14ac:dyDescent="0.35">
      <c r="A3" s="174"/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</row>
    <row r="4" spans="1:17" s="57" customFormat="1" ht="47.25" customHeight="1" x14ac:dyDescent="0.35">
      <c r="A4" s="174"/>
      <c r="B4" s="174"/>
      <c r="C4" s="174"/>
      <c r="D4" s="174"/>
      <c r="E4" s="174"/>
      <c r="F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</row>
    <row r="18" spans="1:17" ht="18" customHeight="1" x14ac:dyDescent="0.25"/>
    <row r="19" spans="1:17" s="55" customFormat="1" ht="12.75" customHeight="1" thickBot="1" x14ac:dyDescent="0.35">
      <c r="B19" s="56"/>
      <c r="D19" s="56"/>
      <c r="E19" s="56"/>
      <c r="F19" s="56"/>
      <c r="G19" s="56"/>
      <c r="H19" s="56"/>
      <c r="I19" s="56"/>
      <c r="J19" s="56"/>
      <c r="K19" s="56"/>
      <c r="L19" s="56"/>
      <c r="M19" s="56"/>
    </row>
    <row r="20" spans="1:17" ht="37.5" customHeight="1" thickTop="1" thickBot="1" x14ac:dyDescent="0.3">
      <c r="A20" s="167"/>
      <c r="B20" s="171"/>
      <c r="C20" s="171"/>
      <c r="D20" s="171"/>
      <c r="E20" s="659" t="s">
        <v>812</v>
      </c>
      <c r="F20" s="660"/>
      <c r="G20" s="660"/>
      <c r="H20" s="660"/>
      <c r="I20" s="660"/>
      <c r="J20" s="660"/>
      <c r="K20" s="660"/>
      <c r="L20" s="660"/>
      <c r="M20" s="660"/>
      <c r="N20" s="661"/>
      <c r="O20" s="171"/>
      <c r="P20" s="171"/>
      <c r="Q20" s="171"/>
    </row>
    <row r="21" spans="1:17" ht="54" customHeight="1" thickTop="1" x14ac:dyDescent="0.25">
      <c r="A21" s="167"/>
      <c r="B21" s="171"/>
      <c r="C21" s="171"/>
      <c r="D21" s="171"/>
      <c r="E21" s="175"/>
      <c r="F21" s="175"/>
      <c r="G21" s="175"/>
      <c r="H21" s="175"/>
      <c r="I21" s="175"/>
      <c r="J21" s="175"/>
      <c r="K21" s="175"/>
      <c r="L21" s="175"/>
      <c r="M21" s="175"/>
      <c r="N21" s="175"/>
      <c r="O21" s="171"/>
      <c r="P21" s="171"/>
      <c r="Q21" s="171"/>
    </row>
    <row r="22" spans="1:17" ht="37.5" customHeight="1" x14ac:dyDescent="0.25">
      <c r="A22" s="167"/>
      <c r="B22" s="171"/>
      <c r="C22" s="171"/>
      <c r="D22" s="171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1"/>
      <c r="P22" s="171"/>
      <c r="Q22" s="171"/>
    </row>
    <row r="23" spans="1:17" ht="33.75" customHeight="1" x14ac:dyDescent="0.25">
      <c r="A23" s="167"/>
      <c r="B23" s="171"/>
      <c r="C23" s="171"/>
      <c r="D23" s="171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1"/>
      <c r="P23" s="171"/>
      <c r="Q23" s="171"/>
    </row>
    <row r="24" spans="1:17" ht="34.5" customHeight="1" x14ac:dyDescent="0.25"/>
    <row r="25" spans="1:17" ht="38.25" customHeight="1" x14ac:dyDescent="0.25"/>
    <row r="26" spans="1:17" ht="29.25" customHeight="1" x14ac:dyDescent="0.25"/>
    <row r="33" spans="1:17" ht="12" customHeight="1" x14ac:dyDescent="0.25"/>
    <row r="34" spans="1:17" ht="14.25" customHeight="1" thickBot="1" x14ac:dyDescent="0.3"/>
    <row r="35" spans="1:17" ht="37.5" customHeight="1" thickTop="1" thickBot="1" x14ac:dyDescent="0.3">
      <c r="A35" s="171"/>
      <c r="B35" s="171"/>
      <c r="C35" s="171"/>
      <c r="D35" s="171"/>
      <c r="E35" s="659" t="s">
        <v>813</v>
      </c>
      <c r="F35" s="660"/>
      <c r="G35" s="660"/>
      <c r="H35" s="660"/>
      <c r="I35" s="660"/>
      <c r="J35" s="660"/>
      <c r="K35" s="660"/>
      <c r="L35" s="660"/>
      <c r="M35" s="660"/>
      <c r="N35" s="661"/>
      <c r="O35" s="171"/>
      <c r="P35" s="171"/>
      <c r="Q35" s="171"/>
    </row>
    <row r="36" spans="1:17" ht="29.25" customHeight="1" thickTop="1" x14ac:dyDescent="0.25"/>
    <row r="37" spans="1:17" ht="43.5" customHeight="1" x14ac:dyDescent="0.25"/>
    <row r="46" spans="1:17" ht="27" customHeight="1" x14ac:dyDescent="0.25"/>
    <row r="47" spans="1:17" ht="27.75" customHeight="1" x14ac:dyDescent="0.25"/>
    <row r="48" spans="1:17" ht="24" customHeight="1" x14ac:dyDescent="0.25"/>
    <row r="49" spans="4:15" ht="12" customHeight="1" x14ac:dyDescent="0.25"/>
    <row r="50" spans="4:15" ht="17.25" customHeight="1" thickBot="1" x14ac:dyDescent="0.3"/>
    <row r="51" spans="4:15" ht="43.5" customHeight="1" x14ac:dyDescent="0.25">
      <c r="D51" s="653" t="s">
        <v>854</v>
      </c>
      <c r="E51" s="654"/>
      <c r="F51" s="654"/>
      <c r="G51" s="654"/>
      <c r="H51" s="654"/>
      <c r="I51" s="654"/>
      <c r="J51" s="654"/>
      <c r="K51" s="654"/>
      <c r="L51" s="654"/>
      <c r="M51" s="654"/>
      <c r="N51" s="654"/>
      <c r="O51" s="655"/>
    </row>
    <row r="52" spans="4:15" ht="25.5" customHeight="1" thickTop="1" x14ac:dyDescent="0.25"/>
    <row r="53" spans="4:15" ht="24.75" customHeight="1" x14ac:dyDescent="0.25"/>
    <row r="54" spans="4:15" ht="27" customHeight="1" x14ac:dyDescent="0.25"/>
    <row r="55" spans="4:15" ht="36" customHeight="1" x14ac:dyDescent="0.25"/>
    <row r="58" spans="4:15" ht="19.5" customHeight="1" x14ac:dyDescent="0.25"/>
    <row r="64" spans="4:15" ht="42" customHeight="1" x14ac:dyDescent="0.25"/>
    <row r="65" spans="4:15" ht="11.25" customHeight="1" x14ac:dyDescent="0.25"/>
    <row r="66" spans="4:15" ht="15.75" customHeight="1" thickBot="1" x14ac:dyDescent="0.3"/>
    <row r="67" spans="4:15" ht="40.5" customHeight="1" thickTop="1" thickBot="1" x14ac:dyDescent="0.3">
      <c r="D67" s="653" t="s">
        <v>866</v>
      </c>
      <c r="E67" s="654"/>
      <c r="F67" s="654"/>
      <c r="G67" s="654"/>
      <c r="H67" s="654"/>
      <c r="I67" s="654"/>
      <c r="J67" s="654"/>
      <c r="K67" s="654"/>
      <c r="L67" s="654"/>
      <c r="M67" s="654"/>
      <c r="N67" s="654"/>
      <c r="O67" s="655"/>
    </row>
    <row r="68" spans="4:15" ht="15.75" customHeight="1" thickTop="1" x14ac:dyDescent="0.25"/>
    <row r="87" spans="4:15" ht="20.25" customHeight="1" x14ac:dyDescent="0.25"/>
    <row r="89" spans="4:15" x14ac:dyDescent="0.25">
      <c r="D89" s="644" t="s">
        <v>853</v>
      </c>
      <c r="E89" s="645"/>
      <c r="F89" s="645"/>
      <c r="G89" s="645"/>
      <c r="H89" s="645"/>
      <c r="I89" s="645"/>
      <c r="J89" s="645"/>
      <c r="K89" s="645"/>
      <c r="L89" s="645"/>
      <c r="M89" s="645"/>
      <c r="N89" s="645"/>
      <c r="O89" s="646"/>
    </row>
    <row r="90" spans="4:15" x14ac:dyDescent="0.25">
      <c r="D90" s="647"/>
      <c r="E90" s="648"/>
      <c r="F90" s="648"/>
      <c r="G90" s="648"/>
      <c r="H90" s="648"/>
      <c r="I90" s="648"/>
      <c r="J90" s="648"/>
      <c r="K90" s="648"/>
      <c r="L90" s="648"/>
      <c r="M90" s="648"/>
      <c r="N90" s="648"/>
      <c r="O90" s="649"/>
    </row>
    <row r="91" spans="4:15" x14ac:dyDescent="0.25">
      <c r="D91" s="650"/>
      <c r="E91" s="651"/>
      <c r="F91" s="651"/>
      <c r="G91" s="651"/>
      <c r="H91" s="651"/>
      <c r="I91" s="651"/>
      <c r="J91" s="651"/>
      <c r="K91" s="651"/>
      <c r="L91" s="651"/>
      <c r="M91" s="651"/>
      <c r="N91" s="651"/>
      <c r="O91" s="652"/>
    </row>
    <row r="119" spans="4:16" ht="15.75" thickBot="1" x14ac:dyDescent="0.3"/>
    <row r="120" spans="4:16" ht="15" customHeight="1" thickTop="1" x14ac:dyDescent="0.25">
      <c r="D120" s="662" t="s">
        <v>867</v>
      </c>
      <c r="E120" s="663"/>
      <c r="F120" s="663"/>
      <c r="G120" s="663"/>
      <c r="H120" s="663"/>
      <c r="I120" s="663"/>
      <c r="J120" s="663"/>
      <c r="K120" s="663"/>
      <c r="L120" s="663"/>
      <c r="M120" s="663"/>
      <c r="N120" s="663"/>
      <c r="O120" s="664"/>
      <c r="P120" s="382"/>
    </row>
    <row r="121" spans="4:16" x14ac:dyDescent="0.25">
      <c r="D121" s="665"/>
      <c r="E121" s="666"/>
      <c r="F121" s="666"/>
      <c r="G121" s="666"/>
      <c r="H121" s="666"/>
      <c r="I121" s="666"/>
      <c r="J121" s="666"/>
      <c r="K121" s="666"/>
      <c r="L121" s="666"/>
      <c r="M121" s="666"/>
      <c r="N121" s="666"/>
      <c r="O121" s="667"/>
      <c r="P121" s="382"/>
    </row>
    <row r="122" spans="4:16" ht="15.75" thickBot="1" x14ac:dyDescent="0.3">
      <c r="D122" s="668"/>
      <c r="E122" s="669"/>
      <c r="F122" s="669"/>
      <c r="G122" s="669"/>
      <c r="H122" s="669"/>
      <c r="I122" s="669"/>
      <c r="J122" s="669"/>
      <c r="K122" s="669"/>
      <c r="L122" s="669"/>
      <c r="M122" s="669"/>
      <c r="N122" s="669"/>
      <c r="O122" s="670"/>
      <c r="P122" s="382"/>
    </row>
    <row r="123" spans="4:16" ht="21" customHeight="1" thickTop="1" x14ac:dyDescent="0.25"/>
    <row r="139" spans="3:17" ht="12" customHeight="1" x14ac:dyDescent="0.25"/>
    <row r="140" spans="3:17" ht="15.75" thickBot="1" x14ac:dyDescent="0.3"/>
    <row r="141" spans="3:17" ht="43.5" customHeight="1" thickTop="1" thickBot="1" x14ac:dyDescent="0.3">
      <c r="C141" s="368"/>
      <c r="D141" s="653" t="s">
        <v>868</v>
      </c>
      <c r="E141" s="654"/>
      <c r="F141" s="654"/>
      <c r="G141" s="654"/>
      <c r="H141" s="654"/>
      <c r="I141" s="654"/>
      <c r="J141" s="654"/>
      <c r="K141" s="654"/>
      <c r="L141" s="654"/>
      <c r="M141" s="654"/>
      <c r="N141" s="654"/>
      <c r="O141" s="655"/>
      <c r="P141" s="365"/>
      <c r="Q141" s="367"/>
    </row>
    <row r="142" spans="3:17" ht="15.75" thickTop="1" x14ac:dyDescent="0.25"/>
    <row r="199" spans="1:9" x14ac:dyDescent="0.25">
      <c r="E199" s="157"/>
      <c r="F199" s="157"/>
      <c r="G199" s="157"/>
      <c r="H199" s="157"/>
      <c r="I199" s="157"/>
    </row>
    <row r="200" spans="1:9" ht="354.75" customHeight="1" x14ac:dyDescent="0.25">
      <c r="A200" s="157"/>
      <c r="B200" s="157"/>
      <c r="C200" s="157"/>
      <c r="D200" s="157"/>
    </row>
    <row r="201" spans="1:9" ht="42.75" customHeight="1" x14ac:dyDescent="0.25"/>
    <row r="204" spans="1:9" ht="30" customHeight="1" x14ac:dyDescent="0.25"/>
    <row r="205" spans="1:9" ht="29.25" customHeight="1" x14ac:dyDescent="0.25"/>
    <row r="207" spans="1:9" ht="62.25" customHeight="1" x14ac:dyDescent="0.25"/>
    <row r="209" ht="61.5" customHeight="1" x14ac:dyDescent="0.25"/>
    <row r="210" ht="77.25" customHeight="1" x14ac:dyDescent="0.25"/>
    <row r="211" ht="237.75" customHeight="1" x14ac:dyDescent="0.25"/>
  </sheetData>
  <mergeCells count="8">
    <mergeCell ref="D89:O91"/>
    <mergeCell ref="D141:O141"/>
    <mergeCell ref="D67:O67"/>
    <mergeCell ref="A1:Q1"/>
    <mergeCell ref="E20:N20"/>
    <mergeCell ref="E35:N35"/>
    <mergeCell ref="D51:O51"/>
    <mergeCell ref="D120:O122"/>
  </mergeCells>
  <pageMargins left="0.63" right="0.63" top="0.70866141732283472" bottom="0.47244094488188981" header="0.31496062992125984" footer="0.31496062992125984"/>
  <pageSetup paperSize="9" scale="50" orientation="portrait" r:id="rId1"/>
  <headerFooter>
    <oddFooter>&amp;R&amp;12&amp;P /&amp;N</oddFooter>
  </headerFooter>
  <colBreaks count="1" manualBreakCount="1">
    <brk id="18" max="91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E8D5D-539F-4DCF-BE08-85E6B745D851}">
  <dimension ref="B3:D47"/>
  <sheetViews>
    <sheetView topLeftCell="A27" workbookViewId="0">
      <selection activeCell="B39" sqref="B39"/>
    </sheetView>
  </sheetViews>
  <sheetFormatPr defaultRowHeight="15" x14ac:dyDescent="0.25"/>
  <cols>
    <col min="2" max="2" width="39.42578125" customWidth="1"/>
    <col min="8" max="8" width="20" customWidth="1"/>
  </cols>
  <sheetData>
    <row r="3" spans="2:2" ht="16.5" thickBot="1" x14ac:dyDescent="0.3">
      <c r="B3" s="287" t="s">
        <v>75</v>
      </c>
    </row>
    <row r="4" spans="2:2" ht="15.75" customHeight="1" thickTop="1" x14ac:dyDescent="0.25">
      <c r="B4" s="239" t="s">
        <v>141</v>
      </c>
    </row>
    <row r="5" spans="2:2" ht="15" customHeight="1" x14ac:dyDescent="0.25">
      <c r="B5" s="239" t="s">
        <v>103</v>
      </c>
    </row>
    <row r="6" spans="2:2" x14ac:dyDescent="0.25">
      <c r="B6" s="239" t="s">
        <v>220</v>
      </c>
    </row>
    <row r="7" spans="2:2" ht="15" customHeight="1" x14ac:dyDescent="0.25">
      <c r="B7" s="239" t="s">
        <v>201</v>
      </c>
    </row>
    <row r="8" spans="2:2" x14ac:dyDescent="0.25">
      <c r="B8" s="239" t="s">
        <v>165</v>
      </c>
    </row>
    <row r="9" spans="2:2" x14ac:dyDescent="0.25">
      <c r="B9" s="239" t="s">
        <v>124</v>
      </c>
    </row>
    <row r="10" spans="2:2" x14ac:dyDescent="0.25">
      <c r="B10" s="239" t="s">
        <v>83</v>
      </c>
    </row>
    <row r="11" spans="2:2" ht="15" customHeight="1" x14ac:dyDescent="0.25">
      <c r="B11" s="239" t="s">
        <v>92</v>
      </c>
    </row>
    <row r="12" spans="2:2" x14ac:dyDescent="0.25">
      <c r="B12" s="238" t="s">
        <v>229</v>
      </c>
    </row>
    <row r="13" spans="2:2" x14ac:dyDescent="0.25">
      <c r="B13" s="238" t="s">
        <v>266</v>
      </c>
    </row>
    <row r="14" spans="2:2" ht="15" customHeight="1" x14ac:dyDescent="0.25">
      <c r="B14" s="237" t="s">
        <v>195</v>
      </c>
    </row>
    <row r="15" spans="2:2" x14ac:dyDescent="0.25">
      <c r="B15" s="239" t="s">
        <v>218</v>
      </c>
    </row>
    <row r="16" spans="2:2" x14ac:dyDescent="0.25">
      <c r="B16" s="238" t="s">
        <v>226</v>
      </c>
    </row>
    <row r="17" spans="2:2" x14ac:dyDescent="0.25">
      <c r="B17" s="238" t="s">
        <v>307</v>
      </c>
    </row>
    <row r="18" spans="2:2" x14ac:dyDescent="0.25">
      <c r="B18" s="383" t="s">
        <v>234</v>
      </c>
    </row>
    <row r="19" spans="2:2" x14ac:dyDescent="0.25">
      <c r="B19" s="239" t="s">
        <v>154</v>
      </c>
    </row>
    <row r="20" spans="2:2" x14ac:dyDescent="0.25">
      <c r="B20" s="238" t="s">
        <v>245</v>
      </c>
    </row>
    <row r="21" spans="2:2" x14ac:dyDescent="0.25">
      <c r="B21" s="238" t="s">
        <v>231</v>
      </c>
    </row>
    <row r="22" spans="2:2" x14ac:dyDescent="0.25">
      <c r="B22" s="239" t="s">
        <v>137</v>
      </c>
    </row>
    <row r="23" spans="2:2" x14ac:dyDescent="0.25">
      <c r="B23" s="238" t="s">
        <v>327</v>
      </c>
    </row>
    <row r="24" spans="2:2" x14ac:dyDescent="0.25">
      <c r="B24" s="237" t="s">
        <v>147</v>
      </c>
    </row>
    <row r="25" spans="2:2" x14ac:dyDescent="0.25">
      <c r="B25" s="239" t="s">
        <v>199</v>
      </c>
    </row>
    <row r="26" spans="2:2" x14ac:dyDescent="0.25">
      <c r="B26" s="238" t="s">
        <v>243</v>
      </c>
    </row>
    <row r="27" spans="2:2" x14ac:dyDescent="0.25">
      <c r="B27" s="239" t="s">
        <v>213</v>
      </c>
    </row>
    <row r="28" spans="2:2" x14ac:dyDescent="0.25">
      <c r="B28" s="239" t="s">
        <v>224</v>
      </c>
    </row>
    <row r="29" spans="2:2" ht="15" customHeight="1" x14ac:dyDescent="0.25">
      <c r="B29" s="238" t="s">
        <v>257</v>
      </c>
    </row>
    <row r="30" spans="2:2" x14ac:dyDescent="0.25">
      <c r="B30" s="239" t="s">
        <v>222</v>
      </c>
    </row>
    <row r="31" spans="2:2" x14ac:dyDescent="0.25">
      <c r="B31" s="239" t="s">
        <v>143</v>
      </c>
    </row>
    <row r="32" spans="2:2" x14ac:dyDescent="0.25">
      <c r="B32" s="238" t="s">
        <v>315</v>
      </c>
    </row>
    <row r="33" spans="2:4" ht="15" customHeight="1" x14ac:dyDescent="0.25">
      <c r="B33" s="239" t="s">
        <v>176</v>
      </c>
      <c r="D33" s="112" t="s">
        <v>852</v>
      </c>
    </row>
    <row r="36" spans="2:4" ht="15.75" x14ac:dyDescent="0.25">
      <c r="B36" s="330" t="s">
        <v>356</v>
      </c>
    </row>
    <row r="37" spans="2:4" x14ac:dyDescent="0.25">
      <c r="B37" s="237" t="s">
        <v>369</v>
      </c>
    </row>
    <row r="38" spans="2:4" ht="15" customHeight="1" x14ac:dyDescent="0.25">
      <c r="B38" s="384" t="s">
        <v>376</v>
      </c>
    </row>
    <row r="39" spans="2:4" ht="15" customHeight="1" x14ac:dyDescent="0.25">
      <c r="B39" s="237" t="s">
        <v>423</v>
      </c>
    </row>
    <row r="40" spans="2:4" x14ac:dyDescent="0.25">
      <c r="B40" s="237" t="s">
        <v>428</v>
      </c>
    </row>
    <row r="41" spans="2:4" x14ac:dyDescent="0.25">
      <c r="B41" s="240" t="s">
        <v>432</v>
      </c>
    </row>
    <row r="42" spans="2:4" x14ac:dyDescent="0.25">
      <c r="B42" s="240" t="s">
        <v>438</v>
      </c>
    </row>
    <row r="43" spans="2:4" x14ac:dyDescent="0.25">
      <c r="B43" s="239" t="s">
        <v>443</v>
      </c>
    </row>
    <row r="44" spans="2:4" x14ac:dyDescent="0.25">
      <c r="B44" s="385" t="s">
        <v>446</v>
      </c>
    </row>
    <row r="45" spans="2:4" x14ac:dyDescent="0.25">
      <c r="B45" s="240" t="s">
        <v>454</v>
      </c>
    </row>
    <row r="46" spans="2:4" x14ac:dyDescent="0.25">
      <c r="B46" s="237" t="s">
        <v>461</v>
      </c>
    </row>
    <row r="47" spans="2:4" ht="15" customHeight="1" x14ac:dyDescent="0.25">
      <c r="B47" s="239" t="s">
        <v>470</v>
      </c>
      <c r="D47" s="112" t="s">
        <v>815</v>
      </c>
    </row>
  </sheetData>
  <autoFilter ref="B3:B33" xr:uid="{882E8D5D-539F-4DCF-BE08-85E6B745D851}"/>
  <sortState xmlns:xlrd2="http://schemas.microsoft.com/office/spreadsheetml/2017/richdata2" ref="B4:B33">
    <sortCondition ref="B4:B33"/>
  </sortState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C62"/>
  <sheetViews>
    <sheetView workbookViewId="0">
      <selection activeCell="A2" sqref="A2"/>
    </sheetView>
  </sheetViews>
  <sheetFormatPr defaultRowHeight="15" x14ac:dyDescent="0.25"/>
  <cols>
    <col min="1" max="1" width="21.7109375" customWidth="1"/>
    <col min="6" max="6" width="15" customWidth="1"/>
  </cols>
  <sheetData>
    <row r="2" spans="1:1" x14ac:dyDescent="0.25">
      <c r="A2" s="296" t="s">
        <v>83</v>
      </c>
    </row>
    <row r="3" spans="1:1" ht="30" x14ac:dyDescent="0.25">
      <c r="A3" s="296" t="s">
        <v>92</v>
      </c>
    </row>
    <row r="4" spans="1:1" ht="30" x14ac:dyDescent="0.25">
      <c r="A4" s="296" t="s">
        <v>97</v>
      </c>
    </row>
    <row r="5" spans="1:1" x14ac:dyDescent="0.25">
      <c r="A5" s="296" t="s">
        <v>103</v>
      </c>
    </row>
    <row r="6" spans="1:1" x14ac:dyDescent="0.25">
      <c r="A6" s="296" t="s">
        <v>107</v>
      </c>
    </row>
    <row r="7" spans="1:1" ht="15.75" customHeight="1" x14ac:dyDescent="0.25">
      <c r="A7" s="296" t="s">
        <v>117</v>
      </c>
    </row>
    <row r="8" spans="1:1" x14ac:dyDescent="0.25">
      <c r="A8" s="296" t="s">
        <v>124</v>
      </c>
    </row>
    <row r="9" spans="1:1" ht="15.75" customHeight="1" x14ac:dyDescent="0.25">
      <c r="A9" s="296" t="s">
        <v>137</v>
      </c>
    </row>
    <row r="10" spans="1:1" ht="30" x14ac:dyDescent="0.25">
      <c r="A10" s="296" t="s">
        <v>143</v>
      </c>
    </row>
    <row r="11" spans="1:1" x14ac:dyDescent="0.25">
      <c r="A11" s="296" t="s">
        <v>145</v>
      </c>
    </row>
    <row r="12" spans="1:1" x14ac:dyDescent="0.25">
      <c r="A12" s="296" t="s">
        <v>150</v>
      </c>
    </row>
    <row r="13" spans="1:1" ht="30" x14ac:dyDescent="0.25">
      <c r="A13" s="296" t="s">
        <v>154</v>
      </c>
    </row>
    <row r="14" spans="1:1" ht="30" x14ac:dyDescent="0.25">
      <c r="A14" s="296" t="s">
        <v>160</v>
      </c>
    </row>
    <row r="15" spans="1:1" x14ac:dyDescent="0.25">
      <c r="A15" s="296" t="s">
        <v>165</v>
      </c>
    </row>
    <row r="16" spans="1:1" ht="30" x14ac:dyDescent="0.25">
      <c r="A16" s="296" t="s">
        <v>167</v>
      </c>
    </row>
    <row r="17" spans="1:1" ht="30" x14ac:dyDescent="0.25">
      <c r="A17" s="296" t="s">
        <v>171</v>
      </c>
    </row>
    <row r="18" spans="1:1" ht="15" customHeight="1" x14ac:dyDescent="0.25">
      <c r="A18" s="296" t="s">
        <v>173</v>
      </c>
    </row>
    <row r="19" spans="1:1" ht="15.75" customHeight="1" x14ac:dyDescent="0.25">
      <c r="A19" s="296" t="s">
        <v>176</v>
      </c>
    </row>
    <row r="20" spans="1:1" ht="15.75" customHeight="1" x14ac:dyDescent="0.25">
      <c r="A20" s="296" t="s">
        <v>185</v>
      </c>
    </row>
    <row r="21" spans="1:1" x14ac:dyDescent="0.25">
      <c r="A21" s="297" t="s">
        <v>816</v>
      </c>
    </row>
    <row r="22" spans="1:1" x14ac:dyDescent="0.25">
      <c r="A22" s="296" t="s">
        <v>195</v>
      </c>
    </row>
    <row r="23" spans="1:1" ht="30" x14ac:dyDescent="0.25">
      <c r="A23" s="296" t="s">
        <v>199</v>
      </c>
    </row>
    <row r="24" spans="1:1" x14ac:dyDescent="0.25">
      <c r="A24" s="296" t="s">
        <v>207</v>
      </c>
    </row>
    <row r="25" spans="1:1" ht="30" x14ac:dyDescent="0.25">
      <c r="A25" s="296" t="s">
        <v>213</v>
      </c>
    </row>
    <row r="26" spans="1:1" ht="30" x14ac:dyDescent="0.25">
      <c r="A26" s="296" t="s">
        <v>218</v>
      </c>
    </row>
    <row r="27" spans="1:1" x14ac:dyDescent="0.25">
      <c r="A27" s="296" t="s">
        <v>220</v>
      </c>
    </row>
    <row r="28" spans="1:1" x14ac:dyDescent="0.25">
      <c r="A28" s="296" t="s">
        <v>222</v>
      </c>
    </row>
    <row r="29" spans="1:1" x14ac:dyDescent="0.25">
      <c r="A29" s="296" t="s">
        <v>224</v>
      </c>
    </row>
    <row r="30" spans="1:1" ht="30" x14ac:dyDescent="0.25">
      <c r="A30" s="297" t="s">
        <v>229</v>
      </c>
    </row>
    <row r="31" spans="1:1" x14ac:dyDescent="0.25">
      <c r="A31" s="297" t="s">
        <v>231</v>
      </c>
    </row>
    <row r="32" spans="1:1" x14ac:dyDescent="0.25">
      <c r="A32" s="297" t="s">
        <v>234</v>
      </c>
    </row>
    <row r="33" spans="1:3" ht="15" customHeight="1" x14ac:dyDescent="0.25">
      <c r="A33" s="297" t="s">
        <v>236</v>
      </c>
    </row>
    <row r="34" spans="1:3" x14ac:dyDescent="0.25">
      <c r="A34" s="297" t="s">
        <v>243</v>
      </c>
    </row>
    <row r="35" spans="1:3" x14ac:dyDescent="0.25">
      <c r="A35" s="297" t="s">
        <v>245</v>
      </c>
    </row>
    <row r="36" spans="1:3" ht="30" x14ac:dyDescent="0.25">
      <c r="A36" s="297" t="s">
        <v>255</v>
      </c>
    </row>
    <row r="37" spans="1:3" ht="30" x14ac:dyDescent="0.25">
      <c r="A37" s="297" t="s">
        <v>257</v>
      </c>
    </row>
    <row r="38" spans="1:3" ht="30" x14ac:dyDescent="0.25">
      <c r="A38" s="297" t="s">
        <v>263</v>
      </c>
    </row>
    <row r="39" spans="1:3" ht="15.75" customHeight="1" x14ac:dyDescent="0.25">
      <c r="A39" s="297" t="s">
        <v>266</v>
      </c>
    </row>
    <row r="40" spans="1:3" x14ac:dyDescent="0.25">
      <c r="A40" s="297" t="s">
        <v>300</v>
      </c>
    </row>
    <row r="41" spans="1:3" ht="30" customHeight="1" x14ac:dyDescent="0.25">
      <c r="A41" s="297" t="s">
        <v>304</v>
      </c>
    </row>
    <row r="42" spans="1:3" ht="30" x14ac:dyDescent="0.25">
      <c r="A42" s="297" t="s">
        <v>817</v>
      </c>
    </row>
    <row r="43" spans="1:3" ht="15.75" customHeight="1" x14ac:dyDescent="0.25">
      <c r="A43" s="297" t="s">
        <v>315</v>
      </c>
    </row>
    <row r="44" spans="1:3" x14ac:dyDescent="0.25">
      <c r="A44" s="297" t="s">
        <v>320</v>
      </c>
    </row>
    <row r="45" spans="1:3" ht="15.75" customHeight="1" x14ac:dyDescent="0.25">
      <c r="A45" s="297" t="s">
        <v>322</v>
      </c>
    </row>
    <row r="46" spans="1:3" x14ac:dyDescent="0.25">
      <c r="A46" s="297" t="s">
        <v>327</v>
      </c>
    </row>
    <row r="47" spans="1:3" ht="30" x14ac:dyDescent="0.25">
      <c r="A47" s="297" t="s">
        <v>334</v>
      </c>
    </row>
    <row r="48" spans="1:3" x14ac:dyDescent="0.25">
      <c r="A48" s="297" t="s">
        <v>340</v>
      </c>
      <c r="C48" s="112" t="s">
        <v>818</v>
      </c>
    </row>
    <row r="51" spans="1:3" ht="15" customHeight="1" x14ac:dyDescent="0.25">
      <c r="A51" s="237" t="s">
        <v>369</v>
      </c>
    </row>
    <row r="52" spans="1:3" ht="24" customHeight="1" x14ac:dyDescent="0.25">
      <c r="A52" s="237" t="s">
        <v>376</v>
      </c>
    </row>
    <row r="53" spans="1:3" x14ac:dyDescent="0.25">
      <c r="A53" s="243" t="s">
        <v>419</v>
      </c>
    </row>
    <row r="54" spans="1:3" x14ac:dyDescent="0.25">
      <c r="A54" s="285" t="s">
        <v>423</v>
      </c>
    </row>
    <row r="55" spans="1:3" x14ac:dyDescent="0.25">
      <c r="A55" s="285" t="s">
        <v>428</v>
      </c>
    </row>
    <row r="56" spans="1:3" x14ac:dyDescent="0.25">
      <c r="A56" s="240" t="s">
        <v>432</v>
      </c>
    </row>
    <row r="57" spans="1:3" x14ac:dyDescent="0.25">
      <c r="A57" s="240" t="s">
        <v>438</v>
      </c>
    </row>
    <row r="58" spans="1:3" x14ac:dyDescent="0.25">
      <c r="A58" s="243" t="s">
        <v>441</v>
      </c>
    </row>
    <row r="59" spans="1:3" x14ac:dyDescent="0.25">
      <c r="A59" s="237" t="s">
        <v>443</v>
      </c>
    </row>
    <row r="60" spans="1:3" ht="15" customHeight="1" x14ac:dyDescent="0.25">
      <c r="A60" s="240" t="s">
        <v>447</v>
      </c>
    </row>
    <row r="61" spans="1:3" ht="15" customHeight="1" x14ac:dyDescent="0.25">
      <c r="A61" s="237" t="s">
        <v>461</v>
      </c>
    </row>
    <row r="62" spans="1:3" x14ac:dyDescent="0.25">
      <c r="A62" s="239" t="s">
        <v>470</v>
      </c>
      <c r="C62" s="112" t="s">
        <v>819</v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C58"/>
  <sheetViews>
    <sheetView topLeftCell="A35" workbookViewId="0">
      <selection activeCell="H51" sqref="H51"/>
    </sheetView>
  </sheetViews>
  <sheetFormatPr defaultRowHeight="15" x14ac:dyDescent="0.25"/>
  <cols>
    <col min="1" max="1" width="31.85546875" customWidth="1"/>
    <col min="5" max="5" width="23.42578125" customWidth="1"/>
  </cols>
  <sheetData>
    <row r="2" spans="1:1" ht="16.5" thickBot="1" x14ac:dyDescent="0.3">
      <c r="A2" s="258" t="s">
        <v>75</v>
      </c>
    </row>
    <row r="3" spans="1:1" ht="15.75" thickTop="1" x14ac:dyDescent="0.25">
      <c r="A3" s="220" t="s">
        <v>150</v>
      </c>
    </row>
    <row r="4" spans="1:1" x14ac:dyDescent="0.25">
      <c r="A4" s="117" t="s">
        <v>173</v>
      </c>
    </row>
    <row r="5" spans="1:1" ht="15" customHeight="1" x14ac:dyDescent="0.25">
      <c r="A5" s="220" t="s">
        <v>103</v>
      </c>
    </row>
    <row r="6" spans="1:1" x14ac:dyDescent="0.25">
      <c r="A6" s="219" t="s">
        <v>236</v>
      </c>
    </row>
    <row r="7" spans="1:1" x14ac:dyDescent="0.25">
      <c r="A7" s="117" t="s">
        <v>117</v>
      </c>
    </row>
    <row r="8" spans="1:1" x14ac:dyDescent="0.25">
      <c r="A8" s="219" t="s">
        <v>255</v>
      </c>
    </row>
    <row r="9" spans="1:1" x14ac:dyDescent="0.25">
      <c r="A9" s="219" t="s">
        <v>309</v>
      </c>
    </row>
    <row r="10" spans="1:1" x14ac:dyDescent="0.25">
      <c r="A10" s="220" t="s">
        <v>220</v>
      </c>
    </row>
    <row r="11" spans="1:1" x14ac:dyDescent="0.25">
      <c r="A11" s="220" t="s">
        <v>207</v>
      </c>
    </row>
    <row r="12" spans="1:1" x14ac:dyDescent="0.25">
      <c r="A12" s="117" t="s">
        <v>165</v>
      </c>
    </row>
    <row r="13" spans="1:1" x14ac:dyDescent="0.25">
      <c r="A13" s="117" t="s">
        <v>124</v>
      </c>
    </row>
    <row r="14" spans="1:1" x14ac:dyDescent="0.25">
      <c r="A14" s="117" t="s">
        <v>83</v>
      </c>
    </row>
    <row r="15" spans="1:1" x14ac:dyDescent="0.25">
      <c r="A15" s="216" t="s">
        <v>90</v>
      </c>
    </row>
    <row r="16" spans="1:1" x14ac:dyDescent="0.25">
      <c r="A16" s="117" t="s">
        <v>92</v>
      </c>
    </row>
    <row r="17" spans="1:1" x14ac:dyDescent="0.25">
      <c r="A17" s="117" t="s">
        <v>145</v>
      </c>
    </row>
    <row r="18" spans="1:1" x14ac:dyDescent="0.25">
      <c r="A18" s="216" t="s">
        <v>229</v>
      </c>
    </row>
    <row r="19" spans="1:1" ht="15" customHeight="1" x14ac:dyDescent="0.25">
      <c r="A19" s="220" t="s">
        <v>107</v>
      </c>
    </row>
    <row r="20" spans="1:1" ht="15" customHeight="1" x14ac:dyDescent="0.25">
      <c r="A20" s="219" t="s">
        <v>266</v>
      </c>
    </row>
    <row r="21" spans="1:1" x14ac:dyDescent="0.25">
      <c r="A21" s="117" t="s">
        <v>160</v>
      </c>
    </row>
    <row r="22" spans="1:1" x14ac:dyDescent="0.25">
      <c r="A22" s="117" t="s">
        <v>218</v>
      </c>
    </row>
    <row r="23" spans="1:1" ht="30" x14ac:dyDescent="0.25">
      <c r="A23" s="216" t="s">
        <v>817</v>
      </c>
    </row>
    <row r="24" spans="1:1" x14ac:dyDescent="0.25">
      <c r="A24" s="216" t="s">
        <v>234</v>
      </c>
    </row>
    <row r="25" spans="1:1" x14ac:dyDescent="0.25">
      <c r="A25" s="117" t="s">
        <v>154</v>
      </c>
    </row>
    <row r="26" spans="1:1" x14ac:dyDescent="0.25">
      <c r="A26" s="117" t="s">
        <v>97</v>
      </c>
    </row>
    <row r="27" spans="1:1" x14ac:dyDescent="0.25">
      <c r="A27" s="216" t="s">
        <v>340</v>
      </c>
    </row>
    <row r="28" spans="1:1" x14ac:dyDescent="0.25">
      <c r="A28" s="216" t="s">
        <v>245</v>
      </c>
    </row>
    <row r="29" spans="1:1" x14ac:dyDescent="0.25">
      <c r="A29" s="216" t="s">
        <v>231</v>
      </c>
    </row>
    <row r="30" spans="1:1" x14ac:dyDescent="0.25">
      <c r="A30" s="117" t="s">
        <v>137</v>
      </c>
    </row>
    <row r="31" spans="1:1" ht="15.75" customHeight="1" x14ac:dyDescent="0.25">
      <c r="A31" s="220" t="s">
        <v>171</v>
      </c>
    </row>
    <row r="32" spans="1:1" x14ac:dyDescent="0.25">
      <c r="A32" s="117" t="s">
        <v>199</v>
      </c>
    </row>
    <row r="33" spans="1:3" x14ac:dyDescent="0.25">
      <c r="A33" s="216" t="s">
        <v>304</v>
      </c>
    </row>
    <row r="34" spans="1:3" x14ac:dyDescent="0.25">
      <c r="A34" s="216" t="s">
        <v>243</v>
      </c>
    </row>
    <row r="35" spans="1:3" x14ac:dyDescent="0.25">
      <c r="A35" s="117" t="s">
        <v>213</v>
      </c>
    </row>
    <row r="36" spans="1:3" x14ac:dyDescent="0.25">
      <c r="A36" s="220" t="s">
        <v>224</v>
      </c>
    </row>
    <row r="37" spans="1:3" ht="15" customHeight="1" x14ac:dyDescent="0.25">
      <c r="A37" s="219" t="s">
        <v>257</v>
      </c>
    </row>
    <row r="38" spans="1:3" x14ac:dyDescent="0.25">
      <c r="A38" s="117" t="s">
        <v>222</v>
      </c>
    </row>
    <row r="39" spans="1:3" x14ac:dyDescent="0.25">
      <c r="A39" s="219" t="s">
        <v>263</v>
      </c>
    </row>
    <row r="40" spans="1:3" x14ac:dyDescent="0.25">
      <c r="A40" s="117" t="s">
        <v>143</v>
      </c>
    </row>
    <row r="41" spans="1:3" x14ac:dyDescent="0.25">
      <c r="A41" s="216" t="s">
        <v>315</v>
      </c>
    </row>
    <row r="42" spans="1:3" x14ac:dyDescent="0.25">
      <c r="A42" s="220" t="s">
        <v>176</v>
      </c>
    </row>
    <row r="43" spans="1:3" x14ac:dyDescent="0.25">
      <c r="A43" s="216" t="s">
        <v>320</v>
      </c>
    </row>
    <row r="44" spans="1:3" ht="15" customHeight="1" x14ac:dyDescent="0.25">
      <c r="A44" s="219" t="s">
        <v>300</v>
      </c>
    </row>
    <row r="45" spans="1:3" x14ac:dyDescent="0.25">
      <c r="A45" s="216" t="s">
        <v>322</v>
      </c>
      <c r="C45" s="112">
        <v>43</v>
      </c>
    </row>
    <row r="48" spans="1:3" ht="16.5" thickBot="1" x14ac:dyDescent="0.3">
      <c r="A48" s="258" t="s">
        <v>356</v>
      </c>
    </row>
    <row r="49" spans="1:3" ht="15.75" thickTop="1" x14ac:dyDescent="0.25">
      <c r="A49" s="220" t="s">
        <v>369</v>
      </c>
    </row>
    <row r="50" spans="1:3" ht="15.75" customHeight="1" x14ac:dyDescent="0.25">
      <c r="A50" s="223" t="s">
        <v>376</v>
      </c>
    </row>
    <row r="51" spans="1:3" ht="15.75" customHeight="1" x14ac:dyDescent="0.25">
      <c r="A51" s="117" t="s">
        <v>419</v>
      </c>
    </row>
    <row r="52" spans="1:3" x14ac:dyDescent="0.25">
      <c r="A52" s="220" t="s">
        <v>423</v>
      </c>
    </row>
    <row r="53" spans="1:3" ht="15" customHeight="1" x14ac:dyDescent="0.25">
      <c r="A53" s="219" t="s">
        <v>432</v>
      </c>
    </row>
    <row r="54" spans="1:3" ht="15.75" customHeight="1" x14ac:dyDescent="0.25">
      <c r="A54" s="117" t="s">
        <v>441</v>
      </c>
    </row>
    <row r="55" spans="1:3" x14ac:dyDescent="0.25">
      <c r="A55" s="220" t="s">
        <v>443</v>
      </c>
    </row>
    <row r="56" spans="1:3" ht="15.75" customHeight="1" x14ac:dyDescent="0.25">
      <c r="A56" s="220" t="s">
        <v>461</v>
      </c>
    </row>
    <row r="57" spans="1:3" ht="15" customHeight="1" x14ac:dyDescent="0.25">
      <c r="A57" s="220" t="s">
        <v>470</v>
      </c>
      <c r="C57" s="112">
        <v>9</v>
      </c>
    </row>
    <row r="58" spans="1:3" ht="15" customHeight="1" x14ac:dyDescent="0.25"/>
  </sheetData>
  <sortState xmlns:xlrd2="http://schemas.microsoft.com/office/spreadsheetml/2017/richdata2" ref="A3:A45">
    <sortCondition ref="A3:A45"/>
  </sortState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C59"/>
  <sheetViews>
    <sheetView topLeftCell="A31" workbookViewId="0">
      <selection activeCell="C59" sqref="C59"/>
    </sheetView>
  </sheetViews>
  <sheetFormatPr defaultRowHeight="15" x14ac:dyDescent="0.25"/>
  <cols>
    <col min="1" max="1" width="27.28515625" customWidth="1"/>
    <col min="13" max="13" width="22.5703125" customWidth="1"/>
  </cols>
  <sheetData>
    <row r="2" spans="1:1" ht="16.5" thickBot="1" x14ac:dyDescent="0.3">
      <c r="A2" s="258" t="s">
        <v>75</v>
      </c>
    </row>
    <row r="3" spans="1:1" ht="15.75" thickTop="1" x14ac:dyDescent="0.25">
      <c r="A3" s="220" t="s">
        <v>185</v>
      </c>
    </row>
    <row r="4" spans="1:1" ht="15" customHeight="1" x14ac:dyDescent="0.25">
      <c r="A4" s="220" t="s">
        <v>150</v>
      </c>
    </row>
    <row r="5" spans="1:1" x14ac:dyDescent="0.25">
      <c r="A5" s="220" t="s">
        <v>173</v>
      </c>
    </row>
    <row r="6" spans="1:1" x14ac:dyDescent="0.25">
      <c r="A6" s="117" t="s">
        <v>103</v>
      </c>
    </row>
    <row r="7" spans="1:1" x14ac:dyDescent="0.25">
      <c r="A7" s="219" t="s">
        <v>236</v>
      </c>
    </row>
    <row r="8" spans="1:1" ht="15.75" customHeight="1" x14ac:dyDescent="0.25">
      <c r="A8" s="220" t="s">
        <v>117</v>
      </c>
    </row>
    <row r="9" spans="1:1" ht="15.75" customHeight="1" x14ac:dyDescent="0.25">
      <c r="A9" s="219" t="s">
        <v>309</v>
      </c>
    </row>
    <row r="10" spans="1:1" x14ac:dyDescent="0.25">
      <c r="A10" s="220" t="s">
        <v>220</v>
      </c>
    </row>
    <row r="11" spans="1:1" ht="17.25" customHeight="1" x14ac:dyDescent="0.25">
      <c r="A11" s="117" t="s">
        <v>207</v>
      </c>
    </row>
    <row r="12" spans="1:1" x14ac:dyDescent="0.25">
      <c r="A12" s="117" t="s">
        <v>165</v>
      </c>
    </row>
    <row r="13" spans="1:1" ht="15" customHeight="1" x14ac:dyDescent="0.25">
      <c r="A13" s="220" t="s">
        <v>124</v>
      </c>
    </row>
    <row r="14" spans="1:1" x14ac:dyDescent="0.25">
      <c r="A14" s="117" t="s">
        <v>83</v>
      </c>
    </row>
    <row r="15" spans="1:1" x14ac:dyDescent="0.25">
      <c r="A15" s="117" t="s">
        <v>92</v>
      </c>
    </row>
    <row r="16" spans="1:1" ht="15.75" customHeight="1" x14ac:dyDescent="0.25">
      <c r="A16" s="117" t="s">
        <v>145</v>
      </c>
    </row>
    <row r="17" spans="1:1" ht="15" customHeight="1" x14ac:dyDescent="0.25">
      <c r="A17" s="219" t="s">
        <v>229</v>
      </c>
    </row>
    <row r="18" spans="1:1" x14ac:dyDescent="0.25">
      <c r="A18" s="117" t="s">
        <v>107</v>
      </c>
    </row>
    <row r="19" spans="1:1" ht="15.75" customHeight="1" x14ac:dyDescent="0.25">
      <c r="A19" s="216" t="s">
        <v>266</v>
      </c>
    </row>
    <row r="20" spans="1:1" ht="15" customHeight="1" x14ac:dyDescent="0.25">
      <c r="A20" s="220" t="s">
        <v>160</v>
      </c>
    </row>
    <row r="21" spans="1:1" ht="30" x14ac:dyDescent="0.25">
      <c r="A21" s="220" t="s">
        <v>218</v>
      </c>
    </row>
    <row r="22" spans="1:1" x14ac:dyDescent="0.25">
      <c r="A22" s="220" t="s">
        <v>162</v>
      </c>
    </row>
    <row r="23" spans="1:1" ht="30" x14ac:dyDescent="0.25">
      <c r="A23" s="216" t="s">
        <v>817</v>
      </c>
    </row>
    <row r="24" spans="1:1" x14ac:dyDescent="0.25">
      <c r="A24" s="216" t="s">
        <v>234</v>
      </c>
    </row>
    <row r="25" spans="1:1" ht="30" x14ac:dyDescent="0.25">
      <c r="A25" s="117" t="s">
        <v>154</v>
      </c>
    </row>
    <row r="26" spans="1:1" ht="30" x14ac:dyDescent="0.25">
      <c r="A26" s="117" t="s">
        <v>97</v>
      </c>
    </row>
    <row r="27" spans="1:1" x14ac:dyDescent="0.25">
      <c r="A27" s="216" t="s">
        <v>340</v>
      </c>
    </row>
    <row r="28" spans="1:1" x14ac:dyDescent="0.25">
      <c r="A28" s="216" t="s">
        <v>245</v>
      </c>
    </row>
    <row r="29" spans="1:1" ht="16.5" customHeight="1" x14ac:dyDescent="0.25">
      <c r="A29" s="216" t="s">
        <v>231</v>
      </c>
    </row>
    <row r="30" spans="1:1" x14ac:dyDescent="0.25">
      <c r="A30" s="117" t="s">
        <v>137</v>
      </c>
    </row>
    <row r="31" spans="1:1" x14ac:dyDescent="0.25">
      <c r="A31" s="216" t="s">
        <v>327</v>
      </c>
    </row>
    <row r="32" spans="1:1" x14ac:dyDescent="0.25">
      <c r="A32" s="117" t="s">
        <v>147</v>
      </c>
    </row>
    <row r="33" spans="1:3" ht="15" customHeight="1" x14ac:dyDescent="0.25">
      <c r="A33" s="220" t="s">
        <v>171</v>
      </c>
    </row>
    <row r="34" spans="1:3" x14ac:dyDescent="0.25">
      <c r="A34" s="117" t="s">
        <v>199</v>
      </c>
    </row>
    <row r="35" spans="1:3" x14ac:dyDescent="0.25">
      <c r="A35" s="216" t="s">
        <v>304</v>
      </c>
    </row>
    <row r="36" spans="1:3" x14ac:dyDescent="0.25">
      <c r="A36" s="216" t="s">
        <v>243</v>
      </c>
    </row>
    <row r="37" spans="1:3" x14ac:dyDescent="0.25">
      <c r="A37" s="220" t="s">
        <v>213</v>
      </c>
    </row>
    <row r="38" spans="1:3" ht="15" customHeight="1" x14ac:dyDescent="0.25">
      <c r="A38" s="220" t="s">
        <v>224</v>
      </c>
    </row>
    <row r="39" spans="1:3" x14ac:dyDescent="0.25">
      <c r="A39" s="216" t="s">
        <v>257</v>
      </c>
    </row>
    <row r="40" spans="1:3" x14ac:dyDescent="0.25">
      <c r="A40" s="219" t="s">
        <v>311</v>
      </c>
    </row>
    <row r="41" spans="1:3" ht="17.25" customHeight="1" x14ac:dyDescent="0.25">
      <c r="A41" s="117" t="s">
        <v>222</v>
      </c>
    </row>
    <row r="42" spans="1:3" ht="18.75" customHeight="1" x14ac:dyDescent="0.25">
      <c r="A42" s="216" t="s">
        <v>263</v>
      </c>
    </row>
    <row r="43" spans="1:3" ht="17.25" customHeight="1" x14ac:dyDescent="0.25">
      <c r="A43" s="117" t="s">
        <v>143</v>
      </c>
    </row>
    <row r="44" spans="1:3" x14ac:dyDescent="0.25">
      <c r="A44" s="219" t="s">
        <v>315</v>
      </c>
    </row>
    <row r="45" spans="1:3" x14ac:dyDescent="0.25">
      <c r="A45" s="220" t="s">
        <v>176</v>
      </c>
    </row>
    <row r="46" spans="1:3" x14ac:dyDescent="0.25">
      <c r="A46" s="216" t="s">
        <v>300</v>
      </c>
      <c r="C46" s="112" t="s">
        <v>820</v>
      </c>
    </row>
    <row r="49" spans="1:3" ht="16.5" thickBot="1" x14ac:dyDescent="0.3">
      <c r="A49" s="258" t="s">
        <v>356</v>
      </c>
    </row>
    <row r="50" spans="1:3" ht="20.25" customHeight="1" thickTop="1" x14ac:dyDescent="0.25">
      <c r="A50" s="220" t="s">
        <v>369</v>
      </c>
    </row>
    <row r="51" spans="1:3" ht="15" customHeight="1" x14ac:dyDescent="0.25">
      <c r="A51" s="223" t="s">
        <v>376</v>
      </c>
    </row>
    <row r="52" spans="1:3" x14ac:dyDescent="0.25">
      <c r="A52" s="117" t="s">
        <v>419</v>
      </c>
    </row>
    <row r="53" spans="1:3" ht="15" customHeight="1" x14ac:dyDescent="0.25">
      <c r="A53" s="220" t="s">
        <v>423</v>
      </c>
    </row>
    <row r="54" spans="1:3" ht="15.75" customHeight="1" x14ac:dyDescent="0.25">
      <c r="A54" s="220" t="s">
        <v>428</v>
      </c>
    </row>
    <row r="55" spans="1:3" x14ac:dyDescent="0.25">
      <c r="A55" s="219" t="s">
        <v>432</v>
      </c>
    </row>
    <row r="56" spans="1:3" x14ac:dyDescent="0.25">
      <c r="A56" s="117" t="s">
        <v>441</v>
      </c>
    </row>
    <row r="57" spans="1:3" x14ac:dyDescent="0.25">
      <c r="A57" s="220" t="s">
        <v>443</v>
      </c>
    </row>
    <row r="58" spans="1:3" ht="17.25" customHeight="1" x14ac:dyDescent="0.25">
      <c r="A58" s="220" t="s">
        <v>461</v>
      </c>
    </row>
    <row r="59" spans="1:3" ht="15" customHeight="1" x14ac:dyDescent="0.25">
      <c r="A59" s="117" t="s">
        <v>470</v>
      </c>
      <c r="C59" s="112" t="s">
        <v>821</v>
      </c>
    </row>
  </sheetData>
  <sortState xmlns:xlrd2="http://schemas.microsoft.com/office/spreadsheetml/2017/richdata2" ref="A3:A46">
    <sortCondition ref="A3:A46"/>
  </sortState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2d2b935-5151-4c8e-9c60-cd98fbfd3007">
      <Terms xmlns="http://schemas.microsoft.com/office/infopath/2007/PartnerControls"/>
    </lcf76f155ced4ddcb4097134ff3c332f>
    <TaxCatchAll xmlns="b5051e59-b8a1-430e-a2fb-c5d785e071c5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AB373D48B78C243B73952B5C3FA1B7A" ma:contentTypeVersion="11" ma:contentTypeDescription="Crie um novo documento." ma:contentTypeScope="" ma:versionID="99b7bdcc591037258bb4c9dfb784be17">
  <xsd:schema xmlns:xsd="http://www.w3.org/2001/XMLSchema" xmlns:xs="http://www.w3.org/2001/XMLSchema" xmlns:p="http://schemas.microsoft.com/office/2006/metadata/properties" xmlns:ns2="12d2b935-5151-4c8e-9c60-cd98fbfd3007" xmlns:ns3="b5051e59-b8a1-430e-a2fb-c5d785e071c5" targetNamespace="http://schemas.microsoft.com/office/2006/metadata/properties" ma:root="true" ma:fieldsID="d20d8f729db316f42f11717bbcda2ca8" ns2:_="" ns3:_="">
    <xsd:import namespace="12d2b935-5151-4c8e-9c60-cd98fbfd3007"/>
    <xsd:import namespace="b5051e59-b8a1-430e-a2fb-c5d785e071c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d2b935-5151-4c8e-9c60-cd98fbfd300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Marcações de imagem" ma:readOnly="false" ma:fieldId="{5cf76f15-5ced-4ddc-b409-7134ff3c332f}" ma:taxonomyMulti="true" ma:sspId="8209350e-cb16-4cfb-a8b1-358bb5fa57a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5051e59-b8a1-430e-a2fb-c5d785e071c5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8cd4dbff-e03a-4d43-ac26-4d858fd8ab79}" ma:internalName="TaxCatchAll" ma:showField="CatchAllData" ma:web="b5051e59-b8a1-430e-a2fb-c5d785e071c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7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6122246-9B5A-49BC-92D2-E04FB1C90514}">
  <ds:schemaRefs>
    <ds:schemaRef ds:uri="http://schemas.microsoft.com/office/2006/documentManagement/types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terms/"/>
    <ds:schemaRef ds:uri="http://purl.org/dc/elements/1.1/"/>
    <ds:schemaRef ds:uri="http://schemas.microsoft.com/office/infopath/2007/PartnerControls"/>
    <ds:schemaRef ds:uri="b5051e59-b8a1-430e-a2fb-c5d785e071c5"/>
    <ds:schemaRef ds:uri="12d2b935-5151-4c8e-9c60-cd98fbfd3007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7F51B021-6712-46F1-9389-DB214D1A02C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6E910EA-541E-4BBE-806D-66D3E474BAB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2d2b935-5151-4c8e-9c60-cd98fbfd3007"/>
    <ds:schemaRef ds:uri="b5051e59-b8a1-430e-a2fb-c5d785e071c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21</vt:i4>
      </vt:variant>
      <vt:variant>
        <vt:lpstr>Intervalos Nomeados</vt:lpstr>
      </vt:variant>
      <vt:variant>
        <vt:i4>5</vt:i4>
      </vt:variant>
    </vt:vector>
  </HeadingPairs>
  <TitlesOfParts>
    <vt:vector size="26" baseType="lpstr">
      <vt:lpstr>Capa</vt:lpstr>
      <vt:lpstr>Relatório Sintético</vt:lpstr>
      <vt:lpstr>Relatório Analítico </vt:lpstr>
      <vt:lpstr>Entidades Cadastradas</vt:lpstr>
      <vt:lpstr>Anexo Fotos</vt:lpstr>
      <vt:lpstr>Planilha17</vt:lpstr>
      <vt:lpstr>Planilha15</vt:lpstr>
      <vt:lpstr>Planilha14</vt:lpstr>
      <vt:lpstr>Planilha13</vt:lpstr>
      <vt:lpstr>Planilha12</vt:lpstr>
      <vt:lpstr>Planilha11</vt:lpstr>
      <vt:lpstr>Planilha10</vt:lpstr>
      <vt:lpstr>Planilha9</vt:lpstr>
      <vt:lpstr>Planilha8</vt:lpstr>
      <vt:lpstr>Planilha7</vt:lpstr>
      <vt:lpstr>Planilha6</vt:lpstr>
      <vt:lpstr>Planilha5</vt:lpstr>
      <vt:lpstr>Planilha4</vt:lpstr>
      <vt:lpstr>Planilha3</vt:lpstr>
      <vt:lpstr>Planilha1</vt:lpstr>
      <vt:lpstr>Planilha2</vt:lpstr>
      <vt:lpstr>'Anexo Fotos'!Area_de_impressao</vt:lpstr>
      <vt:lpstr>Capa!Area_de_impressao</vt:lpstr>
      <vt:lpstr>'Entidades Cadastradas'!Area_de_impressao</vt:lpstr>
      <vt:lpstr>'Relatório Analítico '!Area_de_impressao</vt:lpstr>
      <vt:lpstr>'Relatório Sintético'!Area_de_impressao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GTI</dc:creator>
  <cp:keywords/>
  <dc:description/>
  <cp:lastModifiedBy>Isadora de Fátima Lopes</cp:lastModifiedBy>
  <cp:revision/>
  <cp:lastPrinted>2023-08-04T17:36:44Z</cp:lastPrinted>
  <dcterms:created xsi:type="dcterms:W3CDTF">2019-08-19T14:05:31Z</dcterms:created>
  <dcterms:modified xsi:type="dcterms:W3CDTF">2023-08-04T17:36:51Z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0x010100A9D292B88C8F4B4BB8568353BF1D4199</vt:lpwstr>
  </property>
  <property fmtid="{D5CDD505-2E9C-101B-9397-08002B2CF9AE}" pid="3" name="MediaServiceImageTags">
    <vt:lpwstr/>
  </property>
</Properties>
</file>