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3 - EXECUÇÃO ORÇAMENTÁRIA\"/>
    </mc:Choice>
  </mc:AlternateContent>
  <xr:revisionPtr revIDLastSave="0" documentId="13_ncr:1_{08CB6452-BFD8-4D8C-B52E-3BC49DCFEE1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8" i="1" l="1"/>
  <c r="B61" i="1"/>
  <c r="B41" i="1" l="1"/>
  <c r="B18" i="1" l="1"/>
  <c r="B19" i="1"/>
  <c r="B176" i="1" l="1"/>
  <c r="B74" i="1"/>
  <c r="B81" i="1" s="1"/>
  <c r="B183" i="1"/>
  <c r="B85" i="1"/>
  <c r="B64" i="1"/>
  <c r="B71" i="1" s="1"/>
  <c r="B98" i="1"/>
  <c r="B109" i="1"/>
  <c r="B32" i="1"/>
  <c r="B134" i="1"/>
  <c r="B54" i="1"/>
  <c r="B48" i="1"/>
  <c r="B25" i="1"/>
  <c r="B160" i="1"/>
  <c r="B123" i="1"/>
  <c r="B148" i="1"/>
  <c r="B154" i="1"/>
  <c r="B111" i="1"/>
  <c r="B196" i="1"/>
  <c r="B172" i="1"/>
  <c r="B166" i="1" l="1"/>
  <c r="B145" i="1"/>
  <c r="B62" i="1"/>
  <c r="B39" i="1"/>
  <c r="B167" i="1" l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<sst xmlns="http://schemas.openxmlformats.org/spreadsheetml/2006/main" count="186" uniqueCount="186">
  <si>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</si>
  <si>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</si>
  <si>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</si>
  <si>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</si>
  <si>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</si>
  <si>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</si>
  <si>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</si>
  <si>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</si>
  <si>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</si>
  <si>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</si>
  <si>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</si>
  <si>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</si>
  <si>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</si>
  <si>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</si>
  <si>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</si>
  <si>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</si>
  <si>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</si>
  <si>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</si>
  <si>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</si>
  <si>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</si>
  <si>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</si>
  <si>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</si>
  <si>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</si>
  <si>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</si>
  <si>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</si>
  <si>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</si>
  <si>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</si>
  <si>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</si>
  <si>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</si>
  <si>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</si>
  <si>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</si>
  <si>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</si>
  <si>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</si>
  <si>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</si>
  <si>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</si>
  <si>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</si>
  <si>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</si>
  <si>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</si>
  <si>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</si>
  <si>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</si>
  <si>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</si>
  <si>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</si>
  <si>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</si>
  <si>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</si>
  <si>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</si>
  <si>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</si>
  <si>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</si>
  <si>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</si>
  <si>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</si>
  <si>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</si>
  <si>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</si>
  <si>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</si>
  <si>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</si>
  <si>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</si>
  <si>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</si>
  <si>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</si>
  <si>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</si>
  <si>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</si>
  <si>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</si>
  <si>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</si>
  <si>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</si>
  <si>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</si>
  <si>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</si>
  <si>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</si>
  <si>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</si>
  <si>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</si>
  <si>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</si>
  <si>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</si>
  <si>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</si>
  <si>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</si>
  <si>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</si>
  <si>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</si>
  <si>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</si>
  <si>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</si>
  <si>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</si>
  <si>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</si>
  <si>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</si>
  <si>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</si>
  <si>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</si>
  <si>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</si>
  <si>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</si>
  <si>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</si>
  <si>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</si>
  <si>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</si>
  <si>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</si>
  <si>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</si>
  <si>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</si>
  <si>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</si>
  <si>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</si>
  <si>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</si>
  <si>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</si>
  <si>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</si>
  <si>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</si>
  <si>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</si>
  <si>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</si>
  <si>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</si>
  <si>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</si>
  <si>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</si>
  <si>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</si>
  <si>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</si>
  <si>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</si>
  <si>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</si>
  <si>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</si>
  <si>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</si>
  <si>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</si>
  <si>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</si>
  <si>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</si>
  <si>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</si>
  <si>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</si>
  <si>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</si>
  <si>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</si>
  <si>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</si>
  <si>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</si>
  <si>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</si>
  <si>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</si>
  <si>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</si>
  <si>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</si>
  <si>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</si>
  <si>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</si>
  <si>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</si>
  <si>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</si>
  <si>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</si>
  <si>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</si>
  <si>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</si>
  <si>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</si>
  <si>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</si>
  <si>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</si>
  <si>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</si>
  <si>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</si>
  <si>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</si>
  <si>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</si>
  <si>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</si>
  <si>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</si>
  <si>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</si>
  <si>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</si>
  <si>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</si>
  <si>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</si>
  <si>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</si>
  <si>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</si>
  <si>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</si>
  <si>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</si>
  <si>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</si>
  <si>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</si>
  <si>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</si>
  <si>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</si>
  <si>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</si>
  <si>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</si>
  <si>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</si>
  <si>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</si>
  <si>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</si>
  <si>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</si>
  <si>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</si>
  <si>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</si>
  <si>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</si>
  <si>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</si>
  <si>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</si>
  <si>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</si>
  <si>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</si>
  <si>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</si>
  <si>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</si>
  <si>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</si>
  <si>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</si>
  <si>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</si>
  <si>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</si>
  <si>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</si>
  <si>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</si>
  <si>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</si>
  <si>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</si>
  <si>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</si>
  <si>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</si>
  <si>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</si>
  <si>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</si>
  <si>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</si>
  <si>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</si>
  <si>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</si>
  <si>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</si>
  <si>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</si>
  <si>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</si>
  <si>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</si>
  <si>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</si>
  <si>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</si>
  <si>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</si>
  <si>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</si>
  <si>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</si>
  <si>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Competência:09/2023</t>
  </si>
  <si>
    <t>7.SALDO BANCÁRIO FINAL EM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</si>
</sst>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3"/>
  <sheetViews>
    <sheetView showGridLines="0" tabSelected="1" view="pageLayout" topLeftCell="A10" zoomScale="70" zoomScaleNormal="80" zoomScaleSheetLayoutView="70" zoomScalePageLayoutView="70" workbookViewId="0">
      <selection activeCell="A20" sqref="A20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2" spans="1:2" x14ac:dyDescent="0.25">
      <c r="A2" s="60" t="s">
        <v>77</v>
      </c>
      <c r="B2" s="60"/>
    </row>
    <row r="3" spans="1:2" x14ac:dyDescent="0.25">
      <c r="A3" s="60"/>
      <c r="B3" s="60"/>
    </row>
    <row r="4" spans="1:2" x14ac:dyDescent="0.25">
      <c r="A4" s="60"/>
      <c r="B4" s="60"/>
    </row>
    <row r="5" spans="1:2" x14ac:dyDescent="0.25">
      <c r="A5" s="60"/>
      <c r="B5" s="60"/>
    </row>
    <row r="6" spans="1:2" x14ac:dyDescent="0.25">
      <c r="A6" s="60"/>
      <c r="B6" s="60"/>
    </row>
    <row r="7" spans="1:2" x14ac:dyDescent="0.25">
      <c r="A7" s="60"/>
      <c r="B7" s="60"/>
    </row>
    <row r="8" spans="1:2" ht="21" customHeight="1" x14ac:dyDescent="0.25">
      <c r="A8" s="61" t="s">
        <v>0</v>
      </c>
      <c r="B8" s="61"/>
    </row>
    <row r="9" spans="1:2" ht="16.149999999999999" customHeight="1" x14ac:dyDescent="0.25">
      <c r="A9" s="61"/>
      <c r="B9" s="61"/>
    </row>
    <row r="10" spans="1:2" x14ac:dyDescent="0.25">
      <c r="A10" s="63" t="s">
        <v>27</v>
      </c>
      <c r="B10" s="64"/>
    </row>
    <row r="11" spans="1:2" x14ac:dyDescent="0.25">
      <c r="A11" s="7" t="s">
        <v>26</v>
      </c>
      <c r="B11" s="8"/>
    </row>
    <row r="12" spans="1:2" x14ac:dyDescent="0.25">
      <c r="A12" s="65" t="s">
        <v>28</v>
      </c>
      <c r="B12" s="66"/>
    </row>
    <row r="13" spans="1:2" x14ac:dyDescent="0.25">
      <c r="A13" s="9" t="s">
        <v>29</v>
      </c>
      <c r="B13" s="8"/>
    </row>
    <row r="14" spans="1:2" x14ac:dyDescent="0.25">
      <c r="A14" s="67" t="s">
        <v>30</v>
      </c>
      <c r="B14" s="68"/>
    </row>
    <row r="15" spans="1:2" x14ac:dyDescent="0.25">
      <c r="A15" s="9" t="s">
        <v>182</v>
      </c>
      <c r="B15" s="9"/>
    </row>
    <row r="16" spans="1:2" x14ac:dyDescent="0.25">
      <c r="A16" s="65" t="s">
        <v>183</v>
      </c>
      <c r="B16" s="66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4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4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69" t="s">
        <v>24</v>
      </c>
      <c r="B21" s="70"/>
    </row>
    <row r="22" spans="1:9" ht="14.25" customHeight="1" x14ac:dyDescent="0.25">
      <c r="A22" s="32" t="s">
        <v>184</v>
      </c>
      <c r="B22" s="45" t="s">
        <v>1</v>
      </c>
    </row>
    <row r="23" spans="1:9" x14ac:dyDescent="0.25">
      <c r="A23" s="17" t="s">
        <v>5</v>
      </c>
      <c r="B23" s="31"/>
    </row>
    <row r="24" spans="1:9" x14ac:dyDescent="0.25">
      <c r="A24" s="18" t="s">
        <v>2</v>
      </c>
      <c r="B24" s="52">
        <v>0</v>
      </c>
    </row>
    <row r="25" spans="1:9" x14ac:dyDescent="0.25">
      <c r="A25" s="18" t="s">
        <v>78</v>
      </c>
      <c r="B25" s="53">
        <f>SUBTOTAL(9,B26:B31)</f>
        <v>349894.27</v>
      </c>
    </row>
    <row r="26" spans="1:9" x14ac:dyDescent="0.25">
      <c r="A26" s="18" t="s">
        <v>31</v>
      </c>
      <c r="B26" s="52">
        <v>75272.929999999993</v>
      </c>
    </row>
    <row r="27" spans="1:9" x14ac:dyDescent="0.25">
      <c r="A27" s="18" t="s">
        <v>32</v>
      </c>
      <c r="B27" s="52">
        <v>23134.5</v>
      </c>
    </row>
    <row r="28" spans="1:9" x14ac:dyDescent="0.25">
      <c r="A28" s="18" t="s">
        <v>33</v>
      </c>
      <c r="B28" s="52">
        <v>19483.64</v>
      </c>
    </row>
    <row r="29" spans="1:9" x14ac:dyDescent="0.25">
      <c r="A29" s="18" t="s">
        <v>34</v>
      </c>
      <c r="B29" s="52">
        <v>24023.22</v>
      </c>
    </row>
    <row r="30" spans="1:9" x14ac:dyDescent="0.25">
      <c r="A30" s="18" t="s">
        <v>35</v>
      </c>
      <c r="B30" s="52">
        <v>164503.82</v>
      </c>
    </row>
    <row r="31" spans="1:9" x14ac:dyDescent="0.25">
      <c r="A31" s="18" t="s">
        <v>36</v>
      </c>
      <c r="B31" s="52">
        <v>43476.160000000003</v>
      </c>
    </row>
    <row r="32" spans="1:9" x14ac:dyDescent="0.25">
      <c r="A32" s="18" t="s">
        <v>79</v>
      </c>
      <c r="B32" s="53">
        <f>SUM(B33:B38)</f>
        <v>77339360.450000003</v>
      </c>
    </row>
    <row r="33" spans="1:3" x14ac:dyDescent="0.25">
      <c r="A33" s="18" t="s">
        <v>37</v>
      </c>
      <c r="B33" s="52">
        <v>26186224.390000001</v>
      </c>
    </row>
    <row r="34" spans="1:3" x14ac:dyDescent="0.25">
      <c r="A34" s="18" t="s">
        <v>38</v>
      </c>
      <c r="B34" s="52">
        <v>1290750.8500000001</v>
      </c>
    </row>
    <row r="35" spans="1:3" x14ac:dyDescent="0.25">
      <c r="A35" s="18" t="s">
        <v>39</v>
      </c>
      <c r="B35" s="52">
        <v>7447519.1900000004</v>
      </c>
    </row>
    <row r="36" spans="1:3" x14ac:dyDescent="0.25">
      <c r="A36" s="18" t="s">
        <v>40</v>
      </c>
      <c r="B36" s="52">
        <v>10046823.390000001</v>
      </c>
    </row>
    <row r="37" spans="1:3" x14ac:dyDescent="0.25">
      <c r="A37" s="18" t="s">
        <v>41</v>
      </c>
      <c r="B37" s="52">
        <v>28534777.59</v>
      </c>
    </row>
    <row r="38" spans="1:3" x14ac:dyDescent="0.25">
      <c r="A38" s="18" t="s">
        <v>42</v>
      </c>
      <c r="B38" s="52">
        <v>3833265.04</v>
      </c>
    </row>
    <row r="39" spans="1:3" x14ac:dyDescent="0.25">
      <c r="A39" s="19" t="s">
        <v>3</v>
      </c>
      <c r="B39" s="53">
        <f>B32+B25+B24</f>
        <v>77689254.719999999</v>
      </c>
    </row>
    <row r="40" spans="1:3" x14ac:dyDescent="0.25">
      <c r="A40" s="17" t="s">
        <v>4</v>
      </c>
      <c r="B40" s="17"/>
    </row>
    <row r="41" spans="1:3" x14ac:dyDescent="0.25">
      <c r="A41" s="21" t="s">
        <v>80</v>
      </c>
      <c r="B41" s="37">
        <f>SUM(B42:B47)</f>
        <v>47749910.659999996</v>
      </c>
    </row>
    <row r="42" spans="1:3" x14ac:dyDescent="0.25">
      <c r="A42" s="18" t="s">
        <v>44</v>
      </c>
      <c r="B42" s="2">
        <v>10876331.34</v>
      </c>
      <c r="C42" s="47"/>
    </row>
    <row r="43" spans="1:3" x14ac:dyDescent="0.25">
      <c r="A43" s="18" t="s">
        <v>45</v>
      </c>
      <c r="B43" s="14">
        <v>223961.32</v>
      </c>
      <c r="C43" s="47"/>
    </row>
    <row r="44" spans="1:3" x14ac:dyDescent="0.25">
      <c r="A44" s="18" t="s">
        <v>46</v>
      </c>
      <c r="B44" s="14">
        <v>5485038</v>
      </c>
      <c r="C44" s="47"/>
    </row>
    <row r="45" spans="1:3" x14ac:dyDescent="0.25">
      <c r="A45" s="18" t="s">
        <v>47</v>
      </c>
      <c r="B45" s="14">
        <v>20344286</v>
      </c>
      <c r="C45" s="47"/>
    </row>
    <row r="46" spans="1:3" x14ac:dyDescent="0.25">
      <c r="A46" s="18" t="s">
        <v>48</v>
      </c>
      <c r="B46" s="14">
        <v>10820294</v>
      </c>
      <c r="C46" s="47"/>
    </row>
    <row r="47" spans="1:3" x14ac:dyDescent="0.25">
      <c r="A47" s="18" t="s">
        <v>49</v>
      </c>
      <c r="B47" s="14">
        <v>0</v>
      </c>
      <c r="C47" s="47"/>
    </row>
    <row r="48" spans="1:3" x14ac:dyDescent="0.25">
      <c r="A48" s="21" t="s">
        <v>81</v>
      </c>
      <c r="B48" s="38">
        <f>SUM(B49:B53)</f>
        <v>1229191</v>
      </c>
      <c r="C48" s="47"/>
    </row>
    <row r="49" spans="1:2" x14ac:dyDescent="0.25">
      <c r="A49" s="18" t="s">
        <v>43</v>
      </c>
      <c r="B49" s="14">
        <v>1201031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28160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8">
        <f>SUM(B55:B60)</f>
        <v>724887.71</v>
      </c>
    </row>
    <row r="55" spans="1:2" x14ac:dyDescent="0.25">
      <c r="A55" s="18" t="s">
        <v>54</v>
      </c>
      <c r="B55" s="14">
        <v>268195.71000000002</v>
      </c>
    </row>
    <row r="56" spans="1:2" x14ac:dyDescent="0.25">
      <c r="A56" s="18" t="s">
        <v>55</v>
      </c>
      <c r="B56" s="14">
        <v>10660.02</v>
      </c>
    </row>
    <row r="57" spans="1:2" x14ac:dyDescent="0.25">
      <c r="A57" s="18" t="s">
        <v>56</v>
      </c>
      <c r="B57" s="14">
        <v>85784.11</v>
      </c>
    </row>
    <row r="58" spans="1:2" x14ac:dyDescent="0.25">
      <c r="A58" s="18" t="s">
        <v>57</v>
      </c>
      <c r="B58" s="14">
        <v>92153.88</v>
      </c>
    </row>
    <row r="59" spans="1:2" x14ac:dyDescent="0.25">
      <c r="A59" s="18" t="s">
        <v>58</v>
      </c>
      <c r="B59" s="14">
        <v>236759.66</v>
      </c>
    </row>
    <row r="60" spans="1:2" x14ac:dyDescent="0.25">
      <c r="A60" s="18" t="s">
        <v>59</v>
      </c>
      <c r="B60" s="14">
        <v>31334.33</v>
      </c>
    </row>
    <row r="61" spans="1:2" x14ac:dyDescent="0.25">
      <c r="A61" s="18" t="s">
        <v>179</v>
      </c>
      <c r="B61" s="38">
        <f>72574.39+2451.9+33065.08+1015.72+18478.33</f>
        <v>127585.42</v>
      </c>
    </row>
    <row r="62" spans="1:2" x14ac:dyDescent="0.25">
      <c r="A62" s="22" t="s">
        <v>87</v>
      </c>
      <c r="B62" s="36">
        <f>B54+B48+B41+B61</f>
        <v>49831574.789999999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2">
        <f>SUM(B65:B70)</f>
        <v>12468727.82</v>
      </c>
    </row>
    <row r="65" spans="1:9" x14ac:dyDescent="0.25">
      <c r="A65" s="18" t="s">
        <v>60</v>
      </c>
      <c r="B65" s="3">
        <v>4168727.82</v>
      </c>
    </row>
    <row r="66" spans="1:9" x14ac:dyDescent="0.25">
      <c r="A66" s="18" t="s">
        <v>61</v>
      </c>
      <c r="B66" s="3">
        <v>40000</v>
      </c>
    </row>
    <row r="67" spans="1:9" x14ac:dyDescent="0.25">
      <c r="A67" s="18" t="s">
        <v>62</v>
      </c>
      <c r="B67" s="3">
        <v>2750000</v>
      </c>
    </row>
    <row r="68" spans="1:9" x14ac:dyDescent="0.25">
      <c r="A68" s="18" t="s">
        <v>63</v>
      </c>
      <c r="B68" s="3">
        <v>3860000</v>
      </c>
    </row>
    <row r="69" spans="1:9" x14ac:dyDescent="0.25">
      <c r="A69" s="18" t="s">
        <v>64</v>
      </c>
      <c r="B69" s="3">
        <v>1650000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7">
        <f>B64</f>
        <v>12468727.82</v>
      </c>
    </row>
    <row r="72" spans="1:9" s="34" customFormat="1" x14ac:dyDescent="0.25">
      <c r="A72" s="20"/>
      <c r="B72" s="33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3">
        <f>SUM(B75:B80)</f>
        <v>48368454</v>
      </c>
    </row>
    <row r="75" spans="1:9" x14ac:dyDescent="0.25">
      <c r="A75" s="18" t="s">
        <v>66</v>
      </c>
      <c r="B75" s="3">
        <v>11600000</v>
      </c>
    </row>
    <row r="76" spans="1:9" x14ac:dyDescent="0.25">
      <c r="A76" s="18" t="s">
        <v>67</v>
      </c>
      <c r="B76" s="3">
        <v>190000</v>
      </c>
    </row>
    <row r="77" spans="1:9" x14ac:dyDescent="0.25">
      <c r="A77" s="18" t="s">
        <v>68</v>
      </c>
      <c r="B77" s="3">
        <v>5450000</v>
      </c>
    </row>
    <row r="78" spans="1:9" x14ac:dyDescent="0.25">
      <c r="A78" s="18" t="s">
        <v>69</v>
      </c>
      <c r="B78" s="3">
        <v>10300000</v>
      </c>
    </row>
    <row r="79" spans="1:9" x14ac:dyDescent="0.25">
      <c r="A79" s="18" t="s">
        <v>70</v>
      </c>
      <c r="B79" s="3">
        <v>20828454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40">
        <f>B74</f>
        <v>48368454</v>
      </c>
    </row>
    <row r="82" spans="1:9" s="34" customFormat="1" x14ac:dyDescent="0.25">
      <c r="A82" s="20"/>
      <c r="B82" s="33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6">
        <f>SUBTOTAL(9,B86:B97)</f>
        <v>4708530.419999999</v>
      </c>
      <c r="C85" s="48"/>
    </row>
    <row r="86" spans="1:9" x14ac:dyDescent="0.25">
      <c r="A86" s="4" t="s">
        <v>100</v>
      </c>
      <c r="B86" s="2">
        <v>2581670.73</v>
      </c>
    </row>
    <row r="87" spans="1:9" x14ac:dyDescent="0.25">
      <c r="A87" s="5" t="s">
        <v>130</v>
      </c>
      <c r="B87" s="2">
        <v>0</v>
      </c>
    </row>
    <row r="88" spans="1:9" x14ac:dyDescent="0.25">
      <c r="A88" s="5" t="s">
        <v>131</v>
      </c>
      <c r="B88" s="2">
        <v>683814.44</v>
      </c>
    </row>
    <row r="89" spans="1:9" x14ac:dyDescent="0.25">
      <c r="A89" s="5" t="s">
        <v>132</v>
      </c>
      <c r="B89" s="2">
        <v>51060.04</v>
      </c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738.13</v>
      </c>
    </row>
    <row r="92" spans="1:9" x14ac:dyDescent="0.25">
      <c r="A92" s="4" t="s">
        <v>135</v>
      </c>
      <c r="B92" s="2">
        <v>1266247.19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36600</v>
      </c>
    </row>
    <row r="95" spans="1:9" x14ac:dyDescent="0.25">
      <c r="A95" s="24" t="s">
        <v>138</v>
      </c>
      <c r="B95" s="2">
        <v>84783.1</v>
      </c>
    </row>
    <row r="96" spans="1:9" x14ac:dyDescent="0.25">
      <c r="A96" s="24" t="s">
        <v>139</v>
      </c>
      <c r="B96" s="3">
        <v>1535.9</v>
      </c>
    </row>
    <row r="97" spans="1:3" x14ac:dyDescent="0.25">
      <c r="A97" s="24" t="s">
        <v>140</v>
      </c>
      <c r="B97" s="14">
        <v>2080.89</v>
      </c>
    </row>
    <row r="98" spans="1:3" x14ac:dyDescent="0.25">
      <c r="A98" s="23" t="s">
        <v>101</v>
      </c>
      <c r="B98" s="46">
        <f>SUBTOTAL(9,B99:B108)</f>
        <v>2652774.08</v>
      </c>
      <c r="C98" s="48"/>
    </row>
    <row r="99" spans="1:3" x14ac:dyDescent="0.25">
      <c r="A99" s="5" t="s">
        <v>141</v>
      </c>
      <c r="B99" s="2">
        <v>1399377.07</v>
      </c>
    </row>
    <row r="100" spans="1:3" x14ac:dyDescent="0.25">
      <c r="A100" s="5" t="s">
        <v>142</v>
      </c>
      <c r="B100" s="2">
        <v>972080.83</v>
      </c>
    </row>
    <row r="101" spans="1:3" x14ac:dyDescent="0.25">
      <c r="A101" s="5" t="s">
        <v>143</v>
      </c>
      <c r="B101" s="2">
        <v>235049.1</v>
      </c>
    </row>
    <row r="102" spans="1:3" x14ac:dyDescent="0.25">
      <c r="A102" s="4" t="s">
        <v>144</v>
      </c>
      <c r="B102" s="2">
        <v>0</v>
      </c>
    </row>
    <row r="103" spans="1:3" x14ac:dyDescent="0.25">
      <c r="A103" s="4" t="s">
        <v>145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146</v>
      </c>
      <c r="B105" s="2">
        <v>0</v>
      </c>
    </row>
    <row r="106" spans="1:3" x14ac:dyDescent="0.25">
      <c r="A106" s="24" t="s">
        <v>147</v>
      </c>
      <c r="B106" s="2">
        <v>0</v>
      </c>
    </row>
    <row r="107" spans="1:3" x14ac:dyDescent="0.25">
      <c r="A107" s="24" t="s">
        <v>148</v>
      </c>
      <c r="B107" s="2">
        <v>28063.4</v>
      </c>
    </row>
    <row r="108" spans="1:3" x14ac:dyDescent="0.25">
      <c r="A108" s="24" t="s">
        <v>129</v>
      </c>
      <c r="B108" s="14">
        <f>18198.58+5.1</f>
        <v>18203.68</v>
      </c>
    </row>
    <row r="109" spans="1:3" x14ac:dyDescent="0.25">
      <c r="A109" s="23" t="s">
        <v>103</v>
      </c>
      <c r="B109" s="46">
        <f>SUBTOTAL(9,B110)</f>
        <v>78449.73</v>
      </c>
    </row>
    <row r="110" spans="1:3" x14ac:dyDescent="0.25">
      <c r="A110" s="5" t="s">
        <v>104</v>
      </c>
      <c r="B110" s="2">
        <v>78449.73</v>
      </c>
    </row>
    <row r="111" spans="1:3" x14ac:dyDescent="0.25">
      <c r="A111" s="23" t="s">
        <v>105</v>
      </c>
      <c r="B111" s="46">
        <f>SUBTOTAL(9,B112:B122)</f>
        <v>2723826.1399999997</v>
      </c>
    </row>
    <row r="112" spans="1:3" x14ac:dyDescent="0.25">
      <c r="A112" s="5" t="s">
        <v>106</v>
      </c>
      <c r="B112" s="2">
        <v>2671889.0699999998</v>
      </c>
    </row>
    <row r="113" spans="1:2" x14ac:dyDescent="0.25">
      <c r="A113" s="5" t="s">
        <v>121</v>
      </c>
      <c r="B113" s="2">
        <v>35711.269999999997</v>
      </c>
    </row>
    <row r="114" spans="1:2" x14ac:dyDescent="0.25">
      <c r="A114" s="5" t="s">
        <v>122</v>
      </c>
      <c r="B114" s="2">
        <v>0</v>
      </c>
    </row>
    <row r="115" spans="1:2" x14ac:dyDescent="0.25">
      <c r="A115" s="4" t="s">
        <v>123</v>
      </c>
      <c r="B115" s="2">
        <v>0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149</v>
      </c>
      <c r="B117" s="2">
        <v>0</v>
      </c>
    </row>
    <row r="118" spans="1:2" x14ac:dyDescent="0.25">
      <c r="A118" s="24" t="s">
        <v>150</v>
      </c>
      <c r="B118" s="2">
        <v>14500</v>
      </c>
    </row>
    <row r="119" spans="1:2" x14ac:dyDescent="0.25">
      <c r="A119" s="24" t="s">
        <v>151</v>
      </c>
      <c r="B119" s="2">
        <v>0</v>
      </c>
    </row>
    <row r="120" spans="1:2" x14ac:dyDescent="0.25">
      <c r="A120" s="24" t="s">
        <v>152</v>
      </c>
      <c r="B120" s="2">
        <v>0</v>
      </c>
    </row>
    <row r="121" spans="1:2" x14ac:dyDescent="0.25">
      <c r="A121" s="4" t="s">
        <v>153</v>
      </c>
      <c r="B121" s="2">
        <v>1248</v>
      </c>
    </row>
    <row r="122" spans="1:2" x14ac:dyDescent="0.25">
      <c r="A122" s="24" t="s">
        <v>154</v>
      </c>
      <c r="B122" s="2">
        <v>477.8</v>
      </c>
    </row>
    <row r="123" spans="1:2" x14ac:dyDescent="0.25">
      <c r="A123" s="23" t="s">
        <v>107</v>
      </c>
      <c r="B123" s="46">
        <f>SUBTOTAL(9,B124:B133)</f>
        <v>13927465.540000001</v>
      </c>
    </row>
    <row r="124" spans="1:2" x14ac:dyDescent="0.25">
      <c r="A124" s="5" t="s">
        <v>108</v>
      </c>
      <c r="B124" s="2">
        <v>13515777.800000001</v>
      </c>
    </row>
    <row r="125" spans="1:2" x14ac:dyDescent="0.25">
      <c r="A125" s="5" t="s">
        <v>125</v>
      </c>
      <c r="B125" s="2">
        <v>347629.11</v>
      </c>
    </row>
    <row r="126" spans="1:2" x14ac:dyDescent="0.25">
      <c r="A126" s="5" t="s">
        <v>126</v>
      </c>
      <c r="B126" s="2">
        <v>9860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155</v>
      </c>
      <c r="B129" s="2">
        <v>0</v>
      </c>
    </row>
    <row r="130" spans="1:2" x14ac:dyDescent="0.25">
      <c r="A130" s="24" t="s">
        <v>156</v>
      </c>
      <c r="B130" s="2">
        <v>0</v>
      </c>
    </row>
    <row r="131" spans="1:2" x14ac:dyDescent="0.25">
      <c r="A131" s="24" t="s">
        <v>157</v>
      </c>
      <c r="B131" s="2">
        <v>0</v>
      </c>
    </row>
    <row r="132" spans="1:2" x14ac:dyDescent="0.25">
      <c r="A132" s="24" t="s">
        <v>158</v>
      </c>
      <c r="B132" s="2">
        <v>20753.8</v>
      </c>
    </row>
    <row r="133" spans="1:2" x14ac:dyDescent="0.25">
      <c r="A133" s="24" t="s">
        <v>159</v>
      </c>
      <c r="B133" s="2">
        <v>33444.83</v>
      </c>
    </row>
    <row r="134" spans="1:2" x14ac:dyDescent="0.25">
      <c r="A134" s="23" t="s">
        <v>160</v>
      </c>
      <c r="B134" s="46">
        <f>SUBTOTAL(9,B135:B144)</f>
        <v>36740.47</v>
      </c>
    </row>
    <row r="135" spans="1:2" x14ac:dyDescent="0.25">
      <c r="A135" s="5" t="s">
        <v>161</v>
      </c>
      <c r="B135" s="14">
        <v>0</v>
      </c>
    </row>
    <row r="136" spans="1:2" x14ac:dyDescent="0.25">
      <c r="A136" s="5" t="s">
        <v>162</v>
      </c>
      <c r="B136" s="14">
        <v>0</v>
      </c>
    </row>
    <row r="137" spans="1:2" x14ac:dyDescent="0.25">
      <c r="A137" s="5" t="s">
        <v>163</v>
      </c>
      <c r="B137" s="14">
        <v>0</v>
      </c>
    </row>
    <row r="138" spans="1:2" x14ac:dyDescent="0.25">
      <c r="A138" s="4" t="s">
        <v>164</v>
      </c>
      <c r="B138" s="14">
        <v>0</v>
      </c>
    </row>
    <row r="139" spans="1:2" x14ac:dyDescent="0.25">
      <c r="A139" s="4" t="s">
        <v>165</v>
      </c>
      <c r="B139" s="14">
        <v>0</v>
      </c>
    </row>
    <row r="140" spans="1:2" x14ac:dyDescent="0.25">
      <c r="A140" s="24" t="s">
        <v>181</v>
      </c>
      <c r="B140" s="14">
        <v>0</v>
      </c>
    </row>
    <row r="141" spans="1:2" x14ac:dyDescent="0.25">
      <c r="A141" s="24" t="s">
        <v>166</v>
      </c>
      <c r="B141" s="14">
        <v>0</v>
      </c>
    </row>
    <row r="142" spans="1:2" x14ac:dyDescent="0.25">
      <c r="A142" s="24" t="s">
        <v>167</v>
      </c>
      <c r="B142" s="14">
        <v>36740.47</v>
      </c>
    </row>
    <row r="143" spans="1:2" x14ac:dyDescent="0.25">
      <c r="A143" s="24" t="s">
        <v>168</v>
      </c>
      <c r="B143" s="14">
        <v>0</v>
      </c>
    </row>
    <row r="144" spans="1:2" x14ac:dyDescent="0.25">
      <c r="A144" s="24" t="s">
        <v>169</v>
      </c>
      <c r="B144" s="14">
        <v>0</v>
      </c>
    </row>
    <row r="145" spans="1:3" x14ac:dyDescent="0.25">
      <c r="A145" s="20" t="s">
        <v>170</v>
      </c>
      <c r="B145" s="38">
        <f>SUBTOTAL(9,B85:B144)</f>
        <v>24127786.379999999</v>
      </c>
      <c r="C145" s="47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6">
        <f>SUBTOTAL(9,B149:B153)</f>
        <v>2562</v>
      </c>
    </row>
    <row r="149" spans="1:3" x14ac:dyDescent="0.25">
      <c r="A149" s="4" t="s">
        <v>110</v>
      </c>
      <c r="B149" s="14">
        <v>2562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6">
        <f>SUBTOTAL(9,B155:B159)</f>
        <v>0</v>
      </c>
    </row>
    <row r="155" spans="1:3" x14ac:dyDescent="0.25">
      <c r="A155" s="4" t="s">
        <v>114</v>
      </c>
      <c r="B155" s="14">
        <v>0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176</v>
      </c>
      <c r="B159" s="14">
        <v>0</v>
      </c>
    </row>
    <row r="160" spans="1:3" x14ac:dyDescent="0.25">
      <c r="A160" s="23" t="s">
        <v>172</v>
      </c>
      <c r="B160" s="46">
        <f>SUBTOTAL(9,B161:B165)</f>
        <v>0</v>
      </c>
    </row>
    <row r="161" spans="1:9" x14ac:dyDescent="0.25">
      <c r="A161" s="4" t="s">
        <v>171</v>
      </c>
      <c r="B161" s="3">
        <v>0</v>
      </c>
    </row>
    <row r="162" spans="1:9" x14ac:dyDescent="0.25">
      <c r="A162" s="4" t="s">
        <v>173</v>
      </c>
      <c r="B162" s="3">
        <v>0</v>
      </c>
    </row>
    <row r="163" spans="1:9" x14ac:dyDescent="0.25">
      <c r="A163" s="24" t="s">
        <v>174</v>
      </c>
      <c r="B163" s="49">
        <v>0</v>
      </c>
    </row>
    <row r="164" spans="1:9" x14ac:dyDescent="0.25">
      <c r="A164" s="24" t="s">
        <v>175</v>
      </c>
      <c r="B164" s="49">
        <v>0</v>
      </c>
    </row>
    <row r="165" spans="1:9" x14ac:dyDescent="0.25">
      <c r="A165" s="24" t="s">
        <v>177</v>
      </c>
      <c r="B165" s="49">
        <v>0</v>
      </c>
    </row>
    <row r="166" spans="1:9" x14ac:dyDescent="0.25">
      <c r="A166" s="20" t="s">
        <v>178</v>
      </c>
      <c r="B166" s="36">
        <f>B154+B148+B160</f>
        <v>2562</v>
      </c>
    </row>
    <row r="167" spans="1:9" ht="14.25" customHeight="1" x14ac:dyDescent="0.25">
      <c r="A167" s="20" t="s">
        <v>25</v>
      </c>
      <c r="B167" s="36">
        <f>B145+B166</f>
        <v>24130348.379999999</v>
      </c>
    </row>
    <row r="168" spans="1:9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1">
        <f>B170+B171</f>
        <v>0</v>
      </c>
    </row>
    <row r="173" spans="1:9" s="34" customFormat="1" x14ac:dyDescent="0.25">
      <c r="A173" s="62"/>
      <c r="B173" s="62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30"/>
    </row>
    <row r="175" spans="1:9" x14ac:dyDescent="0.25">
      <c r="A175" s="28" t="s">
        <v>15</v>
      </c>
      <c r="B175" s="50">
        <v>0</v>
      </c>
    </row>
    <row r="176" spans="1:9" x14ac:dyDescent="0.25">
      <c r="A176" s="28" t="s">
        <v>88</v>
      </c>
      <c r="B176" s="50">
        <f>SUM(B177:B182)</f>
        <v>274960.78999999998</v>
      </c>
    </row>
    <row r="177" spans="1:4" x14ac:dyDescent="0.25">
      <c r="A177" s="28" t="s">
        <v>89</v>
      </c>
      <c r="B177" s="50">
        <v>82845.06</v>
      </c>
    </row>
    <row r="178" spans="1:4" x14ac:dyDescent="0.25">
      <c r="A178" s="28" t="s">
        <v>72</v>
      </c>
      <c r="B178" s="50">
        <v>18646.09</v>
      </c>
    </row>
    <row r="179" spans="1:4" x14ac:dyDescent="0.25">
      <c r="A179" s="28" t="s">
        <v>73</v>
      </c>
      <c r="B179" s="50">
        <v>83147.399999999994</v>
      </c>
    </row>
    <row r="180" spans="1:4" x14ac:dyDescent="0.25">
      <c r="A180" s="28" t="s">
        <v>74</v>
      </c>
      <c r="B180" s="50">
        <v>34924.480000000003</v>
      </c>
    </row>
    <row r="181" spans="1:4" x14ac:dyDescent="0.25">
      <c r="A181" s="28" t="s">
        <v>90</v>
      </c>
      <c r="B181" s="50">
        <v>48662.07</v>
      </c>
    </row>
    <row r="182" spans="1:4" x14ac:dyDescent="0.25">
      <c r="A182" s="28" t="s">
        <v>91</v>
      </c>
      <c r="B182" s="50">
        <v>6735.69</v>
      </c>
    </row>
    <row r="183" spans="1:4" x14ac:dyDescent="0.25">
      <c r="A183" s="28" t="s">
        <v>92</v>
      </c>
      <c r="B183" s="29">
        <f>SUM(B184:B189)</f>
        <v>103115520.34</v>
      </c>
    </row>
    <row r="184" spans="1:4" x14ac:dyDescent="0.25">
      <c r="A184" s="28" t="s">
        <v>120</v>
      </c>
      <c r="B184" s="50">
        <v>33885692.280000001</v>
      </c>
    </row>
    <row r="185" spans="1:4" x14ac:dyDescent="0.25">
      <c r="A185" s="28" t="s">
        <v>93</v>
      </c>
      <c r="B185" s="50">
        <v>1451410.87</v>
      </c>
    </row>
    <row r="186" spans="1:4" x14ac:dyDescent="0.25">
      <c r="A186" s="28" t="s">
        <v>94</v>
      </c>
      <c r="B186" s="50">
        <v>10233303.300000001</v>
      </c>
    </row>
    <row r="187" spans="1:4" x14ac:dyDescent="0.25">
      <c r="A187" s="28" t="s">
        <v>95</v>
      </c>
      <c r="B187" s="50">
        <v>16578977.27</v>
      </c>
      <c r="D187" s="51"/>
    </row>
    <row r="188" spans="1:4" x14ac:dyDescent="0.25">
      <c r="A188" s="28" t="s">
        <v>96</v>
      </c>
      <c r="B188" s="55">
        <v>37101537.25</v>
      </c>
      <c r="D188" s="47"/>
    </row>
    <row r="189" spans="1:4" x14ac:dyDescent="0.25">
      <c r="A189" s="28" t="s">
        <v>97</v>
      </c>
      <c r="B189" s="50">
        <v>3864599.37</v>
      </c>
      <c r="D189" s="47"/>
    </row>
    <row r="190" spans="1:4" x14ac:dyDescent="0.25">
      <c r="A190" s="27" t="s">
        <v>23</v>
      </c>
      <c r="B190" s="39">
        <f>(B39+B62)-(B167+B172)</f>
        <v>103390481.13</v>
      </c>
    </row>
    <row r="191" spans="1:4" x14ac:dyDescent="0.25">
      <c r="A191" s="15" t="s">
        <v>180</v>
      </c>
      <c r="B191" s="16"/>
    </row>
    <row r="192" spans="1:4" x14ac:dyDescent="0.25">
      <c r="A192" s="42" t="s">
        <v>19</v>
      </c>
      <c r="B192" s="43"/>
    </row>
    <row r="193" spans="1:2" x14ac:dyDescent="0.25">
      <c r="A193" s="35" t="s">
        <v>17</v>
      </c>
      <c r="B193" s="53">
        <v>706169.31</v>
      </c>
    </row>
    <row r="194" spans="1:2" x14ac:dyDescent="0.25">
      <c r="A194" s="35" t="s">
        <v>18</v>
      </c>
      <c r="B194" s="39">
        <v>0</v>
      </c>
    </row>
    <row r="195" spans="1:2" x14ac:dyDescent="0.25">
      <c r="A195" s="35" t="s">
        <v>21</v>
      </c>
      <c r="B195" s="39">
        <v>0</v>
      </c>
    </row>
    <row r="196" spans="1:2" x14ac:dyDescent="0.25">
      <c r="A196" s="42" t="s">
        <v>20</v>
      </c>
      <c r="B196" s="44">
        <f>B193+B194+B195</f>
        <v>706169.31</v>
      </c>
    </row>
    <row r="197" spans="1:2" x14ac:dyDescent="0.25">
      <c r="A197" s="56" t="s">
        <v>16</v>
      </c>
      <c r="B197" s="57"/>
    </row>
    <row r="198" spans="1:2" x14ac:dyDescent="0.25">
      <c r="A198" s="58"/>
      <c r="B198" s="59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ignoredErrors>
    <ignoredError sqref="B5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Office365.29 Contas</cp:lastModifiedBy>
  <cp:lastPrinted>2023-11-22T19:21:14Z</cp:lastPrinted>
  <dcterms:created xsi:type="dcterms:W3CDTF">2021-09-23T15:15:02Z</dcterms:created>
  <dcterms:modified xsi:type="dcterms:W3CDTF">2023-11-22T19:35:39Z</dcterms:modified>
</cp:coreProperties>
</file>