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8_{0987B98D-4230-4321-8E4C-0D923661778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B61" i="1"/>
  <c r="B111" i="1"/>
  <c r="B41" i="1"/>
  <c r="B18" i="1" l="1"/>
  <c r="B19" i="1"/>
  <c r="B176" i="1" l="1"/>
  <c r="B74" i="1"/>
  <c r="B81" i="1" s="1"/>
  <c r="B183" i="1"/>
  <c r="B85" i="1"/>
  <c r="B64" i="1"/>
  <c r="B98" i="1"/>
  <c r="B109" i="1"/>
  <c r="B32" i="1"/>
  <c r="B134" i="1"/>
  <c r="B54" i="1"/>
  <c r="B48" i="1"/>
  <c r="B25" i="1"/>
  <c r="B160" i="1"/>
  <c r="B123" i="1"/>
  <c r="B148" i="1"/>
  <c r="B154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<sst xmlns="http://schemas.openxmlformats.org/spreadsheetml/2006/main" count="186" uniqueCount="186">
  <si>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</si>
  <si>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</si>
  <si>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</si>
  <si>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</si>
  <si>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</si>
  <si>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</si>
  <si>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</si>
  <si>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</si>
  <si>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</si>
  <si>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</si>
  <si>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</si>
  <si>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</si>
  <si>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</si>
  <si>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</si>
  <si>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</si>
  <si>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</si>
  <si>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</si>
  <si>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</si>
  <si>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</si>
  <si>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</si>
  <si>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</si>
  <si>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</si>
  <si>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</si>
  <si>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</si>
  <si>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</si>
  <si>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</si>
  <si>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</si>
  <si>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</si>
  <si>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</si>
  <si>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</si>
  <si>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</si>
  <si>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</si>
  <si>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</si>
  <si>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</si>
  <si>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</si>
  <si>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</si>
  <si>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</si>
  <si>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</si>
  <si>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</si>
  <si>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</si>
  <si>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</si>
  <si>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</si>
  <si>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</si>
  <si>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</si>
  <si>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</si>
  <si>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</si>
  <si>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</si>
  <si>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</si>
  <si>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</si>
  <si>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</si>
  <si>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</si>
  <si>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</si>
  <si>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</si>
  <si>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</si>
  <si>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</si>
  <si>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</si>
  <si>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</si>
  <si>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</si>
  <si>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</si>
  <si>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</si>
  <si>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</si>
  <si>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</si>
  <si>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</si>
  <si>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</si>
  <si>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</si>
  <si>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</si>
  <si>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</si>
  <si>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</si>
  <si>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</si>
  <si>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</si>
  <si>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</si>
  <si>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</si>
  <si>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</si>
  <si>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</si>
  <si>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</si>
  <si>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</si>
  <si>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</si>
  <si>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</si>
  <si>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</si>
  <si>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</si>
  <si>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</si>
  <si>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</si>
  <si>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</si>
  <si>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</si>
  <si>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</si>
  <si>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</si>
  <si>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</si>
  <si>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</si>
  <si>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</si>
  <si>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</si>
  <si>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</si>
  <si>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</si>
  <si>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</si>
  <si>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</si>
  <si>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</si>
  <si>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</si>
  <si>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</si>
  <si>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</si>
  <si>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</si>
  <si>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</si>
  <si>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</si>
  <si>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</si>
  <si>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</si>
  <si>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</si>
  <si>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</si>
  <si>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</si>
  <si>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</si>
  <si>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</si>
  <si>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</si>
  <si>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</si>
  <si>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</si>
  <si>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</si>
  <si>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</si>
  <si>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</si>
  <si>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</si>
  <si>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</si>
  <si>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</si>
  <si>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</si>
  <si>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</si>
  <si>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</si>
  <si>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</si>
  <si>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</si>
  <si>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</si>
  <si>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</si>
  <si>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</si>
  <si>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</si>
  <si>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</si>
  <si>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</si>
  <si>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</si>
  <si>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</si>
  <si>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</si>
  <si>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</si>
  <si>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</si>
  <si>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</si>
  <si>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</si>
  <si>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</si>
  <si>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</si>
  <si>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</si>
  <si>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</si>
  <si>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</si>
  <si>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</si>
  <si>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</si>
  <si>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</si>
  <si>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</si>
  <si>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</si>
  <si>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</si>
  <si>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</si>
  <si>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</si>
  <si>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</si>
  <si>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</si>
  <si>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</si>
  <si>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</si>
  <si>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</si>
  <si>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</si>
  <si>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</si>
  <si>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</si>
  <si>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</si>
  <si>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</si>
  <si>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</si>
  <si>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</si>
  <si>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</si>
  <si>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</si>
  <si>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</si>
  <si>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</si>
  <si>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</si>
  <si>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</si>
  <si>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</si>
  <si>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</si>
  <si>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</si>
  <si>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</si>
  <si>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</si>
  <si>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</si>
  <si>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</si>
  <si>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</si>
  <si>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</si>
  <si>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</si>
  <si>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</si>
  <si>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</si>
  <si>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</si>
  <si>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</si>
  <si>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</si>
  <si>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</si>
  <si>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</si>
  <si>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</si>
  <si>
    <t>Competência: 11/2023</t>
  </si>
  <si>
    <t>7.SALDO BANCÁRIO FINAL EM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</si>
</sst>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2" zoomScale="70" zoomScaleNormal="80" zoomScaleSheetLayoutView="70" zoomScalePageLayoutView="70" workbookViewId="0">
      <selection activeCell="B126" sqref="B126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9" t="s">
        <v>182</v>
      </c>
      <c r="B15" s="9"/>
    </row>
    <row r="16" spans="1:2" x14ac:dyDescent="0.25">
      <c r="A16" s="65" t="s">
        <v>183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338706.42</v>
      </c>
    </row>
    <row r="26" spans="1:9" x14ac:dyDescent="0.25">
      <c r="A26" s="18" t="s">
        <v>31</v>
      </c>
      <c r="B26" s="52">
        <v>60604.18</v>
      </c>
    </row>
    <row r="27" spans="1:9" x14ac:dyDescent="0.25">
      <c r="A27" s="18" t="s">
        <v>32</v>
      </c>
      <c r="B27" s="52">
        <v>58304.58</v>
      </c>
    </row>
    <row r="28" spans="1:9" x14ac:dyDescent="0.25">
      <c r="A28" s="18" t="s">
        <v>33</v>
      </c>
      <c r="B28" s="52">
        <v>52236.94</v>
      </c>
    </row>
    <row r="29" spans="1:9" x14ac:dyDescent="0.25">
      <c r="A29" s="18" t="s">
        <v>34</v>
      </c>
      <c r="B29" s="52">
        <v>8260.73</v>
      </c>
    </row>
    <row r="30" spans="1:9" x14ac:dyDescent="0.25">
      <c r="A30" s="18" t="s">
        <v>35</v>
      </c>
      <c r="B30" s="52">
        <v>146155.93</v>
      </c>
    </row>
    <row r="31" spans="1:9" x14ac:dyDescent="0.25">
      <c r="A31" s="18" t="s">
        <v>36</v>
      </c>
      <c r="B31" s="52">
        <v>13144.06</v>
      </c>
    </row>
    <row r="32" spans="1:9" x14ac:dyDescent="0.25">
      <c r="A32" s="18" t="s">
        <v>79</v>
      </c>
      <c r="B32" s="53">
        <f>SUM(B33:B38)</f>
        <v>95891539.670000002</v>
      </c>
    </row>
    <row r="33" spans="1:3" x14ac:dyDescent="0.25">
      <c r="A33" s="18" t="s">
        <v>37</v>
      </c>
      <c r="B33" s="52">
        <v>30437011</v>
      </c>
    </row>
    <row r="34" spans="1:3" x14ac:dyDescent="0.25">
      <c r="A34" s="18" t="s">
        <v>38</v>
      </c>
      <c r="B34" s="52">
        <v>1416219.3</v>
      </c>
    </row>
    <row r="35" spans="1:3" x14ac:dyDescent="0.25">
      <c r="A35" s="18" t="s">
        <v>39</v>
      </c>
      <c r="B35" s="52">
        <v>9064688.0099999998</v>
      </c>
    </row>
    <row r="36" spans="1:3" x14ac:dyDescent="0.25">
      <c r="A36" s="18" t="s">
        <v>40</v>
      </c>
      <c r="B36" s="52">
        <v>19339766.190000001</v>
      </c>
    </row>
    <row r="37" spans="1:3" x14ac:dyDescent="0.25">
      <c r="A37" s="18" t="s">
        <v>41</v>
      </c>
      <c r="B37" s="52">
        <v>31753956.219999999</v>
      </c>
    </row>
    <row r="38" spans="1:3" x14ac:dyDescent="0.25">
      <c r="A38" s="18" t="s">
        <v>42</v>
      </c>
      <c r="B38" s="52">
        <v>3879898.95</v>
      </c>
    </row>
    <row r="39" spans="1:3" x14ac:dyDescent="0.25">
      <c r="A39" s="19" t="s">
        <v>3</v>
      </c>
      <c r="B39" s="53">
        <f>B32+B25+B24</f>
        <v>96230246.090000004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32455740.630000003</v>
      </c>
    </row>
    <row r="42" spans="1:3" x14ac:dyDescent="0.25">
      <c r="A42" s="18" t="s">
        <v>44</v>
      </c>
      <c r="B42" s="2">
        <v>16584924.390000001</v>
      </c>
      <c r="C42" s="47"/>
    </row>
    <row r="43" spans="1:3" x14ac:dyDescent="0.25">
      <c r="A43" s="18" t="s">
        <v>45</v>
      </c>
      <c r="B43" s="14">
        <v>110480.24</v>
      </c>
      <c r="C43" s="47"/>
    </row>
    <row r="44" spans="1:3" x14ac:dyDescent="0.25">
      <c r="A44" s="18" t="s">
        <v>46</v>
      </c>
      <c r="B44" s="14">
        <v>2621424</v>
      </c>
      <c r="C44" s="47"/>
    </row>
    <row r="45" spans="1:3" x14ac:dyDescent="0.25">
      <c r="A45" s="18" t="s">
        <v>47</v>
      </c>
      <c r="B45" s="14">
        <v>9895600</v>
      </c>
      <c r="C45" s="47"/>
    </row>
    <row r="46" spans="1:3" x14ac:dyDescent="0.25">
      <c r="A46" s="18" t="s">
        <v>48</v>
      </c>
      <c r="B46" s="14">
        <v>3243312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0</v>
      </c>
      <c r="C48" s="47"/>
    </row>
    <row r="49" spans="1:2" x14ac:dyDescent="0.25">
      <c r="A49" s="18" t="s">
        <v>43</v>
      </c>
      <c r="B49" s="14">
        <v>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0</v>
      </c>
    </row>
    <row r="55" spans="1:2" x14ac:dyDescent="0.25">
      <c r="A55" s="18" t="s">
        <v>54</v>
      </c>
      <c r="B55" s="14">
        <v>0</v>
      </c>
    </row>
    <row r="56" spans="1:2" x14ac:dyDescent="0.25">
      <c r="A56" s="18" t="s">
        <v>55</v>
      </c>
      <c r="B56" s="14">
        <v>0</v>
      </c>
    </row>
    <row r="57" spans="1:2" x14ac:dyDescent="0.25">
      <c r="A57" s="18" t="s">
        <v>56</v>
      </c>
      <c r="B57" s="14">
        <v>0</v>
      </c>
    </row>
    <row r="58" spans="1:2" x14ac:dyDescent="0.25">
      <c r="A58" s="18" t="s">
        <v>57</v>
      </c>
      <c r="B58" s="14">
        <v>0</v>
      </c>
    </row>
    <row r="59" spans="1:2" x14ac:dyDescent="0.25">
      <c r="A59" s="18" t="s">
        <v>58</v>
      </c>
      <c r="B59" s="14">
        <v>0</v>
      </c>
    </row>
    <row r="60" spans="1:2" x14ac:dyDescent="0.25">
      <c r="A60" s="18" t="s">
        <v>59</v>
      </c>
      <c r="B60" s="14">
        <v>0</v>
      </c>
    </row>
    <row r="61" spans="1:2" x14ac:dyDescent="0.25">
      <c r="A61" s="18" t="s">
        <v>179</v>
      </c>
      <c r="B61" s="38">
        <f>158.08+102887.45+2446.8+8640.15+21789.94+31.5</f>
        <v>135953.91999999998</v>
      </c>
    </row>
    <row r="62" spans="1:2" x14ac:dyDescent="0.25">
      <c r="A62" s="22" t="s">
        <v>87</v>
      </c>
      <c r="B62" s="36">
        <f>B54+B48+B41+B61</f>
        <v>32591694.550000004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31260000</v>
      </c>
    </row>
    <row r="65" spans="1:9" x14ac:dyDescent="0.25">
      <c r="A65" s="18" t="s">
        <v>60</v>
      </c>
      <c r="B65" s="3">
        <v>14790000</v>
      </c>
    </row>
    <row r="66" spans="1:9" x14ac:dyDescent="0.25">
      <c r="A66" s="18" t="s">
        <v>61</v>
      </c>
      <c r="B66" s="3">
        <v>0</v>
      </c>
    </row>
    <row r="67" spans="1:9" x14ac:dyDescent="0.25">
      <c r="A67" s="18" t="s">
        <v>62</v>
      </c>
      <c r="B67" s="3">
        <v>2700000</v>
      </c>
    </row>
    <row r="68" spans="1:9" x14ac:dyDescent="0.25">
      <c r="A68" s="18" t="s">
        <v>63</v>
      </c>
      <c r="B68" s="3">
        <v>10840000</v>
      </c>
    </row>
    <row r="69" spans="1:9" x14ac:dyDescent="0.25">
      <c r="A69" s="18" t="s">
        <v>64</v>
      </c>
      <c r="B69" s="3">
        <v>2900000</v>
      </c>
    </row>
    <row r="70" spans="1:9" x14ac:dyDescent="0.25">
      <c r="A70" s="18" t="s">
        <v>65</v>
      </c>
      <c r="B70" s="3">
        <v>30000</v>
      </c>
    </row>
    <row r="71" spans="1:9" x14ac:dyDescent="0.25">
      <c r="A71" s="22" t="s">
        <v>86</v>
      </c>
      <c r="B71" s="37">
        <f>B64</f>
        <v>31260000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29800000</v>
      </c>
    </row>
    <row r="75" spans="1:9" x14ac:dyDescent="0.25">
      <c r="A75" s="18" t="s">
        <v>66</v>
      </c>
      <c r="B75" s="3">
        <v>15150000</v>
      </c>
    </row>
    <row r="76" spans="1:9" x14ac:dyDescent="0.25">
      <c r="A76" s="18" t="s">
        <v>67</v>
      </c>
      <c r="B76" s="3">
        <v>100000</v>
      </c>
    </row>
    <row r="77" spans="1:9" x14ac:dyDescent="0.25">
      <c r="A77" s="18" t="s">
        <v>68</v>
      </c>
      <c r="B77" s="3">
        <v>2600000</v>
      </c>
    </row>
    <row r="78" spans="1:9" x14ac:dyDescent="0.25">
      <c r="A78" s="18" t="s">
        <v>69</v>
      </c>
      <c r="B78" s="3">
        <v>9950000</v>
      </c>
    </row>
    <row r="79" spans="1:9" x14ac:dyDescent="0.25">
      <c r="A79" s="18" t="s">
        <v>70</v>
      </c>
      <c r="B79" s="3">
        <v>2000000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29800000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15853542.98</v>
      </c>
      <c r="C85" s="48"/>
    </row>
    <row r="86" spans="1:9" x14ac:dyDescent="0.25">
      <c r="A86" s="4" t="s">
        <v>100</v>
      </c>
      <c r="B86" s="2">
        <v>2505242.6</v>
      </c>
    </row>
    <row r="87" spans="1:9" x14ac:dyDescent="0.25">
      <c r="A87" s="5" t="s">
        <v>130</v>
      </c>
      <c r="B87" s="2">
        <v>8313064.3399999999</v>
      </c>
    </row>
    <row r="88" spans="1:9" x14ac:dyDescent="0.25">
      <c r="A88" s="5" t="s">
        <v>131</v>
      </c>
      <c r="B88" s="2">
        <v>2016878.38</v>
      </c>
    </row>
    <row r="89" spans="1:9" x14ac:dyDescent="0.25">
      <c r="A89" s="5" t="s">
        <v>132</v>
      </c>
      <c r="B89" s="2">
        <v>111509.1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247044.68</v>
      </c>
    </row>
    <row r="92" spans="1:9" x14ac:dyDescent="0.25">
      <c r="A92" s="4" t="s">
        <v>135</v>
      </c>
      <c r="B92" s="2">
        <v>2274355.46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17000</v>
      </c>
    </row>
    <row r="95" spans="1:9" x14ac:dyDescent="0.25">
      <c r="A95" s="24" t="s">
        <v>138</v>
      </c>
      <c r="B95" s="2">
        <v>339780.57</v>
      </c>
    </row>
    <row r="96" spans="1:9" x14ac:dyDescent="0.25">
      <c r="A96" s="24" t="s">
        <v>139</v>
      </c>
      <c r="B96" s="3">
        <v>21328.799999999999</v>
      </c>
    </row>
    <row r="97" spans="1:3" x14ac:dyDescent="0.25">
      <c r="A97" s="24" t="s">
        <v>140</v>
      </c>
      <c r="B97" s="14">
        <v>7339.05</v>
      </c>
    </row>
    <row r="98" spans="1:3" x14ac:dyDescent="0.25">
      <c r="A98" s="23" t="s">
        <v>101</v>
      </c>
      <c r="B98" s="46">
        <f>SUBTOTAL(9,B99:B108)</f>
        <v>4200990.6500000004</v>
      </c>
      <c r="C98" s="48"/>
    </row>
    <row r="99" spans="1:3" x14ac:dyDescent="0.25">
      <c r="A99" s="5" t="s">
        <v>141</v>
      </c>
      <c r="B99" s="2">
        <v>3058710.75</v>
      </c>
    </row>
    <row r="100" spans="1:3" x14ac:dyDescent="0.25">
      <c r="A100" s="5" t="s">
        <v>142</v>
      </c>
      <c r="B100" s="2">
        <v>856568.59</v>
      </c>
    </row>
    <row r="101" spans="1:3" x14ac:dyDescent="0.25">
      <c r="A101" s="5" t="s">
        <v>143</v>
      </c>
      <c r="B101" s="2">
        <v>191547.17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81644.2</v>
      </c>
    </row>
    <row r="108" spans="1:3" x14ac:dyDescent="0.25">
      <c r="A108" s="24" t="s">
        <v>129</v>
      </c>
      <c r="B108" s="14">
        <v>12519.94</v>
      </c>
    </row>
    <row r="109" spans="1:3" x14ac:dyDescent="0.25">
      <c r="A109" s="23" t="s">
        <v>103</v>
      </c>
      <c r="B109" s="46">
        <f>SUBTOTAL(9,B110)</f>
        <v>56454.13</v>
      </c>
    </row>
    <row r="110" spans="1:3" x14ac:dyDescent="0.25">
      <c r="A110" s="5" t="s">
        <v>104</v>
      </c>
      <c r="B110" s="2">
        <v>56454.13</v>
      </c>
    </row>
    <row r="111" spans="1:3" x14ac:dyDescent="0.25">
      <c r="A111" s="23" t="s">
        <v>105</v>
      </c>
      <c r="B111" s="46">
        <f>SUBTOTAL(9,B112:B122)</f>
        <v>1712934.55</v>
      </c>
    </row>
    <row r="112" spans="1:3" x14ac:dyDescent="0.25">
      <c r="A112" s="5" t="s">
        <v>106</v>
      </c>
      <c r="B112" s="2">
        <v>1658616.72</v>
      </c>
    </row>
    <row r="113" spans="1:2" x14ac:dyDescent="0.25">
      <c r="A113" s="5" t="s">
        <v>121</v>
      </c>
      <c r="B113" s="2">
        <v>36299.33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0</v>
      </c>
    </row>
    <row r="119" spans="1:2" x14ac:dyDescent="0.25">
      <c r="A119" s="24" t="s">
        <v>151</v>
      </c>
      <c r="B119" s="2">
        <v>14500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3056.2</v>
      </c>
    </row>
    <row r="122" spans="1:2" x14ac:dyDescent="0.25">
      <c r="A122" s="24" t="s">
        <v>154</v>
      </c>
      <c r="B122" s="2">
        <v>462.3</v>
      </c>
    </row>
    <row r="123" spans="1:2" x14ac:dyDescent="0.25">
      <c r="A123" s="23" t="s">
        <v>107</v>
      </c>
      <c r="B123" s="46">
        <f>SUBTOTAL(9,B124:B133)</f>
        <v>10789737.869999999</v>
      </c>
    </row>
    <row r="124" spans="1:2" x14ac:dyDescent="0.25">
      <c r="A124" s="5" t="s">
        <v>108</v>
      </c>
      <c r="B124" s="2">
        <v>10744685.630000001</v>
      </c>
    </row>
    <row r="125" spans="1:2" x14ac:dyDescent="0.25">
      <c r="A125" s="5" t="s">
        <v>125</v>
      </c>
      <c r="B125" s="2">
        <v>39340.04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5712.2</v>
      </c>
    </row>
    <row r="133" spans="1:2" x14ac:dyDescent="0.25">
      <c r="A133" s="24" t="s">
        <v>159</v>
      </c>
      <c r="B133" s="2">
        <v>0</v>
      </c>
    </row>
    <row r="134" spans="1:2" x14ac:dyDescent="0.25">
      <c r="A134" s="23" t="s">
        <v>160</v>
      </c>
      <c r="B134" s="46">
        <f>SUBTOTAL(9,B135:B144)</f>
        <v>35143.879999999997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181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35143.879999999997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0</v>
      </c>
    </row>
    <row r="145" spans="1:3" x14ac:dyDescent="0.25">
      <c r="A145" s="20" t="s">
        <v>170</v>
      </c>
      <c r="B145" s="38">
        <f>SUBTOTAL(9,B85:B144)</f>
        <v>32648804.059999995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499000</v>
      </c>
    </row>
    <row r="149" spans="1:3" x14ac:dyDescent="0.25">
      <c r="A149" s="4" t="s">
        <v>110</v>
      </c>
      <c r="B149" s="14">
        <v>499000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0</v>
      </c>
    </row>
    <row r="155" spans="1:3" x14ac:dyDescent="0.25">
      <c r="A155" s="4" t="s">
        <v>114</v>
      </c>
      <c r="B155" s="14">
        <v>0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499000</v>
      </c>
    </row>
    <row r="167" spans="1:9" ht="14.25" customHeight="1" x14ac:dyDescent="0.25">
      <c r="A167" s="20" t="s">
        <v>25</v>
      </c>
      <c r="B167" s="36">
        <f>B145+B166</f>
        <v>33147804.059999995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1242596.9099999999</v>
      </c>
    </row>
    <row r="177" spans="1:4" x14ac:dyDescent="0.25">
      <c r="A177" s="28" t="s">
        <v>89</v>
      </c>
      <c r="B177" s="50">
        <v>36031.120000000003</v>
      </c>
    </row>
    <row r="178" spans="1:4" x14ac:dyDescent="0.25">
      <c r="A178" s="28" t="s">
        <v>72</v>
      </c>
      <c r="B178" s="50">
        <v>12330.69</v>
      </c>
    </row>
    <row r="179" spans="1:4" x14ac:dyDescent="0.25">
      <c r="A179" s="28" t="s">
        <v>73</v>
      </c>
      <c r="B179" s="50">
        <v>1063173.19</v>
      </c>
    </row>
    <row r="180" spans="1:4" x14ac:dyDescent="0.25">
      <c r="A180" s="28" t="s">
        <v>74</v>
      </c>
      <c r="B180" s="50">
        <v>12763.01</v>
      </c>
    </row>
    <row r="181" spans="1:4" x14ac:dyDescent="0.25">
      <c r="A181" s="28" t="s">
        <v>90</v>
      </c>
      <c r="B181" s="50">
        <v>110267.22</v>
      </c>
    </row>
    <row r="182" spans="1:4" x14ac:dyDescent="0.25">
      <c r="A182" s="28" t="s">
        <v>91</v>
      </c>
      <c r="B182" s="50">
        <v>8031.68</v>
      </c>
    </row>
    <row r="183" spans="1:4" x14ac:dyDescent="0.25">
      <c r="A183" s="28" t="s">
        <v>92</v>
      </c>
      <c r="B183" s="29">
        <f>SUM(B184:B189)</f>
        <v>94431539.670000002</v>
      </c>
    </row>
    <row r="184" spans="1:4" x14ac:dyDescent="0.25">
      <c r="A184" s="28" t="s">
        <v>120</v>
      </c>
      <c r="B184" s="50">
        <v>30797011</v>
      </c>
    </row>
    <row r="185" spans="1:4" x14ac:dyDescent="0.25">
      <c r="A185" s="28" t="s">
        <v>93</v>
      </c>
      <c r="B185" s="50">
        <v>1516219.3</v>
      </c>
    </row>
    <row r="186" spans="1:4" x14ac:dyDescent="0.25">
      <c r="A186" s="28" t="s">
        <v>94</v>
      </c>
      <c r="B186" s="50">
        <v>8964688.0099999998</v>
      </c>
    </row>
    <row r="187" spans="1:4" x14ac:dyDescent="0.25">
      <c r="A187" s="28" t="s">
        <v>95</v>
      </c>
      <c r="B187" s="50">
        <v>18449766.190000001</v>
      </c>
      <c r="D187" s="51"/>
    </row>
    <row r="188" spans="1:4" x14ac:dyDescent="0.25">
      <c r="A188" s="28" t="s">
        <v>96</v>
      </c>
      <c r="B188" s="55">
        <v>30853956.219999999</v>
      </c>
      <c r="D188" s="47"/>
    </row>
    <row r="189" spans="1:4" x14ac:dyDescent="0.25">
      <c r="A189" s="28" t="s">
        <v>97</v>
      </c>
      <c r="B189" s="50">
        <v>3849898.95</v>
      </c>
      <c r="D189" s="47"/>
    </row>
    <row r="190" spans="1:4" x14ac:dyDescent="0.25">
      <c r="A190" s="27" t="s">
        <v>23</v>
      </c>
      <c r="B190" s="39">
        <f>(B39+B62)-(B167+B172)</f>
        <v>95674136.580000013</v>
      </c>
    </row>
    <row r="191" spans="1:4" x14ac:dyDescent="0.25">
      <c r="A191" s="15" t="s">
        <v>180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714961.75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714961.75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1B8586356B0B44A8C61565F5060DD4" ma:contentTypeVersion="7" ma:contentTypeDescription="Crie um novo documento." ma:contentTypeScope="" ma:versionID="058b75661ff849fa86936cfc5c1e1b1b">
  <xsd:schema xmlns:xsd="http://www.w3.org/2001/XMLSchema" xmlns:xs="http://www.w3.org/2001/XMLSchema" xmlns:p="http://schemas.microsoft.com/office/2006/metadata/properties" xmlns:ns3="2e397677-9d8e-4934-9323-45b51ee27292" xmlns:ns4="8d34be9d-4bdd-4440-83d6-242f251ff09c" targetNamespace="http://schemas.microsoft.com/office/2006/metadata/properties" ma:root="true" ma:fieldsID="3c2bda978256c70102ed2f6de463b30e" ns3:_="" ns4:_="">
    <xsd:import namespace="2e397677-9d8e-4934-9323-45b51ee27292"/>
    <xsd:import namespace="8d34be9d-4bdd-4440-83d6-242f251ff0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97677-9d8e-4934-9323-45b51ee27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4be9d-4bdd-4440-83d6-242f251f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397677-9d8e-4934-9323-45b51ee27292" xsi:nil="true"/>
  </documentManagement>
</p:properties>
</file>

<file path=customXml/itemProps1.xml><?xml version="1.0" encoding="utf-8"?>
<ds:datastoreItem xmlns:ds="http://schemas.openxmlformats.org/officeDocument/2006/customXml" ds:itemID="{5B90B5DA-B846-41C5-B9B3-DC8F95DFB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97677-9d8e-4934-9323-45b51ee27292"/>
    <ds:schemaRef ds:uri="8d34be9d-4bdd-4440-83d6-242f251f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AB4D97-8E53-47B8-B3AB-9937BD902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74C25-9776-4A15-A794-1F5233D73956}">
  <ds:schemaRefs>
    <ds:schemaRef ds:uri="2e397677-9d8e-4934-9323-45b51ee27292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8d34be9d-4bdd-4440-83d6-242f251ff0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Office365.29 Contas</cp:lastModifiedBy>
  <cp:lastPrinted>2023-12-12T20:21:19Z</cp:lastPrinted>
  <dcterms:created xsi:type="dcterms:W3CDTF">2021-09-23T15:15:02Z</dcterms:created>
  <dcterms:modified xsi:type="dcterms:W3CDTF">2024-01-12T20:06:30Z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0x010100281B8586356B0B44A8C61565F5060DD4</vt:lpwstr>
  </property>
</Properties>
</file>