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4 - EXECUÇÃO ORÇAMENTÁRIA\"/>
    </mc:Choice>
  </mc:AlternateContent>
  <xr:revisionPtr revIDLastSave="0" documentId="13_ncr:1_{F8C45676-64B3-406E-B2D7-69F006DDF94B}" xr6:coauthVersionLast="47" xr6:coauthVersionMax="47" xr10:uidLastSave="{00000000-0000-0000-0000-000000000000}"/>
  <bookViews>
    <workbookView xWindow="23880" yWindow="-120" windowWidth="24240" windowHeight="1329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1" l="1"/>
  <c r="B61" i="1"/>
  <c r="B183" i="1" l="1"/>
  <c r="B176" i="1"/>
  <c r="B111" i="1" l="1"/>
  <c r="B41" i="1"/>
  <c r="B18" i="1" l="1"/>
  <c r="B19" i="1"/>
  <c r="B74" i="1" l="1"/>
  <c r="B81" i="1" s="1"/>
  <c r="B64" i="1"/>
  <c r="B71" i="1" s="1"/>
  <c r="B98" i="1"/>
  <c r="B109" i="1"/>
  <c r="B32" i="1"/>
  <c r="B134" i="1"/>
  <c r="B54" i="1"/>
  <c r="B48" i="1"/>
  <c r="B25" i="1"/>
  <c r="B160" i="1"/>
  <c r="B123" i="1"/>
  <c r="B148" i="1"/>
  <c r="B154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<sst xmlns="http://schemas.openxmlformats.org/spreadsheetml/2006/main" count="186" uniqueCount="186">
  <si>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</si>
  <si>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</si>
  <si>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</si>
  <si>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</si>
  <si>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</si>
  <si>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</si>
  <si>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</si>
  <si>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</si>
  <si>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</si>
  <si>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</si>
  <si>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</si>
  <si>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</si>
  <si>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</si>
  <si>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</si>
  <si>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</si>
  <si>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</si>
  <si>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</si>
  <si>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</si>
  <si>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</si>
  <si>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</si>
  <si>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</si>
  <si>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</si>
  <si>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</si>
  <si>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</si>
  <si>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</si>
  <si>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</si>
  <si>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</si>
  <si>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</si>
  <si>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</si>
  <si>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</si>
  <si>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</si>
  <si>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</si>
  <si>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</si>
  <si>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</si>
  <si>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</si>
  <si>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</si>
  <si>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</si>
  <si>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</si>
  <si>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</si>
  <si>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</si>
  <si>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</si>
  <si>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</si>
  <si>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</si>
  <si>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</si>
  <si>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</si>
  <si>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</si>
  <si>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</si>
  <si>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</si>
  <si>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</si>
  <si>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</si>
  <si>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</si>
  <si>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</si>
  <si>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</si>
  <si>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</si>
  <si>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</si>
  <si>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</si>
  <si>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</si>
  <si>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</si>
  <si>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</si>
  <si>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</si>
  <si>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</si>
  <si>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</si>
  <si>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</si>
  <si>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</si>
  <si>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</si>
  <si>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</si>
  <si>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</si>
  <si>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</si>
  <si>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</si>
  <si>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</si>
  <si>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</si>
  <si>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</si>
  <si>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</si>
  <si>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</si>
  <si>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</si>
  <si>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</si>
  <si>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</si>
  <si>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</si>
  <si>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</si>
  <si>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</si>
  <si>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</si>
  <si>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</si>
  <si>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</si>
  <si>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</si>
  <si>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</si>
  <si>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</si>
  <si>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</si>
  <si>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</si>
  <si>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</si>
  <si>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</si>
  <si>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</si>
  <si>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</si>
  <si>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</si>
  <si>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</si>
  <si>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</si>
  <si>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</si>
  <si>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</si>
  <si>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</si>
  <si>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</si>
  <si>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</si>
  <si>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</si>
  <si>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</si>
  <si>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</si>
  <si>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</si>
  <si>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</si>
  <si>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</si>
  <si>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</si>
  <si>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</si>
  <si>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</si>
  <si>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</si>
  <si>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</si>
  <si>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</si>
  <si>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</si>
  <si>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</si>
  <si>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</si>
  <si>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</si>
  <si>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</si>
  <si>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</si>
  <si>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</si>
  <si>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</si>
  <si>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</si>
  <si>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</si>
  <si>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</si>
  <si>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</si>
  <si>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</si>
  <si>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</si>
  <si>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</si>
  <si>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</si>
  <si>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</si>
  <si>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</si>
  <si>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</si>
  <si>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</si>
  <si>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</si>
  <si>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</si>
  <si>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</si>
  <si>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</si>
  <si>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</si>
  <si>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</si>
  <si>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</si>
  <si>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</si>
  <si>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</si>
  <si>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</si>
  <si>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</si>
  <si>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</si>
  <si>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</si>
  <si>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</si>
  <si>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</si>
  <si>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</si>
  <si>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</si>
  <si>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</si>
  <si>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</si>
  <si>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</si>
  <si>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</si>
  <si>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</si>
  <si>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</si>
  <si>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</si>
  <si>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</si>
  <si>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</si>
  <si>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</si>
  <si>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</si>
  <si>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</si>
  <si>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</si>
  <si>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</si>
  <si>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</si>
  <si>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</si>
  <si>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</si>
  <si>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</si>
  <si>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</si>
  <si>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</si>
  <si>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</si>
  <si>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</si>
  <si>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</si>
  <si>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</si>
  <si>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</si>
  <si>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</si>
  <si>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</si>
  <si>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</si>
  <si>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</si>
  <si>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</si>
  <si>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</si>
  <si>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</si>
  <si>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</si>
  <si>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</si>
  <si>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</si>
  <si>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Competência: 01/2024</t>
  </si>
  <si>
    <t>7.SALDO BANCÁRIO FINAL EM 30/01/2024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</si>
</sst>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topLeftCell="A182" zoomScaleNormal="100" zoomScaleSheetLayoutView="70" zoomScalePageLayoutView="70" workbookViewId="0">
      <selection activeCell="A204" sqref="A204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1" t="s">
        <v>77</v>
      </c>
      <c r="B2" s="61"/>
    </row>
    <row r="3" spans="1:2" x14ac:dyDescent="0.25">
      <c r="A3" s="61"/>
      <c r="B3" s="61"/>
    </row>
    <row r="4" spans="1:2" x14ac:dyDescent="0.25">
      <c r="A4" s="61"/>
      <c r="B4" s="61"/>
    </row>
    <row r="5" spans="1:2" x14ac:dyDescent="0.25">
      <c r="A5" s="61"/>
      <c r="B5" s="61"/>
    </row>
    <row r="6" spans="1:2" x14ac:dyDescent="0.25">
      <c r="A6" s="61"/>
      <c r="B6" s="61"/>
    </row>
    <row r="7" spans="1:2" x14ac:dyDescent="0.25">
      <c r="A7" s="61"/>
      <c r="B7" s="61"/>
    </row>
    <row r="8" spans="1:2" ht="21" customHeight="1" x14ac:dyDescent="0.25">
      <c r="A8" s="62" t="s">
        <v>0</v>
      </c>
      <c r="B8" s="62"/>
    </row>
    <row r="9" spans="1:2" ht="16.149999999999999" customHeight="1" x14ac:dyDescent="0.25">
      <c r="A9" s="62"/>
      <c r="B9" s="62"/>
    </row>
    <row r="10" spans="1:2" x14ac:dyDescent="0.25">
      <c r="A10" s="64" t="s">
        <v>27</v>
      </c>
      <c r="B10" s="65"/>
    </row>
    <row r="11" spans="1:2" x14ac:dyDescent="0.25">
      <c r="A11" s="7" t="s">
        <v>26</v>
      </c>
      <c r="B11" s="8"/>
    </row>
    <row r="12" spans="1:2" x14ac:dyDescent="0.25">
      <c r="A12" s="66" t="s">
        <v>28</v>
      </c>
      <c r="B12" s="67"/>
    </row>
    <row r="13" spans="1:2" x14ac:dyDescent="0.25">
      <c r="A13" s="9" t="s">
        <v>29</v>
      </c>
      <c r="B13" s="8"/>
    </row>
    <row r="14" spans="1:2" x14ac:dyDescent="0.25">
      <c r="A14" s="68" t="s">
        <v>30</v>
      </c>
      <c r="B14" s="69"/>
    </row>
    <row r="15" spans="1:2" x14ac:dyDescent="0.25">
      <c r="A15" s="9" t="s">
        <v>182</v>
      </c>
      <c r="B15" s="9"/>
    </row>
    <row r="16" spans="1:2" x14ac:dyDescent="0.25">
      <c r="A16" s="66" t="s">
        <v>183</v>
      </c>
      <c r="B16" s="67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3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3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70" t="s">
        <v>24</v>
      </c>
      <c r="B21" s="71"/>
    </row>
    <row r="22" spans="1:9" ht="14.25" customHeight="1" x14ac:dyDescent="0.25">
      <c r="A22" s="31" t="s">
        <v>184</v>
      </c>
      <c r="B22" s="44" t="s">
        <v>1</v>
      </c>
    </row>
    <row r="23" spans="1:9" x14ac:dyDescent="0.25">
      <c r="A23" s="17" t="s">
        <v>5</v>
      </c>
      <c r="B23" s="30"/>
    </row>
    <row r="24" spans="1:9" x14ac:dyDescent="0.25">
      <c r="A24" s="18" t="s">
        <v>2</v>
      </c>
      <c r="B24" s="51">
        <v>0</v>
      </c>
    </row>
    <row r="25" spans="1:9" x14ac:dyDescent="0.25">
      <c r="A25" s="18" t="s">
        <v>78</v>
      </c>
      <c r="B25" s="52">
        <f>SUBTOTAL(9,B26:B31)</f>
        <v>294860.65000000002</v>
      </c>
    </row>
    <row r="26" spans="1:9" x14ac:dyDescent="0.25">
      <c r="A26" s="18" t="s">
        <v>31</v>
      </c>
      <c r="B26" s="51">
        <v>119318.55</v>
      </c>
    </row>
    <row r="27" spans="1:9" x14ac:dyDescent="0.25">
      <c r="A27" s="18" t="s">
        <v>32</v>
      </c>
      <c r="B27" s="51">
        <v>28844.45</v>
      </c>
    </row>
    <row r="28" spans="1:9" x14ac:dyDescent="0.25">
      <c r="A28" s="18" t="s">
        <v>33</v>
      </c>
      <c r="B28" s="51">
        <v>42070.41</v>
      </c>
    </row>
    <row r="29" spans="1:9" x14ac:dyDescent="0.25">
      <c r="A29" s="18" t="s">
        <v>34</v>
      </c>
      <c r="B29" s="51">
        <v>11573.04</v>
      </c>
    </row>
    <row r="30" spans="1:9" x14ac:dyDescent="0.25">
      <c r="A30" s="18" t="s">
        <v>35</v>
      </c>
      <c r="B30" s="51">
        <v>86826.63</v>
      </c>
    </row>
    <row r="31" spans="1:9" x14ac:dyDescent="0.25">
      <c r="A31" s="18" t="s">
        <v>36</v>
      </c>
      <c r="B31" s="51">
        <v>6227.57</v>
      </c>
    </row>
    <row r="32" spans="1:9" x14ac:dyDescent="0.25">
      <c r="A32" s="18" t="s">
        <v>79</v>
      </c>
      <c r="B32" s="52">
        <f>SUM(B33:B38)</f>
        <v>144576681.09</v>
      </c>
    </row>
    <row r="33" spans="1:4" x14ac:dyDescent="0.25">
      <c r="A33" s="18" t="s">
        <v>37</v>
      </c>
      <c r="B33" s="51">
        <v>59423573.159999996</v>
      </c>
    </row>
    <row r="34" spans="1:4" x14ac:dyDescent="0.25">
      <c r="A34" s="18" t="s">
        <v>38</v>
      </c>
      <c r="B34" s="51">
        <v>1807509.22</v>
      </c>
    </row>
    <row r="35" spans="1:4" x14ac:dyDescent="0.25">
      <c r="A35" s="18" t="s">
        <v>39</v>
      </c>
      <c r="B35" s="51">
        <v>13226117.189999999</v>
      </c>
    </row>
    <row r="36" spans="1:4" x14ac:dyDescent="0.25">
      <c r="A36" s="18" t="s">
        <v>40</v>
      </c>
      <c r="B36" s="51">
        <v>24048065.739999998</v>
      </c>
    </row>
    <row r="37" spans="1:4" x14ac:dyDescent="0.25">
      <c r="A37" s="18" t="s">
        <v>41</v>
      </c>
      <c r="B37" s="51">
        <v>42288420.75</v>
      </c>
    </row>
    <row r="38" spans="1:4" x14ac:dyDescent="0.25">
      <c r="A38" s="18" t="s">
        <v>42</v>
      </c>
      <c r="B38" s="51">
        <v>3782995.03</v>
      </c>
    </row>
    <row r="39" spans="1:4" x14ac:dyDescent="0.25">
      <c r="A39" s="19" t="s">
        <v>3</v>
      </c>
      <c r="B39" s="52">
        <f>B32+B25+B24</f>
        <v>144871541.74000001</v>
      </c>
      <c r="D39" s="46"/>
    </row>
    <row r="40" spans="1:4" x14ac:dyDescent="0.25">
      <c r="A40" s="17" t="s">
        <v>4</v>
      </c>
      <c r="B40" s="17"/>
    </row>
    <row r="41" spans="1:4" x14ac:dyDescent="0.25">
      <c r="A41" s="21" t="s">
        <v>80</v>
      </c>
      <c r="B41" s="36">
        <f>SUM(B42:B47)</f>
        <v>0</v>
      </c>
      <c r="D41" s="46"/>
    </row>
    <row r="42" spans="1:4" x14ac:dyDescent="0.25">
      <c r="A42" s="18" t="s">
        <v>44</v>
      </c>
      <c r="B42" s="2">
        <v>0</v>
      </c>
      <c r="C42" s="46"/>
      <c r="D42" s="46"/>
    </row>
    <row r="43" spans="1:4" x14ac:dyDescent="0.25">
      <c r="A43" s="18" t="s">
        <v>45</v>
      </c>
      <c r="B43" s="14">
        <v>0</v>
      </c>
      <c r="C43" s="46"/>
    </row>
    <row r="44" spans="1:4" x14ac:dyDescent="0.25">
      <c r="A44" s="18" t="s">
        <v>46</v>
      </c>
      <c r="B44" s="14">
        <v>0</v>
      </c>
      <c r="C44" s="46"/>
    </row>
    <row r="45" spans="1:4" x14ac:dyDescent="0.25">
      <c r="A45" s="18" t="s">
        <v>47</v>
      </c>
      <c r="B45" s="14">
        <v>0</v>
      </c>
      <c r="C45" s="46"/>
    </row>
    <row r="46" spans="1:4" x14ac:dyDescent="0.25">
      <c r="A46" s="18" t="s">
        <v>48</v>
      </c>
      <c r="B46" s="14">
        <v>0</v>
      </c>
      <c r="C46" s="46"/>
      <c r="D46" s="46"/>
    </row>
    <row r="47" spans="1:4" x14ac:dyDescent="0.25">
      <c r="A47" s="18" t="s">
        <v>49</v>
      </c>
      <c r="B47" s="14">
        <v>0</v>
      </c>
      <c r="C47" s="46"/>
      <c r="D47" s="46"/>
    </row>
    <row r="48" spans="1:4" x14ac:dyDescent="0.25">
      <c r="A48" s="21" t="s">
        <v>81</v>
      </c>
      <c r="B48" s="37">
        <f>SUM(B49:B53)</f>
        <v>0</v>
      </c>
      <c r="C48" s="46"/>
    </row>
    <row r="49" spans="1:2" x14ac:dyDescent="0.25">
      <c r="A49" s="18" t="s">
        <v>43</v>
      </c>
      <c r="B49" s="14">
        <v>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7">
        <f>SUM(B55:B60)</f>
        <v>828246.91</v>
      </c>
    </row>
    <row r="55" spans="1:2" x14ac:dyDescent="0.25">
      <c r="A55" s="18" t="s">
        <v>54</v>
      </c>
      <c r="B55" s="14">
        <v>465321.37</v>
      </c>
    </row>
    <row r="56" spans="1:2" x14ac:dyDescent="0.25">
      <c r="A56" s="18" t="s">
        <v>55</v>
      </c>
      <c r="B56" s="14">
        <v>13948.95</v>
      </c>
    </row>
    <row r="57" spans="1:2" x14ac:dyDescent="0.25">
      <c r="A57" s="18" t="s">
        <v>56</v>
      </c>
      <c r="B57" s="14">
        <v>44723.53</v>
      </c>
    </row>
    <row r="58" spans="1:2" x14ac:dyDescent="0.25">
      <c r="A58" s="18" t="s">
        <v>57</v>
      </c>
      <c r="B58" s="14">
        <v>138548.35</v>
      </c>
    </row>
    <row r="59" spans="1:2" x14ac:dyDescent="0.25">
      <c r="A59" s="18" t="s">
        <v>58</v>
      </c>
      <c r="B59" s="14">
        <v>133968.92000000001</v>
      </c>
    </row>
    <row r="60" spans="1:2" x14ac:dyDescent="0.25">
      <c r="A60" s="18" t="s">
        <v>59</v>
      </c>
      <c r="B60" s="14">
        <v>31735.79</v>
      </c>
    </row>
    <row r="61" spans="1:2" x14ac:dyDescent="0.25">
      <c r="A61" s="18" t="s">
        <v>179</v>
      </c>
      <c r="B61" s="14">
        <f>1751.39+96000.68+74386.51+562.3+1328.15+25332.63</f>
        <v>199361.65999999997</v>
      </c>
    </row>
    <row r="62" spans="1:2" x14ac:dyDescent="0.25">
      <c r="A62" s="22" t="s">
        <v>87</v>
      </c>
      <c r="B62" s="35">
        <f>B54+B48+B41+B61</f>
        <v>1027608.5700000001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36">
        <f>SUM(B65:B70)</f>
        <v>162995192.57999998</v>
      </c>
    </row>
    <row r="65" spans="1:9" x14ac:dyDescent="0.25">
      <c r="A65" s="18" t="s">
        <v>60</v>
      </c>
      <c r="B65" s="3">
        <v>62997349.759999998</v>
      </c>
    </row>
    <row r="66" spans="1:9" x14ac:dyDescent="0.25">
      <c r="A66" s="18" t="s">
        <v>61</v>
      </c>
      <c r="B66" s="3">
        <v>1980715.76</v>
      </c>
    </row>
    <row r="67" spans="1:9" x14ac:dyDescent="0.25">
      <c r="A67" s="18" t="s">
        <v>62</v>
      </c>
      <c r="B67" s="3">
        <v>15754775.49</v>
      </c>
    </row>
    <row r="68" spans="1:9" x14ac:dyDescent="0.25">
      <c r="A68" s="18" t="s">
        <v>63</v>
      </c>
      <c r="B68" s="3">
        <v>35400190.439999998</v>
      </c>
    </row>
    <row r="69" spans="1:9" x14ac:dyDescent="0.25">
      <c r="A69" s="18" t="s">
        <v>64</v>
      </c>
      <c r="B69" s="3">
        <v>43072118.369999997</v>
      </c>
    </row>
    <row r="70" spans="1:9" x14ac:dyDescent="0.25">
      <c r="A70" s="18" t="s">
        <v>65</v>
      </c>
      <c r="B70" s="3">
        <v>3790042.76</v>
      </c>
    </row>
    <row r="71" spans="1:9" x14ac:dyDescent="0.25">
      <c r="A71" s="22" t="s">
        <v>86</v>
      </c>
      <c r="B71" s="36">
        <f>B64</f>
        <v>162995192.57999998</v>
      </c>
    </row>
    <row r="72" spans="1:9" s="33" customFormat="1" x14ac:dyDescent="0.25">
      <c r="A72" s="20"/>
      <c r="B72" s="32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55">
        <f>SUM(B75:B80)</f>
        <v>134800000</v>
      </c>
    </row>
    <row r="75" spans="1:9" x14ac:dyDescent="0.25">
      <c r="A75" s="18" t="s">
        <v>66</v>
      </c>
      <c r="B75" s="3">
        <v>54300000</v>
      </c>
    </row>
    <row r="76" spans="1:9" x14ac:dyDescent="0.25">
      <c r="A76" s="18" t="s">
        <v>67</v>
      </c>
      <c r="B76" s="3">
        <v>1810000</v>
      </c>
    </row>
    <row r="77" spans="1:9" x14ac:dyDescent="0.25">
      <c r="A77" s="18" t="s">
        <v>68</v>
      </c>
      <c r="B77" s="3">
        <v>13200000</v>
      </c>
    </row>
    <row r="78" spans="1:9" x14ac:dyDescent="0.25">
      <c r="A78" s="18" t="s">
        <v>69</v>
      </c>
      <c r="B78" s="3">
        <v>23000000</v>
      </c>
    </row>
    <row r="79" spans="1:9" x14ac:dyDescent="0.25">
      <c r="A79" s="18" t="s">
        <v>70</v>
      </c>
      <c r="B79" s="3">
        <v>38700000</v>
      </c>
    </row>
    <row r="80" spans="1:9" x14ac:dyDescent="0.25">
      <c r="A80" s="18" t="s">
        <v>71</v>
      </c>
      <c r="B80" s="3">
        <v>3790000</v>
      </c>
    </row>
    <row r="81" spans="1:9" x14ac:dyDescent="0.25">
      <c r="A81" s="23" t="s">
        <v>85</v>
      </c>
      <c r="B81" s="39">
        <f>B74</f>
        <v>134800000</v>
      </c>
    </row>
    <row r="82" spans="1:9" s="33" customFormat="1" x14ac:dyDescent="0.25">
      <c r="A82" s="20"/>
      <c r="B82" s="32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5">
        <f>SUBTOTAL(9,B86:B97)</f>
        <v>8346304.5</v>
      </c>
      <c r="C85" s="47"/>
    </row>
    <row r="86" spans="1:9" x14ac:dyDescent="0.25">
      <c r="A86" s="4" t="s">
        <v>100</v>
      </c>
      <c r="B86" s="2">
        <v>2701279.24</v>
      </c>
    </row>
    <row r="87" spans="1:9" x14ac:dyDescent="0.25">
      <c r="A87" s="5" t="s">
        <v>130</v>
      </c>
      <c r="B87" s="2">
        <v>592648.98</v>
      </c>
    </row>
    <row r="88" spans="1:9" x14ac:dyDescent="0.25">
      <c r="A88" s="5" t="s">
        <v>131</v>
      </c>
      <c r="B88" s="2">
        <v>3368358.6399999992</v>
      </c>
    </row>
    <row r="89" spans="1:9" x14ac:dyDescent="0.25">
      <c r="A89" s="5" t="s">
        <v>132</v>
      </c>
      <c r="B89" s="2">
        <v>215385.37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3339.29</v>
      </c>
    </row>
    <row r="92" spans="1:9" x14ac:dyDescent="0.25">
      <c r="A92" s="4" t="s">
        <v>135</v>
      </c>
      <c r="B92" s="2">
        <v>1271278.04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23300</v>
      </c>
    </row>
    <row r="95" spans="1:9" x14ac:dyDescent="0.25">
      <c r="A95" s="24" t="s">
        <v>138</v>
      </c>
      <c r="B95" s="2">
        <v>53943.7</v>
      </c>
    </row>
    <row r="96" spans="1:9" x14ac:dyDescent="0.25">
      <c r="A96" s="24" t="s">
        <v>139</v>
      </c>
      <c r="B96" s="3">
        <v>330</v>
      </c>
    </row>
    <row r="97" spans="1:3" x14ac:dyDescent="0.25">
      <c r="A97" s="24" t="s">
        <v>140</v>
      </c>
      <c r="B97" s="14">
        <v>116441.23999999999</v>
      </c>
    </row>
    <row r="98" spans="1:3" x14ac:dyDescent="0.25">
      <c r="A98" s="23" t="s">
        <v>101</v>
      </c>
      <c r="B98" s="45">
        <f>SUBTOTAL(9,B99:B108)</f>
        <v>4318093.3999999994</v>
      </c>
      <c r="C98" s="47"/>
    </row>
    <row r="99" spans="1:3" x14ac:dyDescent="0.25">
      <c r="A99" s="5" t="s">
        <v>141</v>
      </c>
      <c r="B99" s="2">
        <v>3359193.01</v>
      </c>
    </row>
    <row r="100" spans="1:3" x14ac:dyDescent="0.25">
      <c r="A100" s="5" t="s">
        <v>142</v>
      </c>
      <c r="B100" s="2">
        <v>800698.27999999991</v>
      </c>
    </row>
    <row r="101" spans="1:3" x14ac:dyDescent="0.25">
      <c r="A101" s="5" t="s">
        <v>143</v>
      </c>
      <c r="B101" s="2">
        <v>117573.48000000001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16486</v>
      </c>
    </row>
    <row r="108" spans="1:3" x14ac:dyDescent="0.25">
      <c r="A108" s="24" t="s">
        <v>129</v>
      </c>
      <c r="B108" s="14">
        <v>24142.63</v>
      </c>
    </row>
    <row r="109" spans="1:3" x14ac:dyDescent="0.25">
      <c r="A109" s="23" t="s">
        <v>103</v>
      </c>
      <c r="B109" s="45">
        <f>SUBTOTAL(9,B110)</f>
        <v>160667.31</v>
      </c>
    </row>
    <row r="110" spans="1:3" x14ac:dyDescent="0.25">
      <c r="A110" s="5" t="s">
        <v>104</v>
      </c>
      <c r="B110" s="2">
        <v>160667.31</v>
      </c>
    </row>
    <row r="111" spans="1:3" x14ac:dyDescent="0.25">
      <c r="A111" s="23" t="s">
        <v>105</v>
      </c>
      <c r="B111" s="45">
        <f>SUBTOTAL(9,B112:B122)</f>
        <v>2579977.4999999995</v>
      </c>
      <c r="C111" s="47"/>
    </row>
    <row r="112" spans="1:3" x14ac:dyDescent="0.25">
      <c r="A112" s="5" t="s">
        <v>106</v>
      </c>
      <c r="B112" s="2">
        <v>2523644.27</v>
      </c>
      <c r="C112" s="47"/>
    </row>
    <row r="113" spans="1:2" x14ac:dyDescent="0.25">
      <c r="A113" s="5" t="s">
        <v>121</v>
      </c>
      <c r="B113" s="2">
        <v>38411.53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2859.4</v>
      </c>
    </row>
    <row r="122" spans="1:2" x14ac:dyDescent="0.25">
      <c r="A122" s="24" t="s">
        <v>154</v>
      </c>
      <c r="B122" s="2">
        <v>562.29999999999995</v>
      </c>
    </row>
    <row r="123" spans="1:2" x14ac:dyDescent="0.25">
      <c r="A123" s="23" t="s">
        <v>107</v>
      </c>
      <c r="B123" s="45">
        <f>SUBTOTAL(9,B124:B133)</f>
        <v>12385601.74</v>
      </c>
    </row>
    <row r="124" spans="1:2" x14ac:dyDescent="0.25">
      <c r="A124" s="5" t="s">
        <v>108</v>
      </c>
      <c r="B124" s="2">
        <v>12322689.790000001</v>
      </c>
    </row>
    <row r="125" spans="1:2" x14ac:dyDescent="0.25">
      <c r="A125" s="5" t="s">
        <v>125</v>
      </c>
      <c r="B125" s="2">
        <v>57399.749999999993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5512.2</v>
      </c>
    </row>
    <row r="133" spans="1:2" x14ac:dyDescent="0.25">
      <c r="A133" s="24" t="s">
        <v>159</v>
      </c>
      <c r="B133" s="2">
        <v>0</v>
      </c>
    </row>
    <row r="134" spans="1:2" x14ac:dyDescent="0.25">
      <c r="A134" s="23" t="s">
        <v>160</v>
      </c>
      <c r="B134" s="45">
        <f>SUBTOTAL(9,B135:B144)</f>
        <v>0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0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7">
        <f>SUBTOTAL(9,B85:B144)</f>
        <v>27790644.449999999</v>
      </c>
      <c r="C145" s="46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5">
        <f>SUBTOTAL(9,B149:B153)</f>
        <v>580128.69999999995</v>
      </c>
    </row>
    <row r="149" spans="1:3" x14ac:dyDescent="0.25">
      <c r="A149" s="4" t="s">
        <v>110</v>
      </c>
      <c r="B149" s="14">
        <v>580128.69999999995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5">
        <f>SUBTOTAL(9,B155:B159)</f>
        <v>45795.81</v>
      </c>
    </row>
    <row r="155" spans="1:3" x14ac:dyDescent="0.25">
      <c r="A155" s="4" t="s">
        <v>114</v>
      </c>
      <c r="B155" s="14">
        <v>45795.81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5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8">
        <v>0</v>
      </c>
    </row>
    <row r="164" spans="1:9" x14ac:dyDescent="0.25">
      <c r="A164" s="24" t="s">
        <v>175</v>
      </c>
      <c r="B164" s="48">
        <v>0</v>
      </c>
    </row>
    <row r="165" spans="1:9" x14ac:dyDescent="0.25">
      <c r="A165" s="24" t="s">
        <v>177</v>
      </c>
      <c r="B165" s="48">
        <v>0</v>
      </c>
    </row>
    <row r="166" spans="1:9" x14ac:dyDescent="0.25">
      <c r="A166" s="20" t="s">
        <v>178</v>
      </c>
      <c r="B166" s="35">
        <f>B154+B148+B160</f>
        <v>625924.51</v>
      </c>
    </row>
    <row r="167" spans="1:9" ht="14.25" customHeight="1" x14ac:dyDescent="0.25">
      <c r="A167" s="20" t="s">
        <v>25</v>
      </c>
      <c r="B167" s="35">
        <f>B145+B166</f>
        <v>28416568.960000001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0">
        <f>B170+B171</f>
        <v>0</v>
      </c>
    </row>
    <row r="173" spans="1:9" s="33" customFormat="1" x14ac:dyDescent="0.25">
      <c r="A173" s="63"/>
      <c r="B173" s="63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29"/>
    </row>
    <row r="175" spans="1:9" x14ac:dyDescent="0.25">
      <c r="A175" s="28" t="s">
        <v>15</v>
      </c>
      <c r="B175" s="49">
        <v>0</v>
      </c>
    </row>
    <row r="176" spans="1:9" x14ac:dyDescent="0.25">
      <c r="A176" s="28" t="s">
        <v>88</v>
      </c>
      <c r="B176" s="56">
        <f>SUM(B177:B182)</f>
        <v>272845.93</v>
      </c>
    </row>
    <row r="177" spans="1:4" x14ac:dyDescent="0.25">
      <c r="A177" s="28" t="s">
        <v>89</v>
      </c>
      <c r="B177" s="49">
        <v>60622.3</v>
      </c>
    </row>
    <row r="178" spans="1:4" x14ac:dyDescent="0.25">
      <c r="A178" s="28" t="s">
        <v>72</v>
      </c>
      <c r="B178" s="49">
        <v>40644.29</v>
      </c>
    </row>
    <row r="179" spans="1:4" x14ac:dyDescent="0.25">
      <c r="A179" s="28" t="s">
        <v>73</v>
      </c>
      <c r="B179" s="49">
        <v>17430.7</v>
      </c>
    </row>
    <row r="180" spans="1:4" x14ac:dyDescent="0.25">
      <c r="A180" s="28" t="s">
        <v>74</v>
      </c>
      <c r="B180" s="49">
        <v>27489.89</v>
      </c>
    </row>
    <row r="181" spans="1:4" x14ac:dyDescent="0.25">
      <c r="A181" s="28" t="s">
        <v>90</v>
      </c>
      <c r="B181" s="49">
        <v>120388.42</v>
      </c>
    </row>
    <row r="182" spans="1:4" x14ac:dyDescent="0.25">
      <c r="A182" s="28" t="s">
        <v>91</v>
      </c>
      <c r="B182" s="49">
        <v>6270.33</v>
      </c>
    </row>
    <row r="183" spans="1:4" x14ac:dyDescent="0.25">
      <c r="A183" s="28" t="s">
        <v>92</v>
      </c>
      <c r="B183" s="38">
        <f>SUM(B184:B189)</f>
        <v>117209735.42</v>
      </c>
    </row>
    <row r="184" spans="1:4" x14ac:dyDescent="0.25">
      <c r="A184" s="28" t="s">
        <v>120</v>
      </c>
      <c r="B184" s="49">
        <v>51191544.770000003</v>
      </c>
    </row>
    <row r="185" spans="1:4" x14ac:dyDescent="0.25">
      <c r="A185" s="28" t="s">
        <v>93</v>
      </c>
      <c r="B185" s="49">
        <v>1650742.41</v>
      </c>
      <c r="D185" s="46"/>
    </row>
    <row r="186" spans="1:4" x14ac:dyDescent="0.25">
      <c r="A186" s="28" t="s">
        <v>94</v>
      </c>
      <c r="B186" s="49">
        <v>10716065.23</v>
      </c>
    </row>
    <row r="187" spans="1:4" x14ac:dyDescent="0.25">
      <c r="A187" s="28" t="s">
        <v>95</v>
      </c>
      <c r="B187" s="49">
        <v>11786423.65</v>
      </c>
      <c r="D187" s="50"/>
    </row>
    <row r="188" spans="1:4" x14ac:dyDescent="0.25">
      <c r="A188" s="28" t="s">
        <v>96</v>
      </c>
      <c r="B188" s="54">
        <v>38050271.299999997</v>
      </c>
      <c r="D188" s="46"/>
    </row>
    <row r="189" spans="1:4" x14ac:dyDescent="0.25">
      <c r="A189" s="28" t="s">
        <v>97</v>
      </c>
      <c r="B189" s="49">
        <v>3814688.06</v>
      </c>
      <c r="D189" s="46"/>
    </row>
    <row r="190" spans="1:4" x14ac:dyDescent="0.25">
      <c r="A190" s="27" t="s">
        <v>23</v>
      </c>
      <c r="B190" s="38">
        <f>(B39+B62)-(B167+B172)</f>
        <v>117482581.34999999</v>
      </c>
      <c r="C190" s="46"/>
      <c r="D190" s="46"/>
    </row>
    <row r="191" spans="1:4" x14ac:dyDescent="0.25">
      <c r="A191" s="15" t="s">
        <v>180</v>
      </c>
      <c r="B191" s="16"/>
    </row>
    <row r="192" spans="1:4" x14ac:dyDescent="0.25">
      <c r="A192" s="41" t="s">
        <v>19</v>
      </c>
      <c r="B192" s="42"/>
    </row>
    <row r="193" spans="1:2" x14ac:dyDescent="0.25">
      <c r="A193" s="34" t="s">
        <v>17</v>
      </c>
      <c r="B193" s="52">
        <v>608285.63</v>
      </c>
    </row>
    <row r="194" spans="1:2" x14ac:dyDescent="0.25">
      <c r="A194" s="34" t="s">
        <v>18</v>
      </c>
      <c r="B194" s="38">
        <v>0</v>
      </c>
    </row>
    <row r="195" spans="1:2" x14ac:dyDescent="0.25">
      <c r="A195" s="34" t="s">
        <v>21</v>
      </c>
      <c r="B195" s="38">
        <v>0</v>
      </c>
    </row>
    <row r="196" spans="1:2" x14ac:dyDescent="0.25">
      <c r="A196" s="41" t="s">
        <v>20</v>
      </c>
      <c r="B196" s="43">
        <f>B193+B194+B195</f>
        <v>608285.63</v>
      </c>
    </row>
    <row r="197" spans="1:2" x14ac:dyDescent="0.25">
      <c r="A197" s="57" t="s">
        <v>16</v>
      </c>
      <c r="B197" s="58"/>
    </row>
    <row r="198" spans="1:2" x14ac:dyDescent="0.25">
      <c r="A198" s="59"/>
      <c r="B198" s="60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1B8586356B0B44A8C61565F5060DD4" ma:contentTypeVersion="7" ma:contentTypeDescription="Crie um novo documento." ma:contentTypeScope="" ma:versionID="058b75661ff849fa86936cfc5c1e1b1b">
  <xsd:schema xmlns:xsd="http://www.w3.org/2001/XMLSchema" xmlns:xs="http://www.w3.org/2001/XMLSchema" xmlns:p="http://schemas.microsoft.com/office/2006/metadata/properties" xmlns:ns3="2e397677-9d8e-4934-9323-45b51ee27292" xmlns:ns4="8d34be9d-4bdd-4440-83d6-242f251ff09c" targetNamespace="http://schemas.microsoft.com/office/2006/metadata/properties" ma:root="true" ma:fieldsID="3c2bda978256c70102ed2f6de463b30e" ns3:_="" ns4:_="">
    <xsd:import namespace="2e397677-9d8e-4934-9323-45b51ee27292"/>
    <xsd:import namespace="8d34be9d-4bdd-4440-83d6-242f251ff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97677-9d8e-4934-9323-45b51ee27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4be9d-4bdd-4440-83d6-242f251f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397677-9d8e-4934-9323-45b51ee27292" xsi:nil="true"/>
  </documentManagement>
</p:properties>
</file>

<file path=customXml/itemProps1.xml><?xml version="1.0" encoding="utf-8"?>
<ds:datastoreItem xmlns:ds="http://schemas.openxmlformats.org/officeDocument/2006/customXml" ds:itemID="{5B90B5DA-B846-41C5-B9B3-DC8F95DFB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97677-9d8e-4934-9323-45b51ee27292"/>
    <ds:schemaRef ds:uri="8d34be9d-4bdd-4440-83d6-242f251f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AB4D97-8E53-47B8-B3AB-9937BD902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74C25-9776-4A15-A794-1F5233D73956}">
  <ds:schemaRefs>
    <ds:schemaRef ds:uri="2e397677-9d8e-4934-9323-45b51ee27292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8d34be9d-4bdd-4440-83d6-242f251ff0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Office365.11 Contas</cp:lastModifiedBy>
  <cp:lastPrinted>2024-02-27T12:55:06Z</cp:lastPrinted>
  <dcterms:created xsi:type="dcterms:W3CDTF">2021-09-23T15:15:02Z</dcterms:created>
  <dcterms:modified xsi:type="dcterms:W3CDTF">2024-03-19T17:36:09Z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0x010100281B8586356B0B44A8C61565F5060DD4</vt:lpwstr>
  </property>
</Properties>
</file>