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4951C923-F82D-409F-A238-6722CDE069A1}" xr6:coauthVersionLast="47" xr6:coauthVersionMax="47" xr10:uidLastSave="{00000000-0000-0000-0000-000000000000}"/>
  <bookViews>
    <workbookView xWindow="23880" yWindow="-120" windowWidth="24240" windowHeight="1329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B85" i="1" l="1"/>
  <c r="B61" i="1"/>
  <c r="B41" i="1"/>
  <c r="B183" i="1" l="1"/>
  <c r="B176" i="1"/>
  <c r="B111" i="1" l="1"/>
  <c r="B18" i="1" l="1"/>
  <c r="B19" i="1"/>
  <c r="B74" i="1" l="1"/>
  <c r="B81" i="1" s="1"/>
  <c r="B64" i="1"/>
  <c r="B71" i="1" s="1"/>
  <c r="B98" i="1"/>
  <c r="B109" i="1"/>
  <c r="B32" i="1"/>
  <c r="B134" i="1"/>
  <c r="B54" i="1"/>
  <c r="B48" i="1"/>
  <c r="B25" i="1"/>
  <c r="B160" i="1"/>
  <c r="B123" i="1"/>
  <c r="B148" i="1"/>
  <c r="B154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<sst xmlns="http://schemas.openxmlformats.org/spreadsheetml/2006/main" count="186" uniqueCount="186">
  <si>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</si>
  <si>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</si>
  <si>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</si>
  <si>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</si>
  <si>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</si>
  <si>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</si>
  <si>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</si>
  <si>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</si>
  <si>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</si>
  <si>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</si>
  <si>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</si>
  <si>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</si>
  <si>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</si>
  <si>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</si>
  <si>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</si>
  <si>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</si>
  <si>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</si>
  <si>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</si>
  <si>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</si>
  <si>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</si>
  <si>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</si>
  <si>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</si>
  <si>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</si>
  <si>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</si>
  <si>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</si>
  <si>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</si>
  <si>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</si>
  <si>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</si>
  <si>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</si>
  <si>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</si>
  <si>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</si>
  <si>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</si>
  <si>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</si>
  <si>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</si>
  <si>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</si>
  <si>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</si>
  <si>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</si>
  <si>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</si>
  <si>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</si>
  <si>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</si>
  <si>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</si>
  <si>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</si>
  <si>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</si>
  <si>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</si>
  <si>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</si>
  <si>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</si>
  <si>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</si>
  <si>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</si>
  <si>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</si>
  <si>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</si>
  <si>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</si>
  <si>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</si>
  <si>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</si>
  <si>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</si>
  <si>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</si>
  <si>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</si>
  <si>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</si>
  <si>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</si>
  <si>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</si>
  <si>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</si>
  <si>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</si>
  <si>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</si>
  <si>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</si>
  <si>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</si>
  <si>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</si>
  <si>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</si>
  <si>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</si>
  <si>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</si>
  <si>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</si>
  <si>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</si>
  <si>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</si>
  <si>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</si>
  <si>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</si>
  <si>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</si>
  <si>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</si>
  <si>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</si>
  <si>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</si>
  <si>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</si>
  <si>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</si>
  <si>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</si>
  <si>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</si>
  <si>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</si>
  <si>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</si>
  <si>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</si>
  <si>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</si>
  <si>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</si>
  <si>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</si>
  <si>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</si>
  <si>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</si>
  <si>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</si>
  <si>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</si>
  <si>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</si>
  <si>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</si>
  <si>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</si>
  <si>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</si>
  <si>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</si>
  <si>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</si>
  <si>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</si>
  <si>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</si>
  <si>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</si>
  <si>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</si>
  <si>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</si>
  <si>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</si>
  <si>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</si>
  <si>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</si>
  <si>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</si>
  <si>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</si>
  <si>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</si>
  <si>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</si>
  <si>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</si>
  <si>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</si>
  <si>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</si>
  <si>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</si>
  <si>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</si>
  <si>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</si>
  <si>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</si>
  <si>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</si>
  <si>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</si>
  <si>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</si>
  <si>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</si>
  <si>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</si>
  <si>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</si>
  <si>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</si>
  <si>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</si>
  <si>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</si>
  <si>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</si>
  <si>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</si>
  <si>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</si>
  <si>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</si>
  <si>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</si>
  <si>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</si>
  <si>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</si>
  <si>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</si>
  <si>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</si>
  <si>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</si>
  <si>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</si>
  <si>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</si>
  <si>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</si>
  <si>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</si>
  <si>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</si>
  <si>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</si>
  <si>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</si>
  <si>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</si>
  <si>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</si>
  <si>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</si>
  <si>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</si>
  <si>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</si>
  <si>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</si>
  <si>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</si>
  <si>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</si>
  <si>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</si>
  <si>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</si>
  <si>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</si>
  <si>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</si>
  <si>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</si>
  <si>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</si>
  <si>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</si>
  <si>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</si>
  <si>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</si>
  <si>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</si>
  <si>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</si>
  <si>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</si>
  <si>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</si>
  <si>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</si>
  <si>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</si>
  <si>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</si>
  <si>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</si>
  <si>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</si>
  <si>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</si>
  <si>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</si>
  <si>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</si>
  <si>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</si>
  <si>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</si>
  <si>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</si>
  <si>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</si>
  <si>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</si>
  <si>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</si>
  <si>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</si>
  <si>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</si>
  <si>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7.SALDO BANCÁRIO FINAL EM 30/01/2024</t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</si>
  <si>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</si>
  <si>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</si>
  <si>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</si>
  <si>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</si>
  <si>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</si>
  <si>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Competência: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</si>
</sst>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zoomScaleNormal="100" zoomScaleSheetLayoutView="70" zoomScalePageLayoutView="70" workbookViewId="0">
      <selection activeCell="C36" sqref="C36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177</v>
      </c>
      <c r="B15" s="9"/>
    </row>
    <row r="16" spans="1:2" x14ac:dyDescent="0.25">
      <c r="A16" s="66" t="s">
        <v>178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185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272845.93</v>
      </c>
    </row>
    <row r="26" spans="1:9" x14ac:dyDescent="0.25">
      <c r="A26" s="18" t="s">
        <v>31</v>
      </c>
      <c r="B26" s="51">
        <v>60622.3</v>
      </c>
    </row>
    <row r="27" spans="1:9" x14ac:dyDescent="0.25">
      <c r="A27" s="18" t="s">
        <v>32</v>
      </c>
      <c r="B27" s="51">
        <v>40644.29</v>
      </c>
    </row>
    <row r="28" spans="1:9" x14ac:dyDescent="0.25">
      <c r="A28" s="18" t="s">
        <v>33</v>
      </c>
      <c r="B28" s="51">
        <v>17430.7</v>
      </c>
      <c r="C28" s="46"/>
    </row>
    <row r="29" spans="1:9" x14ac:dyDescent="0.25">
      <c r="A29" s="18" t="s">
        <v>34</v>
      </c>
      <c r="B29" s="51">
        <v>27489.89</v>
      </c>
    </row>
    <row r="30" spans="1:9" x14ac:dyDescent="0.25">
      <c r="A30" s="18" t="s">
        <v>35</v>
      </c>
      <c r="B30" s="51">
        <v>120388.42</v>
      </c>
    </row>
    <row r="31" spans="1:9" x14ac:dyDescent="0.25">
      <c r="A31" s="18" t="s">
        <v>36</v>
      </c>
      <c r="B31" s="51">
        <v>6270.33</v>
      </c>
    </row>
    <row r="32" spans="1:9" x14ac:dyDescent="0.25">
      <c r="A32" s="18" t="s">
        <v>79</v>
      </c>
      <c r="B32" s="52">
        <f>SUM(B33:B38)</f>
        <v>117209735.42</v>
      </c>
    </row>
    <row r="33" spans="1:4" x14ac:dyDescent="0.25">
      <c r="A33" s="18" t="s">
        <v>37</v>
      </c>
      <c r="B33" s="51">
        <v>51191544.770000003</v>
      </c>
    </row>
    <row r="34" spans="1:4" x14ac:dyDescent="0.25">
      <c r="A34" s="18" t="s">
        <v>38</v>
      </c>
      <c r="B34" s="51">
        <v>1650742.41</v>
      </c>
    </row>
    <row r="35" spans="1:4" x14ac:dyDescent="0.25">
      <c r="A35" s="18" t="s">
        <v>39</v>
      </c>
      <c r="B35" s="51">
        <v>10716065.23</v>
      </c>
    </row>
    <row r="36" spans="1:4" x14ac:dyDescent="0.25">
      <c r="A36" s="18" t="s">
        <v>40</v>
      </c>
      <c r="B36" s="51">
        <v>11786423.65</v>
      </c>
    </row>
    <row r="37" spans="1:4" x14ac:dyDescent="0.25">
      <c r="A37" s="18" t="s">
        <v>41</v>
      </c>
      <c r="B37" s="51">
        <v>38050271.299999997</v>
      </c>
    </row>
    <row r="38" spans="1:4" x14ac:dyDescent="0.25">
      <c r="A38" s="18" t="s">
        <v>42</v>
      </c>
      <c r="B38" s="51">
        <v>3814688.06</v>
      </c>
    </row>
    <row r="39" spans="1:4" x14ac:dyDescent="0.25">
      <c r="A39" s="19" t="s">
        <v>3</v>
      </c>
      <c r="B39" s="52">
        <f>B32+B25+B24</f>
        <v>117482581.35000001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25709898.52</v>
      </c>
      <c r="D41" s="46"/>
    </row>
    <row r="42" spans="1:4" x14ac:dyDescent="0.25">
      <c r="A42" s="18" t="s">
        <v>44</v>
      </c>
      <c r="B42" s="2">
        <v>5574227.2000000002</v>
      </c>
      <c r="C42" s="46"/>
      <c r="D42" s="46"/>
    </row>
    <row r="43" spans="1:4" x14ac:dyDescent="0.25">
      <c r="A43" s="18" t="s">
        <v>45</v>
      </c>
      <c r="B43" s="14">
        <v>114135.32</v>
      </c>
      <c r="C43" s="46"/>
    </row>
    <row r="44" spans="1:4" x14ac:dyDescent="0.25">
      <c r="A44" s="18" t="s">
        <v>46</v>
      </c>
      <c r="B44" s="14">
        <v>3337195</v>
      </c>
      <c r="C44" s="46"/>
    </row>
    <row r="45" spans="1:4" x14ac:dyDescent="0.25">
      <c r="A45" s="18" t="s">
        <v>47</v>
      </c>
      <c r="B45" s="14">
        <v>12201743</v>
      </c>
      <c r="C45" s="46"/>
    </row>
    <row r="46" spans="1:4" x14ac:dyDescent="0.25">
      <c r="A46" s="18" t="s">
        <v>48</v>
      </c>
      <c r="B46" s="14">
        <v>4482598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1093340</v>
      </c>
      <c r="C48" s="46"/>
    </row>
    <row r="49" spans="1:2" x14ac:dyDescent="0.25">
      <c r="A49" s="18" t="s">
        <v>43</v>
      </c>
      <c r="B49" s="14">
        <v>1073340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20000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923820.51000000013</v>
      </c>
    </row>
    <row r="55" spans="1:2" x14ac:dyDescent="0.25">
      <c r="A55" s="18" t="s">
        <v>54</v>
      </c>
      <c r="B55" s="14">
        <v>389946.71</v>
      </c>
    </row>
    <row r="56" spans="1:2" x14ac:dyDescent="0.25">
      <c r="A56" s="18" t="s">
        <v>55</v>
      </c>
      <c r="B56" s="14">
        <v>12066.82</v>
      </c>
    </row>
    <row r="57" spans="1:2" x14ac:dyDescent="0.25">
      <c r="A57" s="18" t="s">
        <v>56</v>
      </c>
      <c r="B57" s="14">
        <v>91620.91</v>
      </c>
    </row>
    <row r="58" spans="1:2" x14ac:dyDescent="0.25">
      <c r="A58" s="18" t="s">
        <v>57</v>
      </c>
      <c r="B58" s="14">
        <v>93559.95</v>
      </c>
    </row>
    <row r="59" spans="1:2" x14ac:dyDescent="0.25">
      <c r="A59" s="18" t="s">
        <v>58</v>
      </c>
      <c r="B59" s="14">
        <v>306336.44</v>
      </c>
    </row>
    <row r="60" spans="1:2" x14ac:dyDescent="0.25">
      <c r="A60" s="18" t="s">
        <v>59</v>
      </c>
      <c r="B60" s="14">
        <v>30289.68</v>
      </c>
    </row>
    <row r="61" spans="1:2" x14ac:dyDescent="0.25">
      <c r="A61" s="18" t="s">
        <v>174</v>
      </c>
      <c r="B61" s="14">
        <f>78559.7+163.68+114667.96+462.3+897.63+19421.3</f>
        <v>214172.56999999998</v>
      </c>
    </row>
    <row r="62" spans="1:2" x14ac:dyDescent="0.25">
      <c r="A62" s="22" t="s">
        <v>87</v>
      </c>
      <c r="B62" s="35">
        <f>B54+B48+B41+B61</f>
        <v>27941231.600000001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17690000</v>
      </c>
    </row>
    <row r="65" spans="1:9" x14ac:dyDescent="0.25">
      <c r="A65" s="18" t="s">
        <v>60</v>
      </c>
      <c r="B65" s="3">
        <v>4200000</v>
      </c>
    </row>
    <row r="66" spans="1:9" x14ac:dyDescent="0.25">
      <c r="A66" s="18" t="s">
        <v>61</v>
      </c>
      <c r="B66" s="3">
        <v>250000</v>
      </c>
    </row>
    <row r="67" spans="1:9" x14ac:dyDescent="0.25">
      <c r="A67" s="18" t="s">
        <v>62</v>
      </c>
      <c r="B67" s="3">
        <v>2060000</v>
      </c>
    </row>
    <row r="68" spans="1:9" x14ac:dyDescent="0.25">
      <c r="A68" s="18" t="s">
        <v>63</v>
      </c>
      <c r="B68" s="3">
        <v>8980000</v>
      </c>
    </row>
    <row r="69" spans="1:9" x14ac:dyDescent="0.25">
      <c r="A69" s="18" t="s">
        <v>64</v>
      </c>
      <c r="B69" s="3">
        <v>2200000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17690000</v>
      </c>
    </row>
    <row r="72" spans="1:9" s="33" customForma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22700000</v>
      </c>
    </row>
    <row r="75" spans="1:9" x14ac:dyDescent="0.25">
      <c r="A75" s="18" t="s">
        <v>66</v>
      </c>
      <c r="B75" s="3">
        <v>3000000</v>
      </c>
    </row>
    <row r="76" spans="1:9" x14ac:dyDescent="0.25">
      <c r="A76" s="18" t="s">
        <v>67</v>
      </c>
      <c r="B76" s="3">
        <v>0</v>
      </c>
    </row>
    <row r="77" spans="1:9" x14ac:dyDescent="0.25">
      <c r="A77" s="18" t="s">
        <v>68</v>
      </c>
      <c r="B77" s="3">
        <v>3300000</v>
      </c>
    </row>
    <row r="78" spans="1:9" x14ac:dyDescent="0.25">
      <c r="A78" s="18" t="s">
        <v>69</v>
      </c>
      <c r="B78" s="3">
        <v>11950000</v>
      </c>
    </row>
    <row r="79" spans="1:9" x14ac:dyDescent="0.25">
      <c r="A79" s="18" t="s">
        <v>70</v>
      </c>
      <c r="B79" s="3">
        <v>4450000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22700000</v>
      </c>
    </row>
    <row r="82" spans="1:9" s="33" customForma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7090144.8899999987</v>
      </c>
      <c r="C85" s="47"/>
    </row>
    <row r="86" spans="1:9" x14ac:dyDescent="0.25">
      <c r="A86" s="4" t="s">
        <v>100</v>
      </c>
      <c r="B86" s="2">
        <v>3046414.2299999995</v>
      </c>
    </row>
    <row r="87" spans="1:9" x14ac:dyDescent="0.25">
      <c r="A87" s="5" t="s">
        <v>130</v>
      </c>
      <c r="B87" s="2">
        <v>88494.8</v>
      </c>
      <c r="C87" s="47"/>
    </row>
    <row r="88" spans="1:9" x14ac:dyDescent="0.25">
      <c r="A88" s="5" t="s">
        <v>131</v>
      </c>
      <c r="B88" s="2">
        <v>2444162.5499999998</v>
      </c>
    </row>
    <row r="89" spans="1:9" x14ac:dyDescent="0.25">
      <c r="A89" s="5" t="s">
        <v>132</v>
      </c>
      <c r="B89" s="2">
        <v>357089.3</v>
      </c>
      <c r="C89" s="46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6453.13</v>
      </c>
    </row>
    <row r="92" spans="1:9" x14ac:dyDescent="0.25">
      <c r="A92" s="4" t="s">
        <v>135</v>
      </c>
      <c r="B92" s="2">
        <v>804156.05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20700</v>
      </c>
    </row>
    <row r="95" spans="1:9" x14ac:dyDescent="0.25">
      <c r="A95" s="24" t="s">
        <v>180</v>
      </c>
      <c r="B95" s="2">
        <v>260307.91000000006</v>
      </c>
    </row>
    <row r="96" spans="1:9" x14ac:dyDescent="0.25">
      <c r="A96" s="24" t="s">
        <v>138</v>
      </c>
      <c r="B96" s="3">
        <v>2091.5</v>
      </c>
    </row>
    <row r="97" spans="1:3" x14ac:dyDescent="0.25">
      <c r="A97" s="24" t="s">
        <v>139</v>
      </c>
      <c r="B97" s="14">
        <v>60275.420000000006</v>
      </c>
    </row>
    <row r="98" spans="1:3" x14ac:dyDescent="0.25">
      <c r="A98" s="23" t="s">
        <v>101</v>
      </c>
      <c r="B98" s="45">
        <f>SUBTOTAL(9,B99:B108)</f>
        <v>2136606.5300000003</v>
      </c>
      <c r="C98" s="47"/>
    </row>
    <row r="99" spans="1:3" x14ac:dyDescent="0.25">
      <c r="A99" s="5" t="s">
        <v>140</v>
      </c>
      <c r="B99" s="2">
        <v>1175414.33</v>
      </c>
    </row>
    <row r="100" spans="1:3" x14ac:dyDescent="0.25">
      <c r="A100" s="5" t="s">
        <v>141</v>
      </c>
      <c r="B100" s="2">
        <f>776936.11+169.79</f>
        <v>777105.9</v>
      </c>
    </row>
    <row r="101" spans="1:3" x14ac:dyDescent="0.25">
      <c r="A101" s="5" t="s">
        <v>142</v>
      </c>
      <c r="B101" s="2">
        <v>138639.62</v>
      </c>
    </row>
    <row r="102" spans="1:3" x14ac:dyDescent="0.25">
      <c r="A102" s="4" t="s">
        <v>143</v>
      </c>
      <c r="B102" s="2">
        <v>0</v>
      </c>
    </row>
    <row r="103" spans="1:3" x14ac:dyDescent="0.25">
      <c r="A103" s="4" t="s">
        <v>144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145</v>
      </c>
      <c r="B105" s="2">
        <v>0</v>
      </c>
    </row>
    <row r="106" spans="1:3" x14ac:dyDescent="0.25">
      <c r="A106" s="24" t="s">
        <v>181</v>
      </c>
      <c r="B106" s="2">
        <v>0</v>
      </c>
    </row>
    <row r="107" spans="1:3" x14ac:dyDescent="0.25">
      <c r="A107" s="24" t="s">
        <v>146</v>
      </c>
      <c r="B107" s="2">
        <v>26142.7</v>
      </c>
    </row>
    <row r="108" spans="1:3" x14ac:dyDescent="0.25">
      <c r="A108" s="24" t="s">
        <v>129</v>
      </c>
      <c r="B108" s="14">
        <v>19303.980000000003</v>
      </c>
    </row>
    <row r="109" spans="1:3" x14ac:dyDescent="0.25">
      <c r="A109" s="23" t="s">
        <v>103</v>
      </c>
      <c r="B109" s="45">
        <f>SUBTOTAL(9,B110)</f>
        <v>178500.02</v>
      </c>
    </row>
    <row r="110" spans="1:3" x14ac:dyDescent="0.25">
      <c r="A110" s="5" t="s">
        <v>104</v>
      </c>
      <c r="B110" s="2">
        <v>178500.02</v>
      </c>
    </row>
    <row r="111" spans="1:3" x14ac:dyDescent="0.25">
      <c r="A111" s="23" t="s">
        <v>105</v>
      </c>
      <c r="B111" s="45">
        <f>SUBTOTAL(9,B112:B122)</f>
        <v>2217139.5599999996</v>
      </c>
      <c r="C111" s="47"/>
    </row>
    <row r="112" spans="1:3" x14ac:dyDescent="0.25">
      <c r="A112" s="5" t="s">
        <v>106</v>
      </c>
      <c r="B112" s="2">
        <v>2031837.3699999999</v>
      </c>
      <c r="C112" s="47"/>
    </row>
    <row r="113" spans="1:2" x14ac:dyDescent="0.25">
      <c r="A113" s="5" t="s">
        <v>121</v>
      </c>
      <c r="B113" s="2">
        <v>54271.93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147</v>
      </c>
      <c r="B117" s="2">
        <v>0</v>
      </c>
    </row>
    <row r="118" spans="1:2" x14ac:dyDescent="0.25">
      <c r="A118" s="24" t="s">
        <v>148</v>
      </c>
      <c r="B118" s="2">
        <v>14500</v>
      </c>
    </row>
    <row r="119" spans="1:2" x14ac:dyDescent="0.25">
      <c r="A119" s="24" t="s">
        <v>149</v>
      </c>
      <c r="B119" s="2">
        <v>0</v>
      </c>
    </row>
    <row r="120" spans="1:2" x14ac:dyDescent="0.25">
      <c r="A120" s="24" t="s">
        <v>182</v>
      </c>
      <c r="B120" s="2">
        <v>0</v>
      </c>
    </row>
    <row r="121" spans="1:2" x14ac:dyDescent="0.25">
      <c r="A121" s="4" t="s">
        <v>150</v>
      </c>
      <c r="B121" s="2">
        <v>1400</v>
      </c>
    </row>
    <row r="122" spans="1:2" x14ac:dyDescent="0.25">
      <c r="A122" s="24" t="s">
        <v>151</v>
      </c>
      <c r="B122" s="2">
        <v>115130.26</v>
      </c>
    </row>
    <row r="123" spans="1:2" x14ac:dyDescent="0.25">
      <c r="A123" s="23" t="s">
        <v>107</v>
      </c>
      <c r="B123" s="45">
        <f>SUBTOTAL(9,B124:B133)</f>
        <v>9240656.3499999996</v>
      </c>
    </row>
    <row r="124" spans="1:2" x14ac:dyDescent="0.25">
      <c r="A124" s="5" t="s">
        <v>108</v>
      </c>
      <c r="B124" s="2">
        <v>9190329.4799999986</v>
      </c>
    </row>
    <row r="125" spans="1:2" x14ac:dyDescent="0.25">
      <c r="A125" s="5" t="s">
        <v>125</v>
      </c>
      <c r="B125" s="2">
        <v>42704.840000000004</v>
      </c>
    </row>
    <row r="126" spans="1:2" x14ac:dyDescent="0.25">
      <c r="A126" s="5" t="s">
        <v>126</v>
      </c>
      <c r="B126" s="2">
        <v>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3847.23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183</v>
      </c>
      <c r="B131" s="2">
        <v>0</v>
      </c>
    </row>
    <row r="132" spans="1:2" x14ac:dyDescent="0.25">
      <c r="A132" s="24" t="s">
        <v>154</v>
      </c>
      <c r="B132" s="2">
        <v>3774.8</v>
      </c>
    </row>
    <row r="133" spans="1:2" x14ac:dyDescent="0.25">
      <c r="A133" s="24" t="s">
        <v>155</v>
      </c>
      <c r="B133" s="2"/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184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3" x14ac:dyDescent="0.25">
      <c r="A145" s="20" t="s">
        <v>165</v>
      </c>
      <c r="B145" s="37">
        <f>SUBTOTAL(9,B85:B144)</f>
        <v>20863047.349999998</v>
      </c>
      <c r="C145" s="46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5">
        <f>SUBTOTAL(9,B149:B153)</f>
        <v>699531.01</v>
      </c>
    </row>
    <row r="149" spans="1:3" x14ac:dyDescent="0.25">
      <c r="A149" s="4" t="s">
        <v>110</v>
      </c>
      <c r="B149" s="14">
        <v>699531.01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5">
        <f>SUBTOTAL(9,B155:B159)</f>
        <v>112313.40000000001</v>
      </c>
    </row>
    <row r="155" spans="1:3" x14ac:dyDescent="0.25">
      <c r="A155" s="4" t="s">
        <v>114</v>
      </c>
      <c r="B155" s="14">
        <v>112313.40000000001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171</v>
      </c>
      <c r="B159" s="14">
        <v>0</v>
      </c>
    </row>
    <row r="160" spans="1:3" x14ac:dyDescent="0.25">
      <c r="A160" s="23" t="s">
        <v>167</v>
      </c>
      <c r="B160" s="45">
        <f>SUBTOTAL(9,B161:B165)</f>
        <v>0</v>
      </c>
    </row>
    <row r="161" spans="1:9" x14ac:dyDescent="0.25">
      <c r="A161" s="4" t="s">
        <v>166</v>
      </c>
      <c r="B161" s="3">
        <v>0</v>
      </c>
    </row>
    <row r="162" spans="1:9" x14ac:dyDescent="0.25">
      <c r="A162" s="4" t="s">
        <v>168</v>
      </c>
      <c r="B162" s="3">
        <v>0</v>
      </c>
    </row>
    <row r="163" spans="1:9" x14ac:dyDescent="0.25">
      <c r="A163" s="24" t="s">
        <v>169</v>
      </c>
      <c r="B163" s="48">
        <v>0</v>
      </c>
    </row>
    <row r="164" spans="1:9" x14ac:dyDescent="0.25">
      <c r="A164" s="24" t="s">
        <v>170</v>
      </c>
      <c r="B164" s="48">
        <v>0</v>
      </c>
    </row>
    <row r="165" spans="1:9" x14ac:dyDescent="0.25">
      <c r="A165" s="24" t="s">
        <v>172</v>
      </c>
      <c r="B165" s="48">
        <v>0</v>
      </c>
    </row>
    <row r="166" spans="1:9" x14ac:dyDescent="0.25">
      <c r="A166" s="20" t="s">
        <v>173</v>
      </c>
      <c r="B166" s="35">
        <f>B154+B148+B160</f>
        <v>811844.41</v>
      </c>
    </row>
    <row r="167" spans="1:9" ht="14.25" customHeight="1" x14ac:dyDescent="0.25">
      <c r="A167" s="20" t="s">
        <v>25</v>
      </c>
      <c r="B167" s="35">
        <f>B145+B166</f>
        <v>21674891.759999998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0">
        <f>B170+B171</f>
        <v>0</v>
      </c>
    </row>
    <row r="173" spans="1:9" s="33" customFormat="1" x14ac:dyDescent="0.25">
      <c r="A173" s="63"/>
      <c r="B173" s="63"/>
      <c r="C173"/>
      <c r="D173"/>
      <c r="E173"/>
      <c r="F173"/>
      <c r="G173"/>
      <c r="H173"/>
      <c r="I173"/>
    </row>
    <row r="174" spans="1:9" x14ac:dyDescent="0.25">
      <c r="A174" s="17" t="s">
        <v>179</v>
      </c>
      <c r="B174" s="29"/>
    </row>
    <row r="175" spans="1:9" x14ac:dyDescent="0.25">
      <c r="A175" s="28" t="s">
        <v>15</v>
      </c>
      <c r="B175" s="49">
        <v>0</v>
      </c>
    </row>
    <row r="176" spans="1:9" x14ac:dyDescent="0.25">
      <c r="A176" s="28" t="s">
        <v>88</v>
      </c>
      <c r="B176" s="56">
        <f>SUM(B177:B182)</f>
        <v>605365.25999999989</v>
      </c>
    </row>
    <row r="177" spans="1:4" x14ac:dyDescent="0.25">
      <c r="A177" s="28" t="s">
        <v>89</v>
      </c>
      <c r="B177" s="49">
        <v>197073.3</v>
      </c>
    </row>
    <row r="178" spans="1:4" x14ac:dyDescent="0.25">
      <c r="A178" s="28" t="s">
        <v>72</v>
      </c>
      <c r="B178" s="49">
        <v>226443.27</v>
      </c>
    </row>
    <row r="179" spans="1:4" x14ac:dyDescent="0.25">
      <c r="A179" s="28" t="s">
        <v>73</v>
      </c>
      <c r="B179" s="49">
        <v>12616.4</v>
      </c>
    </row>
    <row r="180" spans="1:4" x14ac:dyDescent="0.25">
      <c r="A180" s="28" t="s">
        <v>74</v>
      </c>
      <c r="B180" s="49">
        <v>19474.169999999998</v>
      </c>
    </row>
    <row r="181" spans="1:4" x14ac:dyDescent="0.25">
      <c r="A181" s="28" t="s">
        <v>90</v>
      </c>
      <c r="B181" s="49">
        <v>143487.79</v>
      </c>
    </row>
    <row r="182" spans="1:4" x14ac:dyDescent="0.25">
      <c r="A182" s="28" t="s">
        <v>91</v>
      </c>
      <c r="B182" s="49">
        <v>6270.33</v>
      </c>
    </row>
    <row r="183" spans="1:4" x14ac:dyDescent="0.25">
      <c r="A183" s="28" t="s">
        <v>92</v>
      </c>
      <c r="B183" s="38">
        <f>SUM(B184:B189)</f>
        <v>123143555.92999999</v>
      </c>
    </row>
    <row r="184" spans="1:4" x14ac:dyDescent="0.25">
      <c r="A184" s="28" t="s">
        <v>120</v>
      </c>
      <c r="B184" s="49">
        <v>50381491.479999997</v>
      </c>
    </row>
    <row r="185" spans="1:4" x14ac:dyDescent="0.25">
      <c r="A185" s="28" t="s">
        <v>93</v>
      </c>
      <c r="B185" s="49">
        <v>1412809.23</v>
      </c>
      <c r="C185" s="46"/>
      <c r="D185" s="46"/>
    </row>
    <row r="186" spans="1:4" x14ac:dyDescent="0.25">
      <c r="A186" s="28" t="s">
        <v>94</v>
      </c>
      <c r="B186" s="49">
        <v>12047686.140000001</v>
      </c>
    </row>
    <row r="187" spans="1:4" x14ac:dyDescent="0.25">
      <c r="A187" s="28" t="s">
        <v>95</v>
      </c>
      <c r="B187" s="49">
        <v>14849983.6</v>
      </c>
      <c r="C187" s="46"/>
      <c r="D187" s="50"/>
    </row>
    <row r="188" spans="1:4" x14ac:dyDescent="0.25">
      <c r="A188" s="28" t="s">
        <v>96</v>
      </c>
      <c r="B188" s="54">
        <v>40606607.740000002</v>
      </c>
      <c r="D188" s="46"/>
    </row>
    <row r="189" spans="1:4" x14ac:dyDescent="0.25">
      <c r="A189" s="28" t="s">
        <v>97</v>
      </c>
      <c r="B189" s="49">
        <v>3844977.74</v>
      </c>
      <c r="D189" s="46"/>
    </row>
    <row r="190" spans="1:4" x14ac:dyDescent="0.25">
      <c r="A190" s="27" t="s">
        <v>23</v>
      </c>
      <c r="B190" s="38">
        <f>(B39+B62)-(B167+B172)</f>
        <v>123748921.19000003</v>
      </c>
      <c r="C190" s="46"/>
      <c r="D190" s="46"/>
    </row>
    <row r="191" spans="1:4" x14ac:dyDescent="0.25">
      <c r="A191" s="15" t="s">
        <v>175</v>
      </c>
      <c r="B191" s="16"/>
    </row>
    <row r="192" spans="1:4" x14ac:dyDescent="0.25">
      <c r="A192" s="41" t="s">
        <v>19</v>
      </c>
      <c r="B192" s="42"/>
    </row>
    <row r="193" spans="1:2" x14ac:dyDescent="0.25">
      <c r="A193" s="34" t="s">
        <v>17</v>
      </c>
      <c r="B193" s="52">
        <v>636378.79</v>
      </c>
    </row>
    <row r="194" spans="1:2" x14ac:dyDescent="0.25">
      <c r="A194" s="34" t="s">
        <v>18</v>
      </c>
      <c r="B194" s="38">
        <v>0</v>
      </c>
    </row>
    <row r="195" spans="1:2" x14ac:dyDescent="0.25">
      <c r="A195" s="34" t="s">
        <v>21</v>
      </c>
      <c r="B195" s="38">
        <v>0</v>
      </c>
    </row>
    <row r="196" spans="1:2" x14ac:dyDescent="0.25">
      <c r="A196" s="41" t="s">
        <v>20</v>
      </c>
      <c r="B196" s="43">
        <f>B193+B194+B195</f>
        <v>636378.79</v>
      </c>
    </row>
    <row r="197" spans="1:2" x14ac:dyDescent="0.25">
      <c r="A197" s="57" t="s">
        <v>16</v>
      </c>
      <c r="B197" s="58"/>
    </row>
    <row r="198" spans="1:2" x14ac:dyDescent="0.25">
      <c r="A198" s="59"/>
      <c r="B198" s="60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74C25-9776-4A15-A794-1F5233D73956}">
  <ds:schemaRefs>
    <ds:schemaRef ds:uri="2e397677-9d8e-4934-9323-45b51ee27292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d34be9d-4bdd-4440-83d6-242f251ff09c"/>
  </ds:schemaRefs>
</ds:datastoreItem>
</file>

<file path=customXml/itemProps3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2024-02-27T12:55:06Z</cp:lastPrinted>
  <dcterms:created xsi:type="dcterms:W3CDTF">2021-09-23T15:15:02Z</dcterms:created>
  <dcterms:modified xsi:type="dcterms:W3CDTF">2024-03-26T23:19:17Z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