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75F4DB5A-B15A-4718-9CA2-1156F988D0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82021" sheetId="1" r:id="rId1"/>
  </sheets>
  <definedNames>
    <definedName name="_xlnm.Print_Area" localSheetId="0">'082021'!$A$1:$B$209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5" i="1" l="1"/>
  <c r="B41" i="1"/>
  <c r="B54" i="1" l="1"/>
  <c r="B202" i="1" l="1"/>
  <c r="B189" i="1"/>
  <c r="B182" i="1"/>
  <c r="B178" i="1"/>
  <c r="B166" i="1"/>
  <c r="B160" i="1"/>
  <c r="B154" i="1"/>
  <c r="B148" i="1"/>
  <c r="B134" i="1"/>
  <c r="B123" i="1"/>
  <c r="B111" i="1"/>
  <c r="B109" i="1"/>
  <c r="B98" i="1"/>
  <c r="B85" i="1"/>
  <c r="B74" i="1"/>
  <c r="B81" i="1" s="1"/>
  <c r="B64" i="1"/>
  <c r="B71" i="1" s="1"/>
  <c r="B48" i="1"/>
  <c r="B44" i="1"/>
  <c r="B39" i="1"/>
  <c r="B32" i="1"/>
  <c r="B26" i="1"/>
  <c r="B25" i="1"/>
  <c r="B19" i="1"/>
  <c r="B18" i="1"/>
  <c r="B172" i="1" l="1"/>
  <c r="B173" i="1" s="1"/>
  <c r="B62" i="1"/>
  <c r="B196" i="1" l="1"/>
</calcChain>
</file>

<file path=xl/sharedStrings.xml><?xml version="1.0" encoding="utf-8"?>
<sst xmlns="http://schemas.openxmlformats.org/spreadsheetml/2006/main" count="192" uniqueCount="187">
  <si>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</si>
  <si>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</si>
  <si>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</si>
  <si>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</si>
  <si>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</si>
  <si>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</si>
  <si>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</si>
  <si>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</si>
  <si>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</si>
  <si>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</si>
  <si>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</si>
  <si>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</si>
  <si>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</si>
  <si>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</si>
  <si>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</si>
  <si>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</si>
  <si>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</si>
  <si>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</si>
  <si>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</si>
  <si>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</si>
  <si>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</si>
  <si>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</si>
  <si>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</si>
  <si>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</si>
  <si>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</si>
  <si>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</si>
  <si>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</si>
  <si>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</si>
  <si>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</si>
  <si>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</si>
  <si>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</si>
  <si>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</si>
  <si>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</si>
  <si>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</si>
  <si>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</si>
  <si>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</si>
  <si>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</si>
  <si>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</si>
  <si>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</si>
  <si>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</si>
  <si>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</si>
  <si>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</si>
  <si>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</si>
  <si>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</si>
  <si>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</si>
  <si>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</si>
  <si>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</si>
  <si>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</si>
  <si>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</si>
  <si>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</si>
  <si>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</si>
  <si>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</si>
  <si>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</si>
  <si>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</si>
  <si>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</si>
  <si>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</si>
  <si>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</si>
  <si>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</si>
  <si>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</si>
  <si>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</si>
  <si>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</si>
  <si>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</si>
  <si>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</si>
  <si>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</si>
  <si>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</si>
  <si>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</si>
  <si>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</si>
  <si>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</si>
  <si>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</si>
  <si>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</si>
  <si>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</si>
  <si>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</si>
  <si>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</si>
  <si>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</si>
  <si>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</si>
  <si>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</si>
  <si>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</si>
  <si>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</si>
  <si>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</si>
  <si>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</si>
  <si>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</si>
  <si>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</si>
  <si>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</si>
  <si>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</si>
  <si>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</si>
  <si>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</si>
  <si>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</si>
  <si>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</si>
  <si>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</si>
  <si>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</si>
  <si>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</si>
  <si>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</si>
  <si>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</si>
  <si>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</si>
  <si>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</si>
  <si>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</si>
  <si>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</si>
  <si>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</si>
  <si>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</si>
  <si>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</si>
  <si>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</si>
  <si>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</si>
  <si>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</si>
  <si>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</si>
  <si>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</si>
  <si>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</si>
  <si>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</si>
  <si>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</si>
  <si>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</si>
  <si>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</si>
  <si>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</si>
  <si>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</si>
  <si>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</si>
  <si>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</si>
  <si>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</si>
  <si>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</si>
  <si>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</si>
  <si>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</si>
  <si>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</si>
  <si>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</si>
  <si>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</si>
  <si>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</si>
  <si>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</si>
  <si>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</si>
  <si>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</si>
  <si>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</si>
  <si>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</si>
  <si>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</si>
  <si>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</si>
  <si>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</si>
  <si>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</si>
  <si>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</si>
  <si>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</si>
  <si>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</si>
  <si>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</si>
  <si>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</si>
  <si>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</si>
  <si>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</si>
  <si>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</si>
  <si>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</si>
  <si>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</si>
  <si>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</si>
  <si>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</si>
  <si>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</si>
  <si>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</si>
  <si>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</si>
  <si>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</si>
  <si>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</si>
  <si>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</si>
  <si>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</si>
  <si>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</si>
  <si>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</si>
  <si>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</si>
  <si>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</si>
  <si>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</si>
  <si>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</si>
  <si>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</si>
  <si>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</si>
  <si>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</si>
  <si>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</si>
  <si>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</si>
  <si>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</si>
  <si>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</si>
  <si>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</si>
  <si>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</si>
  <si>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</si>
  <si>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</si>
  <si>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</si>
  <si>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</si>
  <si>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</si>
  <si>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</si>
  <si>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</si>
  <si>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</si>
  <si>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</si>
  <si>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</si>
  <si>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</si>
  <si>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</si>
  <si>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</si>
  <si>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</si>
  <si>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</si>
  <si>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</si>
  <si>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001/2011 - 23º TA</t>
    </r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</si>
  <si>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01/07/2024      E              TÉRMINO  30/06/2025</t>
    </r>
  </si>
  <si>
    <t>5.2.4 - Conta 45013-8</t>
  </si>
  <si>
    <t>5.2.3 - Conta 45011-1</t>
  </si>
  <si>
    <t>Competência: 02/2025</t>
  </si>
  <si>
    <t>7.SALDO BANCÁRIO FINAL EM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</si>
</sst>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"/>
  <sheetViews>
    <sheetView showGridLines="0" tabSelected="1" view="pageLayout" topLeftCell="A188" zoomScale="110" zoomScaleNormal="100" zoomScaleSheetLayoutView="70" zoomScalePageLayoutView="110" workbookViewId="0">
      <selection activeCell="A55" sqref="A55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3" t="s">
        <v>77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ht="21" customHeight="1" x14ac:dyDescent="0.25">
      <c r="A8" s="64" t="s">
        <v>0</v>
      </c>
      <c r="B8" s="64"/>
    </row>
    <row r="9" spans="1:2" ht="16.149999999999999" customHeight="1" x14ac:dyDescent="0.25">
      <c r="A9" s="64"/>
      <c r="B9" s="64"/>
    </row>
    <row r="10" spans="1:2" x14ac:dyDescent="0.25">
      <c r="A10" s="66" t="s">
        <v>27</v>
      </c>
      <c r="B10" s="67"/>
    </row>
    <row r="11" spans="1:2" x14ac:dyDescent="0.25">
      <c r="A11" s="7" t="s">
        <v>26</v>
      </c>
      <c r="B11" s="8"/>
    </row>
    <row r="12" spans="1:2" x14ac:dyDescent="0.25">
      <c r="A12" s="68" t="s">
        <v>28</v>
      </c>
      <c r="B12" s="69"/>
    </row>
    <row r="13" spans="1:2" x14ac:dyDescent="0.25">
      <c r="A13" s="9" t="s">
        <v>29</v>
      </c>
      <c r="B13" s="8"/>
    </row>
    <row r="14" spans="1:2" x14ac:dyDescent="0.25">
      <c r="A14" s="70" t="s">
        <v>30</v>
      </c>
      <c r="B14" s="71"/>
    </row>
    <row r="15" spans="1:2" x14ac:dyDescent="0.25">
      <c r="A15" s="9" t="s">
        <v>181</v>
      </c>
      <c r="B15" s="9"/>
    </row>
    <row r="16" spans="1:2" x14ac:dyDescent="0.25">
      <c r="A16" s="68" t="s">
        <v>182</v>
      </c>
      <c r="B16" s="69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(65252232+253455516+(85850763-9702888))/12</f>
        <v>32904635.25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(19016167+1121179+19204.53)/12</f>
        <v>1679712.5441666667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2" t="s">
        <v>24</v>
      </c>
      <c r="B21" s="73"/>
    </row>
    <row r="22" spans="1:9" ht="14.25" customHeight="1" x14ac:dyDescent="0.25">
      <c r="A22" s="31" t="s">
        <v>185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SUBTOTAL(9,B26:B31)</f>
        <v>464565.98000000004</v>
      </c>
      <c r="C25" s="46"/>
    </row>
    <row r="26" spans="1:9" x14ac:dyDescent="0.25">
      <c r="A26" s="18" t="s">
        <v>31</v>
      </c>
      <c r="B26" s="49">
        <f>284194.75</f>
        <v>284194.75</v>
      </c>
    </row>
    <row r="27" spans="1:9" x14ac:dyDescent="0.25">
      <c r="A27" s="18" t="s">
        <v>32</v>
      </c>
      <c r="B27" s="49">
        <v>2166.84</v>
      </c>
    </row>
    <row r="28" spans="1:9" x14ac:dyDescent="0.25">
      <c r="A28" s="18" t="s">
        <v>33</v>
      </c>
      <c r="B28" s="49">
        <v>42690.44</v>
      </c>
      <c r="C28" s="46"/>
    </row>
    <row r="29" spans="1:9" x14ac:dyDescent="0.25">
      <c r="A29" s="18" t="s">
        <v>34</v>
      </c>
      <c r="B29" s="49">
        <v>33569.279999999999</v>
      </c>
    </row>
    <row r="30" spans="1:9" x14ac:dyDescent="0.25">
      <c r="A30" s="18" t="s">
        <v>35</v>
      </c>
      <c r="B30" s="49">
        <v>99074.94</v>
      </c>
    </row>
    <row r="31" spans="1:9" x14ac:dyDescent="0.25">
      <c r="A31" s="18" t="s">
        <v>36</v>
      </c>
      <c r="B31" s="49">
        <v>2869.73</v>
      </c>
    </row>
    <row r="32" spans="1:9" x14ac:dyDescent="0.25">
      <c r="A32" s="18" t="s">
        <v>79</v>
      </c>
      <c r="B32" s="52">
        <f>SUM(B33:B38)</f>
        <v>193761626.14000002</v>
      </c>
    </row>
    <row r="33" spans="1:4" x14ac:dyDescent="0.25">
      <c r="A33" s="18" t="s">
        <v>37</v>
      </c>
      <c r="B33" s="49">
        <v>92333179.489999995</v>
      </c>
    </row>
    <row r="34" spans="1:4" x14ac:dyDescent="0.25">
      <c r="A34" s="18" t="s">
        <v>38</v>
      </c>
      <c r="B34" s="49">
        <v>1872450.63</v>
      </c>
    </row>
    <row r="35" spans="1:4" x14ac:dyDescent="0.25">
      <c r="A35" s="18" t="s">
        <v>39</v>
      </c>
      <c r="B35" s="49">
        <v>16866778.48</v>
      </c>
    </row>
    <row r="36" spans="1:4" x14ac:dyDescent="0.25">
      <c r="A36" s="18" t="s">
        <v>40</v>
      </c>
      <c r="B36" s="49">
        <v>31042823.780000001</v>
      </c>
    </row>
    <row r="37" spans="1:4" x14ac:dyDescent="0.25">
      <c r="A37" s="18" t="s">
        <v>41</v>
      </c>
      <c r="B37" s="54">
        <v>47413793.93</v>
      </c>
    </row>
    <row r="38" spans="1:4" x14ac:dyDescent="0.25">
      <c r="A38" s="18" t="s">
        <v>42</v>
      </c>
      <c r="B38" s="49">
        <v>4232599.83</v>
      </c>
    </row>
    <row r="39" spans="1:4" x14ac:dyDescent="0.25">
      <c r="A39" s="19" t="s">
        <v>3</v>
      </c>
      <c r="B39" s="52">
        <f>B32+B25+B24</f>
        <v>194226192.12</v>
      </c>
      <c r="D39" s="46"/>
    </row>
    <row r="40" spans="1:4" x14ac:dyDescent="0.25">
      <c r="A40" s="17" t="s">
        <v>4</v>
      </c>
      <c r="B40" s="17"/>
    </row>
    <row r="41" spans="1:4" x14ac:dyDescent="0.25">
      <c r="A41" s="21" t="s">
        <v>80</v>
      </c>
      <c r="B41" s="36">
        <f>SUM(B42:B47)</f>
        <v>27282760.23</v>
      </c>
      <c r="D41" s="46"/>
    </row>
    <row r="42" spans="1:4" x14ac:dyDescent="0.25">
      <c r="A42" s="18" t="s">
        <v>44</v>
      </c>
      <c r="B42" s="2">
        <v>4865871.0999999996</v>
      </c>
      <c r="C42" s="46"/>
      <c r="D42" s="46"/>
    </row>
    <row r="43" spans="1:4" x14ac:dyDescent="0.25">
      <c r="A43" s="18" t="s">
        <v>45</v>
      </c>
      <c r="B43" s="14">
        <v>145976.13</v>
      </c>
      <c r="C43" s="46"/>
    </row>
    <row r="44" spans="1:4" x14ac:dyDescent="0.25">
      <c r="A44" s="18" t="s">
        <v>46</v>
      </c>
      <c r="B44" s="14">
        <f>2776000+73634</f>
        <v>2849634</v>
      </c>
      <c r="C44" s="46"/>
    </row>
    <row r="45" spans="1:4" x14ac:dyDescent="0.25">
      <c r="A45" s="18" t="s">
        <v>47</v>
      </c>
      <c r="B45" s="14">
        <v>14210000</v>
      </c>
      <c r="C45" s="46"/>
    </row>
    <row r="46" spans="1:4" x14ac:dyDescent="0.25">
      <c r="A46" s="18" t="s">
        <v>48</v>
      </c>
      <c r="B46" s="14">
        <v>5211279</v>
      </c>
      <c r="C46" s="46"/>
      <c r="D46" s="46"/>
    </row>
    <row r="47" spans="1:4" x14ac:dyDescent="0.25">
      <c r="A47" s="18" t="s">
        <v>49</v>
      </c>
      <c r="B47" s="14">
        <v>0</v>
      </c>
      <c r="C47" s="46"/>
      <c r="D47" s="46"/>
    </row>
    <row r="48" spans="1:4" x14ac:dyDescent="0.25">
      <c r="A48" s="21" t="s">
        <v>81</v>
      </c>
      <c r="B48" s="37">
        <f>SUM(B49:B53)</f>
        <v>184946</v>
      </c>
      <c r="C48" s="46"/>
    </row>
    <row r="49" spans="1:2" x14ac:dyDescent="0.25">
      <c r="A49" s="18" t="s">
        <v>43</v>
      </c>
      <c r="B49" s="14">
        <v>0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v>184946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7">
        <f>SUM(B55:B60)</f>
        <v>914557.19</v>
      </c>
    </row>
    <row r="55" spans="1:2" x14ac:dyDescent="0.25">
      <c r="A55" s="18" t="s">
        <v>54</v>
      </c>
      <c r="B55" s="14">
        <v>0</v>
      </c>
    </row>
    <row r="56" spans="1:2" x14ac:dyDescent="0.25">
      <c r="A56" s="18" t="s">
        <v>55</v>
      </c>
      <c r="B56" s="14">
        <v>17746.87</v>
      </c>
    </row>
    <row r="57" spans="1:2" x14ac:dyDescent="0.25">
      <c r="A57" s="18" t="s">
        <v>56</v>
      </c>
      <c r="B57" s="57">
        <v>157698.28</v>
      </c>
    </row>
    <row r="58" spans="1:2" x14ac:dyDescent="0.25">
      <c r="A58" s="18" t="s">
        <v>57</v>
      </c>
      <c r="B58" s="14">
        <v>269399</v>
      </c>
    </row>
    <row r="59" spans="1:2" x14ac:dyDescent="0.25">
      <c r="A59" s="18" t="s">
        <v>58</v>
      </c>
      <c r="B59" s="14">
        <v>428424.59</v>
      </c>
    </row>
    <row r="60" spans="1:2" x14ac:dyDescent="0.25">
      <c r="A60" s="18" t="s">
        <v>59</v>
      </c>
      <c r="B60" s="14">
        <v>41288.449999999997</v>
      </c>
    </row>
    <row r="61" spans="1:2" x14ac:dyDescent="0.25">
      <c r="A61" s="18" t="s">
        <v>173</v>
      </c>
      <c r="B61" s="35">
        <v>211519.25</v>
      </c>
    </row>
    <row r="62" spans="1:2" x14ac:dyDescent="0.25">
      <c r="A62" s="22" t="s">
        <v>87</v>
      </c>
      <c r="B62" s="35">
        <f>B54+B48+B41+B61</f>
        <v>28593782.670000002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36">
        <f>SUM(B65:B70)</f>
        <v>74561253.579999998</v>
      </c>
    </row>
    <row r="65" spans="1:9" x14ac:dyDescent="0.25">
      <c r="A65" s="18" t="s">
        <v>60</v>
      </c>
      <c r="B65" s="3">
        <v>14580416.34</v>
      </c>
    </row>
    <row r="66" spans="1:9" x14ac:dyDescent="0.25">
      <c r="A66" s="18" t="s">
        <v>61</v>
      </c>
      <c r="B66" s="3">
        <v>1731470.13</v>
      </c>
    </row>
    <row r="67" spans="1:9" x14ac:dyDescent="0.25">
      <c r="A67" s="18" t="s">
        <v>62</v>
      </c>
      <c r="B67" s="3">
        <v>10946678.1</v>
      </c>
    </row>
    <row r="68" spans="1:9" x14ac:dyDescent="0.25">
      <c r="A68" s="18" t="s">
        <v>63</v>
      </c>
      <c r="B68" s="3">
        <v>8152341.0700000003</v>
      </c>
    </row>
    <row r="69" spans="1:9" x14ac:dyDescent="0.25">
      <c r="A69" s="18" t="s">
        <v>64</v>
      </c>
      <c r="B69" s="3">
        <v>39150347.939999998</v>
      </c>
    </row>
    <row r="70" spans="1:9" x14ac:dyDescent="0.25">
      <c r="A70" s="18" t="s">
        <v>65</v>
      </c>
      <c r="B70" s="3">
        <v>0</v>
      </c>
    </row>
    <row r="71" spans="1:9" x14ac:dyDescent="0.25">
      <c r="A71" s="22" t="s">
        <v>86</v>
      </c>
      <c r="B71" s="36">
        <f>B64</f>
        <v>74561253.579999998</v>
      </c>
    </row>
    <row r="72" spans="1:9" s="33" customFormat="1" ht="9.75" customHeight="1" x14ac:dyDescent="0.25">
      <c r="A72" s="20"/>
      <c r="B72" s="32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55">
        <f>SUM(B75:B80)</f>
        <v>75790000</v>
      </c>
    </row>
    <row r="75" spans="1:9" x14ac:dyDescent="0.25">
      <c r="A75" s="18" t="s">
        <v>66</v>
      </c>
      <c r="B75" s="3">
        <v>10200000</v>
      </c>
    </row>
    <row r="76" spans="1:9" x14ac:dyDescent="0.25">
      <c r="A76" s="18" t="s">
        <v>67</v>
      </c>
      <c r="B76" s="3">
        <v>1690000</v>
      </c>
    </row>
    <row r="77" spans="1:9" x14ac:dyDescent="0.25">
      <c r="A77" s="18" t="s">
        <v>68</v>
      </c>
      <c r="B77" s="3">
        <v>10300000</v>
      </c>
    </row>
    <row r="78" spans="1:9" x14ac:dyDescent="0.25">
      <c r="A78" s="18" t="s">
        <v>69</v>
      </c>
      <c r="B78" s="3">
        <v>14100000</v>
      </c>
    </row>
    <row r="79" spans="1:9" x14ac:dyDescent="0.25">
      <c r="A79" s="18" t="s">
        <v>70</v>
      </c>
      <c r="B79" s="3">
        <v>39500000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39">
        <f>B74</f>
        <v>75790000</v>
      </c>
    </row>
    <row r="82" spans="1:9" s="33" customFormat="1" ht="9.75" customHeight="1" x14ac:dyDescent="0.25">
      <c r="A82" s="20"/>
      <c r="B82" s="32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58">
        <f>SUBTOTAL(9,B86:B97)</f>
        <v>9387336.1999999993</v>
      </c>
      <c r="C85" s="47"/>
      <c r="D85" s="47"/>
    </row>
    <row r="86" spans="1:9" x14ac:dyDescent="0.25">
      <c r="A86" s="4" t="s">
        <v>100</v>
      </c>
      <c r="B86" s="2">
        <v>3176212.39</v>
      </c>
      <c r="D86" s="47"/>
    </row>
    <row r="87" spans="1:9" x14ac:dyDescent="0.25">
      <c r="A87" s="5" t="s">
        <v>130</v>
      </c>
      <c r="B87" s="2">
        <v>176088.65</v>
      </c>
      <c r="C87" s="47"/>
    </row>
    <row r="88" spans="1:9" x14ac:dyDescent="0.25">
      <c r="A88" s="5" t="s">
        <v>131</v>
      </c>
      <c r="B88" s="2">
        <v>2953993.12</v>
      </c>
    </row>
    <row r="89" spans="1:9" x14ac:dyDescent="0.25">
      <c r="A89" s="5" t="s">
        <v>132</v>
      </c>
      <c r="B89" s="2">
        <v>253846.1</v>
      </c>
      <c r="C89" s="46"/>
      <c r="D89" s="47"/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734.43</v>
      </c>
    </row>
    <row r="92" spans="1:9" x14ac:dyDescent="0.25">
      <c r="A92" s="4" t="s">
        <v>135</v>
      </c>
      <c r="B92" s="2">
        <v>1751044.2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17800</v>
      </c>
    </row>
    <row r="95" spans="1:9" x14ac:dyDescent="0.25">
      <c r="A95" s="24" t="s">
        <v>176</v>
      </c>
      <c r="B95" s="2">
        <v>1027527.03</v>
      </c>
    </row>
    <row r="96" spans="1:9" x14ac:dyDescent="0.25">
      <c r="A96" s="24" t="s">
        <v>138</v>
      </c>
      <c r="B96" s="3">
        <v>18827.7</v>
      </c>
    </row>
    <row r="97" spans="1:4" x14ac:dyDescent="0.25">
      <c r="A97" s="24" t="s">
        <v>139</v>
      </c>
      <c r="B97" s="14">
        <v>11262.58</v>
      </c>
    </row>
    <row r="98" spans="1:4" x14ac:dyDescent="0.25">
      <c r="A98" s="23" t="s">
        <v>101</v>
      </c>
      <c r="B98" s="45">
        <f>SUBTOTAL(9,B99:B108)</f>
        <v>5032119.8400000008</v>
      </c>
      <c r="C98" s="47"/>
    </row>
    <row r="99" spans="1:4" x14ac:dyDescent="0.25">
      <c r="A99" s="5" t="s">
        <v>140</v>
      </c>
      <c r="B99" s="2">
        <v>3246959.73</v>
      </c>
      <c r="C99" s="47"/>
    </row>
    <row r="100" spans="1:4" x14ac:dyDescent="0.25">
      <c r="A100" s="5" t="s">
        <v>141</v>
      </c>
      <c r="B100" s="2">
        <v>1283916.77</v>
      </c>
      <c r="C100" s="47"/>
    </row>
    <row r="101" spans="1:4" x14ac:dyDescent="0.25">
      <c r="A101" s="5" t="s">
        <v>142</v>
      </c>
      <c r="B101" s="2">
        <v>375909.07</v>
      </c>
    </row>
    <row r="102" spans="1:4" x14ac:dyDescent="0.25">
      <c r="A102" s="4" t="s">
        <v>143</v>
      </c>
      <c r="B102" s="2">
        <v>0</v>
      </c>
    </row>
    <row r="103" spans="1:4" x14ac:dyDescent="0.25">
      <c r="A103" s="4" t="s">
        <v>144</v>
      </c>
      <c r="B103" s="2">
        <v>0</v>
      </c>
    </row>
    <row r="104" spans="1:4" x14ac:dyDescent="0.25">
      <c r="A104" s="24" t="s">
        <v>102</v>
      </c>
      <c r="B104" s="2">
        <v>0</v>
      </c>
    </row>
    <row r="105" spans="1:4" x14ac:dyDescent="0.25">
      <c r="A105" s="24" t="s">
        <v>145</v>
      </c>
      <c r="B105" s="2">
        <v>0</v>
      </c>
    </row>
    <row r="106" spans="1:4" x14ac:dyDescent="0.25">
      <c r="A106" s="24" t="s">
        <v>177</v>
      </c>
      <c r="B106" s="2">
        <v>0</v>
      </c>
    </row>
    <row r="107" spans="1:4" x14ac:dyDescent="0.25">
      <c r="A107" s="24" t="s">
        <v>146</v>
      </c>
      <c r="B107" s="2">
        <v>31178.9</v>
      </c>
    </row>
    <row r="108" spans="1:4" x14ac:dyDescent="0.25">
      <c r="A108" s="24" t="s">
        <v>129</v>
      </c>
      <c r="B108" s="14">
        <v>94155.37</v>
      </c>
    </row>
    <row r="109" spans="1:4" x14ac:dyDescent="0.25">
      <c r="A109" s="23" t="s">
        <v>103</v>
      </c>
      <c r="B109" s="45">
        <f>SUBTOTAL(9,B110)</f>
        <v>162751.16</v>
      </c>
    </row>
    <row r="110" spans="1:4" x14ac:dyDescent="0.25">
      <c r="A110" s="5" t="s">
        <v>104</v>
      </c>
      <c r="B110" s="2">
        <v>162751.16</v>
      </c>
    </row>
    <row r="111" spans="1:4" x14ac:dyDescent="0.25">
      <c r="A111" s="23" t="s">
        <v>105</v>
      </c>
      <c r="B111" s="45">
        <f>SUBTOTAL(9,B112:B122)</f>
        <v>3424843.8400000003</v>
      </c>
      <c r="C111" s="47"/>
      <c r="D111" s="50"/>
    </row>
    <row r="112" spans="1:4" x14ac:dyDescent="0.25">
      <c r="A112" s="5" t="s">
        <v>106</v>
      </c>
      <c r="B112" s="2">
        <v>3249978.68</v>
      </c>
      <c r="C112" s="47"/>
    </row>
    <row r="113" spans="1:4" x14ac:dyDescent="0.25">
      <c r="A113" s="5" t="s">
        <v>121</v>
      </c>
      <c r="B113" s="2">
        <v>99360.24</v>
      </c>
      <c r="D113" s="47"/>
    </row>
    <row r="114" spans="1:4" x14ac:dyDescent="0.25">
      <c r="A114" s="5" t="s">
        <v>122</v>
      </c>
      <c r="B114" s="2">
        <v>14400</v>
      </c>
    </row>
    <row r="115" spans="1:4" x14ac:dyDescent="0.25">
      <c r="A115" s="4" t="s">
        <v>123</v>
      </c>
      <c r="B115" s="2">
        <v>0</v>
      </c>
    </row>
    <row r="116" spans="1:4" x14ac:dyDescent="0.25">
      <c r="A116" s="4" t="s">
        <v>124</v>
      </c>
      <c r="B116" s="2">
        <v>0</v>
      </c>
    </row>
    <row r="117" spans="1:4" x14ac:dyDescent="0.25">
      <c r="A117" s="24" t="s">
        <v>147</v>
      </c>
      <c r="B117" s="2">
        <v>0</v>
      </c>
    </row>
    <row r="118" spans="1:4" x14ac:dyDescent="0.25">
      <c r="A118" s="24" t="s">
        <v>148</v>
      </c>
      <c r="B118" s="2">
        <v>49600</v>
      </c>
    </row>
    <row r="119" spans="1:4" x14ac:dyDescent="0.25">
      <c r="A119" s="24" t="s">
        <v>149</v>
      </c>
      <c r="B119" s="2">
        <v>0</v>
      </c>
    </row>
    <row r="120" spans="1:4" x14ac:dyDescent="0.25">
      <c r="A120" s="24" t="s">
        <v>178</v>
      </c>
      <c r="B120" s="2">
        <v>0</v>
      </c>
    </row>
    <row r="121" spans="1:4" x14ac:dyDescent="0.25">
      <c r="A121" s="4" t="s">
        <v>150</v>
      </c>
      <c r="B121" s="2">
        <v>11503</v>
      </c>
    </row>
    <row r="122" spans="1:4" x14ac:dyDescent="0.25">
      <c r="A122" s="24" t="s">
        <v>151</v>
      </c>
      <c r="B122" s="2">
        <v>1.92</v>
      </c>
    </row>
    <row r="123" spans="1:4" x14ac:dyDescent="0.25">
      <c r="A123" s="23" t="s">
        <v>107</v>
      </c>
      <c r="B123" s="45">
        <f>SUBTOTAL(9,B124:B133)</f>
        <v>8208598.6699999999</v>
      </c>
    </row>
    <row r="124" spans="1:4" x14ac:dyDescent="0.25">
      <c r="A124" s="5" t="s">
        <v>108</v>
      </c>
      <c r="B124" s="2">
        <v>8068394.9400000004</v>
      </c>
    </row>
    <row r="125" spans="1:4" x14ac:dyDescent="0.25">
      <c r="A125" s="5" t="s">
        <v>125</v>
      </c>
      <c r="B125" s="2">
        <v>72935.350000000006</v>
      </c>
    </row>
    <row r="126" spans="1:4" x14ac:dyDescent="0.25">
      <c r="A126" s="5" t="s">
        <v>126</v>
      </c>
      <c r="B126" s="2">
        <v>57631.3</v>
      </c>
    </row>
    <row r="127" spans="1:4" x14ac:dyDescent="0.25">
      <c r="A127" s="4" t="s">
        <v>127</v>
      </c>
      <c r="B127" s="2">
        <v>0</v>
      </c>
    </row>
    <row r="128" spans="1:4" x14ac:dyDescent="0.25">
      <c r="A128" s="4" t="s">
        <v>128</v>
      </c>
      <c r="B128" s="2">
        <v>0</v>
      </c>
    </row>
    <row r="129" spans="1:2" x14ac:dyDescent="0.25">
      <c r="A129" s="24" t="s">
        <v>152</v>
      </c>
      <c r="B129" s="2">
        <v>0</v>
      </c>
    </row>
    <row r="130" spans="1:2" x14ac:dyDescent="0.25">
      <c r="A130" s="24" t="s">
        <v>153</v>
      </c>
      <c r="B130" s="2">
        <v>0</v>
      </c>
    </row>
    <row r="131" spans="1:2" x14ac:dyDescent="0.25">
      <c r="A131" s="24" t="s">
        <v>179</v>
      </c>
      <c r="B131" s="2">
        <v>0</v>
      </c>
    </row>
    <row r="132" spans="1:2" x14ac:dyDescent="0.25">
      <c r="A132" s="24" t="s">
        <v>154</v>
      </c>
      <c r="B132" s="2">
        <v>40</v>
      </c>
    </row>
    <row r="133" spans="1:2" x14ac:dyDescent="0.25">
      <c r="A133" s="24" t="s">
        <v>155</v>
      </c>
      <c r="B133" s="2">
        <v>9597.08</v>
      </c>
    </row>
    <row r="134" spans="1:2" x14ac:dyDescent="0.25">
      <c r="A134" s="23" t="s">
        <v>156</v>
      </c>
      <c r="B134" s="45">
        <f>SUBTOTAL(9,B135:B144)</f>
        <v>0</v>
      </c>
    </row>
    <row r="135" spans="1:2" x14ac:dyDescent="0.25">
      <c r="A135" s="5" t="s">
        <v>157</v>
      </c>
      <c r="B135" s="14">
        <v>0</v>
      </c>
    </row>
    <row r="136" spans="1:2" x14ac:dyDescent="0.25">
      <c r="A136" s="5" t="s">
        <v>158</v>
      </c>
      <c r="B136" s="14">
        <v>0</v>
      </c>
    </row>
    <row r="137" spans="1:2" x14ac:dyDescent="0.25">
      <c r="A137" s="5" t="s">
        <v>159</v>
      </c>
      <c r="B137" s="14">
        <v>0</v>
      </c>
    </row>
    <row r="138" spans="1:2" x14ac:dyDescent="0.25">
      <c r="A138" s="4" t="s">
        <v>160</v>
      </c>
      <c r="B138" s="14">
        <v>0</v>
      </c>
    </row>
    <row r="139" spans="1:2" x14ac:dyDescent="0.25">
      <c r="A139" s="4" t="s">
        <v>161</v>
      </c>
      <c r="B139" s="14">
        <v>0</v>
      </c>
    </row>
    <row r="140" spans="1:2" x14ac:dyDescent="0.25">
      <c r="A140" s="24" t="s">
        <v>175</v>
      </c>
      <c r="B140" s="14">
        <v>0</v>
      </c>
    </row>
    <row r="141" spans="1:2" x14ac:dyDescent="0.25">
      <c r="A141" s="24" t="s">
        <v>162</v>
      </c>
      <c r="B141" s="14">
        <v>0</v>
      </c>
    </row>
    <row r="142" spans="1:2" x14ac:dyDescent="0.25">
      <c r="A142" s="24" t="s">
        <v>180</v>
      </c>
      <c r="B142" s="14">
        <v>0</v>
      </c>
    </row>
    <row r="143" spans="1:2" x14ac:dyDescent="0.25">
      <c r="A143" s="24" t="s">
        <v>163</v>
      </c>
      <c r="B143" s="14">
        <v>0</v>
      </c>
    </row>
    <row r="144" spans="1:2" x14ac:dyDescent="0.25">
      <c r="A144" s="24" t="s">
        <v>164</v>
      </c>
      <c r="B144" s="14">
        <v>0</v>
      </c>
    </row>
    <row r="145" spans="1:4" x14ac:dyDescent="0.25">
      <c r="A145" s="20" t="s">
        <v>165</v>
      </c>
      <c r="B145" s="37">
        <f>B85+B98+B109+B111+B123+B134</f>
        <v>26215649.710000001</v>
      </c>
      <c r="C145" s="46"/>
      <c r="D145" s="46"/>
    </row>
    <row r="146" spans="1:4" x14ac:dyDescent="0.25">
      <c r="A146" s="20"/>
      <c r="B146" s="14"/>
    </row>
    <row r="147" spans="1:4" x14ac:dyDescent="0.25">
      <c r="A147" s="23" t="s">
        <v>10</v>
      </c>
      <c r="B147" s="23"/>
    </row>
    <row r="148" spans="1:4" x14ac:dyDescent="0.25">
      <c r="A148" s="23" t="s">
        <v>109</v>
      </c>
      <c r="B148" s="45">
        <f>SUBTOTAL(9,B149:B153)</f>
        <v>117949.71</v>
      </c>
    </row>
    <row r="149" spans="1:4" x14ac:dyDescent="0.25">
      <c r="A149" s="4" t="s">
        <v>110</v>
      </c>
      <c r="B149" s="14">
        <v>117949.71</v>
      </c>
      <c r="D149" s="47"/>
    </row>
    <row r="150" spans="1:4" x14ac:dyDescent="0.25">
      <c r="A150" s="4" t="s">
        <v>111</v>
      </c>
      <c r="B150" s="14">
        <v>0</v>
      </c>
      <c r="D150" s="47"/>
    </row>
    <row r="151" spans="1:4" x14ac:dyDescent="0.25">
      <c r="A151" s="24" t="s">
        <v>112</v>
      </c>
      <c r="B151" s="14">
        <v>0</v>
      </c>
      <c r="D151" s="47"/>
    </row>
    <row r="152" spans="1:4" x14ac:dyDescent="0.25">
      <c r="A152" s="24" t="s">
        <v>113</v>
      </c>
      <c r="B152" s="14">
        <v>0</v>
      </c>
    </row>
    <row r="153" spans="1:4" x14ac:dyDescent="0.25">
      <c r="A153" s="24" t="s">
        <v>119</v>
      </c>
      <c r="B153" s="14">
        <v>0</v>
      </c>
    </row>
    <row r="154" spans="1:4" x14ac:dyDescent="0.25">
      <c r="A154" s="23" t="s">
        <v>118</v>
      </c>
      <c r="B154" s="45">
        <f>SUBTOTAL(9,B155:B159)</f>
        <v>0</v>
      </c>
    </row>
    <row r="155" spans="1:4" x14ac:dyDescent="0.25">
      <c r="A155" s="4" t="s">
        <v>114</v>
      </c>
      <c r="B155" s="14">
        <v>0</v>
      </c>
    </row>
    <row r="156" spans="1:4" x14ac:dyDescent="0.25">
      <c r="A156" s="4" t="s">
        <v>115</v>
      </c>
      <c r="B156" s="14">
        <v>0</v>
      </c>
    </row>
    <row r="157" spans="1:4" x14ac:dyDescent="0.25">
      <c r="A157" s="24" t="s">
        <v>116</v>
      </c>
      <c r="B157" s="14">
        <v>0</v>
      </c>
    </row>
    <row r="158" spans="1:4" x14ac:dyDescent="0.25">
      <c r="A158" s="24" t="s">
        <v>117</v>
      </c>
      <c r="B158" s="14">
        <v>0</v>
      </c>
    </row>
    <row r="159" spans="1:4" x14ac:dyDescent="0.25">
      <c r="A159" s="24" t="s">
        <v>170</v>
      </c>
      <c r="B159" s="14">
        <v>0</v>
      </c>
    </row>
    <row r="160" spans="1:4" x14ac:dyDescent="0.25">
      <c r="A160" s="23" t="s">
        <v>184</v>
      </c>
      <c r="B160" s="45">
        <f>SUBTOTAL(9,B161:B165)</f>
        <v>0</v>
      </c>
    </row>
    <row r="161" spans="1:2" x14ac:dyDescent="0.25">
      <c r="A161" s="4" t="s">
        <v>166</v>
      </c>
      <c r="B161" s="3">
        <v>0</v>
      </c>
    </row>
    <row r="162" spans="1:2" x14ac:dyDescent="0.25">
      <c r="A162" s="4" t="s">
        <v>167</v>
      </c>
      <c r="B162" s="3">
        <v>0</v>
      </c>
    </row>
    <row r="163" spans="1:2" x14ac:dyDescent="0.25">
      <c r="A163" s="24" t="s">
        <v>168</v>
      </c>
      <c r="B163" s="48">
        <v>0</v>
      </c>
    </row>
    <row r="164" spans="1:2" x14ac:dyDescent="0.25">
      <c r="A164" s="24" t="s">
        <v>169</v>
      </c>
      <c r="B164" s="48">
        <v>0</v>
      </c>
    </row>
    <row r="165" spans="1:2" x14ac:dyDescent="0.25">
      <c r="A165" s="24" t="s">
        <v>171</v>
      </c>
      <c r="B165" s="48">
        <v>0</v>
      </c>
    </row>
    <row r="166" spans="1:2" x14ac:dyDescent="0.25">
      <c r="A166" s="23" t="s">
        <v>183</v>
      </c>
      <c r="B166" s="45">
        <f>SUBTOTAL(9,B167:B171)</f>
        <v>0</v>
      </c>
    </row>
    <row r="167" spans="1:2" x14ac:dyDescent="0.25">
      <c r="A167" s="4" t="s">
        <v>166</v>
      </c>
      <c r="B167" s="3">
        <v>0</v>
      </c>
    </row>
    <row r="168" spans="1:2" x14ac:dyDescent="0.25">
      <c r="A168" s="4" t="s">
        <v>167</v>
      </c>
      <c r="B168" s="3">
        <v>0</v>
      </c>
    </row>
    <row r="169" spans="1:2" x14ac:dyDescent="0.25">
      <c r="A169" s="24" t="s">
        <v>168</v>
      </c>
      <c r="B169" s="48">
        <v>0</v>
      </c>
    </row>
    <row r="170" spans="1:2" x14ac:dyDescent="0.25">
      <c r="A170" s="24" t="s">
        <v>169</v>
      </c>
      <c r="B170" s="48">
        <v>0</v>
      </c>
    </row>
    <row r="171" spans="1:2" x14ac:dyDescent="0.25">
      <c r="A171" s="24" t="s">
        <v>171</v>
      </c>
      <c r="B171" s="48">
        <v>0</v>
      </c>
    </row>
    <row r="172" spans="1:2" x14ac:dyDescent="0.25">
      <c r="A172" s="20" t="s">
        <v>172</v>
      </c>
      <c r="B172" s="35">
        <f>B154+B148+B160+B166</f>
        <v>117949.71</v>
      </c>
    </row>
    <row r="173" spans="1:2" ht="14.25" customHeight="1" x14ac:dyDescent="0.25">
      <c r="A173" s="20" t="s">
        <v>25</v>
      </c>
      <c r="B173" s="35">
        <f>B145+B172</f>
        <v>26333599.420000002</v>
      </c>
    </row>
    <row r="174" spans="1:2" ht="12" customHeight="1" x14ac:dyDescent="0.25">
      <c r="A174" s="20"/>
      <c r="B174" s="3"/>
    </row>
    <row r="175" spans="1:2" x14ac:dyDescent="0.25">
      <c r="A175" s="25" t="s">
        <v>11</v>
      </c>
      <c r="B175" s="26"/>
    </row>
    <row r="176" spans="1:2" x14ac:dyDescent="0.25">
      <c r="A176" s="4" t="s">
        <v>12</v>
      </c>
      <c r="B176" s="3">
        <v>0</v>
      </c>
    </row>
    <row r="177" spans="1:9" x14ac:dyDescent="0.25">
      <c r="A177" s="4" t="s">
        <v>13</v>
      </c>
      <c r="B177" s="6">
        <v>0</v>
      </c>
    </row>
    <row r="178" spans="1:9" x14ac:dyDescent="0.25">
      <c r="A178" s="27" t="s">
        <v>14</v>
      </c>
      <c r="B178" s="40">
        <f>B176+B177</f>
        <v>0</v>
      </c>
    </row>
    <row r="179" spans="1:9" s="33" customFormat="1" ht="7.5" customHeight="1" x14ac:dyDescent="0.25">
      <c r="A179" s="65"/>
      <c r="B179" s="65"/>
      <c r="C179"/>
      <c r="D179"/>
      <c r="E179"/>
      <c r="F179"/>
      <c r="G179"/>
      <c r="H179"/>
      <c r="I179"/>
    </row>
    <row r="180" spans="1:9" x14ac:dyDescent="0.25">
      <c r="A180" s="17" t="s">
        <v>186</v>
      </c>
      <c r="B180" s="29"/>
    </row>
    <row r="181" spans="1:9" x14ac:dyDescent="0.25">
      <c r="A181" s="28" t="s">
        <v>15</v>
      </c>
      <c r="B181" s="49">
        <v>0</v>
      </c>
    </row>
    <row r="182" spans="1:9" x14ac:dyDescent="0.25">
      <c r="A182" s="28" t="s">
        <v>88</v>
      </c>
      <c r="B182" s="56">
        <f>SUM(B183:B188)</f>
        <v>581445.62</v>
      </c>
    </row>
    <row r="183" spans="1:9" x14ac:dyDescent="0.25">
      <c r="A183" s="28" t="s">
        <v>89</v>
      </c>
      <c r="B183" s="49">
        <v>106511.4</v>
      </c>
      <c r="D183" s="46"/>
    </row>
    <row r="184" spans="1:9" x14ac:dyDescent="0.25">
      <c r="A184" s="28" t="s">
        <v>72</v>
      </c>
      <c r="B184" s="49">
        <v>26861.94</v>
      </c>
      <c r="D184" s="46"/>
    </row>
    <row r="185" spans="1:9" x14ac:dyDescent="0.25">
      <c r="A185" s="28" t="s">
        <v>73</v>
      </c>
      <c r="B185" s="49">
        <v>114166.3</v>
      </c>
      <c r="D185" s="46"/>
    </row>
    <row r="186" spans="1:9" x14ac:dyDescent="0.25">
      <c r="A186" s="28" t="s">
        <v>74</v>
      </c>
      <c r="B186" s="49">
        <v>118734.83</v>
      </c>
      <c r="D186" s="46"/>
    </row>
    <row r="187" spans="1:9" x14ac:dyDescent="0.25">
      <c r="A187" s="28" t="s">
        <v>90</v>
      </c>
      <c r="B187" s="49">
        <v>212301.42</v>
      </c>
      <c r="C187" s="46"/>
      <c r="D187" s="46"/>
    </row>
    <row r="188" spans="1:9" x14ac:dyDescent="0.25">
      <c r="A188" s="28" t="s">
        <v>91</v>
      </c>
      <c r="B188" s="49">
        <v>2869.73</v>
      </c>
      <c r="C188" s="46"/>
      <c r="D188" s="46"/>
    </row>
    <row r="189" spans="1:9" x14ac:dyDescent="0.25">
      <c r="A189" s="28" t="s">
        <v>92</v>
      </c>
      <c r="B189" s="38">
        <f>SUM(B190:B195)</f>
        <v>195904929.75000003</v>
      </c>
    </row>
    <row r="190" spans="1:9" x14ac:dyDescent="0.25">
      <c r="A190" s="28" t="s">
        <v>120</v>
      </c>
      <c r="B190" s="49">
        <v>87952763.150000006</v>
      </c>
      <c r="C190" s="46"/>
    </row>
    <row r="191" spans="1:9" x14ac:dyDescent="0.25">
      <c r="A191" s="28" t="s">
        <v>93</v>
      </c>
      <c r="B191" s="49">
        <v>1848727.37</v>
      </c>
      <c r="C191" s="46"/>
      <c r="D191" s="46"/>
    </row>
    <row r="192" spans="1:9" x14ac:dyDescent="0.25">
      <c r="A192" s="28" t="s">
        <v>94</v>
      </c>
      <c r="B192" s="49">
        <v>16377798.66</v>
      </c>
      <c r="C192" s="46"/>
      <c r="D192" s="46"/>
    </row>
    <row r="193" spans="1:4" x14ac:dyDescent="0.25">
      <c r="A193" s="28" t="s">
        <v>95</v>
      </c>
      <c r="B193" s="49">
        <v>37259881.710000001</v>
      </c>
      <c r="C193" s="46"/>
      <c r="D193" s="50"/>
    </row>
    <row r="194" spans="1:4" x14ac:dyDescent="0.25">
      <c r="A194" s="28" t="s">
        <v>96</v>
      </c>
      <c r="B194" s="54">
        <v>48191870.579999998</v>
      </c>
      <c r="D194" s="46"/>
    </row>
    <row r="195" spans="1:4" x14ac:dyDescent="0.25">
      <c r="A195" s="28" t="s">
        <v>97</v>
      </c>
      <c r="B195" s="49">
        <v>4273888.28</v>
      </c>
      <c r="D195" s="46"/>
    </row>
    <row r="196" spans="1:4" x14ac:dyDescent="0.25">
      <c r="A196" s="27" t="s">
        <v>23</v>
      </c>
      <c r="B196" s="38">
        <f>(B39+B62)-(B173+B178)</f>
        <v>196486375.37</v>
      </c>
      <c r="C196" s="46"/>
      <c r="D196" s="46"/>
    </row>
    <row r="197" spans="1:4" x14ac:dyDescent="0.25">
      <c r="A197" s="15" t="s">
        <v>174</v>
      </c>
      <c r="B197" s="16"/>
    </row>
    <row r="198" spans="1:4" x14ac:dyDescent="0.25">
      <c r="A198" s="41" t="s">
        <v>19</v>
      </c>
      <c r="B198" s="42"/>
    </row>
    <row r="199" spans="1:4" x14ac:dyDescent="0.25">
      <c r="A199" s="34" t="s">
        <v>17</v>
      </c>
      <c r="B199" s="52">
        <v>697999.92</v>
      </c>
    </row>
    <row r="200" spans="1:4" x14ac:dyDescent="0.25">
      <c r="A200" s="34" t="s">
        <v>18</v>
      </c>
      <c r="B200" s="38">
        <v>0</v>
      </c>
    </row>
    <row r="201" spans="1:4" x14ac:dyDescent="0.25">
      <c r="A201" s="34" t="s">
        <v>21</v>
      </c>
      <c r="B201" s="38">
        <v>0</v>
      </c>
    </row>
    <row r="202" spans="1:4" x14ac:dyDescent="0.25">
      <c r="A202" s="41" t="s">
        <v>20</v>
      </c>
      <c r="B202" s="43">
        <f>B199+B200+B201</f>
        <v>697999.92</v>
      </c>
    </row>
    <row r="203" spans="1:4" x14ac:dyDescent="0.25">
      <c r="A203" s="59" t="s">
        <v>16</v>
      </c>
      <c r="B203" s="60"/>
    </row>
    <row r="204" spans="1:4" x14ac:dyDescent="0.25">
      <c r="A204" s="61"/>
      <c r="B204" s="62"/>
    </row>
    <row r="205" spans="1:4" x14ac:dyDescent="0.25">
      <c r="A205" t="s">
        <v>22</v>
      </c>
    </row>
    <row r="209" spans="1:1" x14ac:dyDescent="0.25">
      <c r="A209" t="s">
        <v>98</v>
      </c>
    </row>
  </sheetData>
  <mergeCells count="9">
    <mergeCell ref="A203:B204"/>
    <mergeCell ref="A2:B7"/>
    <mergeCell ref="A8:B9"/>
    <mergeCell ref="A179:B179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7" max="1" man="1"/>
  </rowBreaks>
  <ignoredErrors>
    <ignoredError sqref="B54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Office365.29 Contas</cp:lastModifiedBy>
  <cp:lastPrinted>2025-04-11T14:51:35Z</cp:lastPrinted>
  <dcterms:created xsi:type="dcterms:W3CDTF">2021-09-23T15:15:02Z</dcterms:created>
  <dcterms:modified xsi:type="dcterms:W3CDTF">2025-04-11T14:53:23Z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