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0CF18E0C-D7B7-4CEB-BE23-0AE172E15BC4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1" l="1"/>
  <c r="B114" i="1"/>
  <c r="B50" i="1"/>
  <c r="B92" i="1"/>
  <c r="B58" i="1" l="1"/>
  <c r="B191" i="1"/>
  <c r="B199" i="1"/>
  <c r="B175" i="1" l="1"/>
  <c r="B169" i="1"/>
  <c r="B163" i="1"/>
  <c r="B157" i="1"/>
  <c r="B141" i="1"/>
  <c r="B118" i="1"/>
  <c r="B116" i="1"/>
  <c r="B80" i="1"/>
  <c r="B69" i="1"/>
  <c r="B77" i="1" s="1"/>
  <c r="B51" i="1"/>
  <c r="B43" i="1"/>
  <c r="B33" i="1"/>
  <c r="B25" i="1"/>
  <c r="B152" i="1"/>
  <c r="B181" i="1" l="1"/>
  <c r="B67" i="1"/>
  <c r="B41" i="1"/>
  <c r="B18" i="1"/>
  <c r="B19" i="1"/>
  <c r="B213" i="1" l="1"/>
  <c r="B187" i="1"/>
  <c r="B88" i="1"/>
  <c r="B130" i="1" l="1"/>
  <c r="B105" i="1" l="1"/>
  <c r="B154" i="1" s="1"/>
  <c r="B182" i="1" s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<sst xmlns="http://schemas.openxmlformats.org/spreadsheetml/2006/main" count="203" uniqueCount="198">
  <si>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</si>
  <si>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</si>
  <si>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</si>
  <si>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</si>
  <si>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</si>
  <si>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</si>
  <si>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</si>
  <si>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</si>
  <si>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</si>
  <si>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</si>
  <si>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</si>
  <si>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</si>
  <si>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</si>
  <si>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</si>
  <si>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</si>
  <si>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</si>
  <si>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</si>
  <si>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</si>
  <si>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</si>
  <si>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</si>
  <si>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</si>
  <si>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</si>
  <si>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</si>
  <si>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</si>
  <si>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</si>
  <si>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</si>
  <si>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</si>
  <si>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</si>
  <si>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</si>
  <si>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</si>
  <si>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</si>
  <si>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</si>
  <si>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</si>
  <si>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</si>
  <si>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</si>
  <si>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</si>
  <si>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</si>
  <si>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</si>
  <si>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</si>
  <si>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</si>
  <si>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</si>
  <si>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</si>
  <si>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</si>
  <si>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</si>
  <si>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</si>
  <si>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</si>
  <si>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</si>
  <si>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</si>
  <si>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</si>
  <si>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</si>
  <si>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</si>
  <si>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</si>
  <si>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</si>
  <si>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</si>
  <si>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</si>
  <si>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</si>
  <si>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</si>
  <si>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</si>
  <si>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</si>
  <si>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</si>
  <si>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</si>
  <si>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</si>
  <si>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</si>
  <si>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</si>
  <si>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</si>
  <si>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</si>
  <si>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</si>
  <si>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</si>
  <si>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</si>
  <si>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</si>
  <si>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</si>
  <si>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</si>
  <si>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</si>
  <si>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</si>
  <si>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</si>
  <si>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</si>
  <si>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</si>
  <si>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</si>
  <si>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</si>
  <si>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</si>
  <si>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</si>
  <si>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</si>
  <si>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</si>
  <si>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</si>
  <si>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</si>
  <si>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</si>
  <si>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</si>
  <si>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</si>
  <si>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</si>
  <si>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</si>
  <si>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</si>
  <si>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</si>
  <si>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</si>
  <si>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</si>
  <si>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</si>
  <si>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</si>
  <si>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</si>
  <si>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</si>
  <si>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</si>
  <si>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</si>
  <si>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</si>
  <si>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</si>
  <si>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</si>
  <si>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</si>
  <si>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</si>
  <si>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</si>
  <si>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</si>
  <si>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</si>
  <si>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</si>
  <si>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</si>
  <si>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</si>
  <si>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</si>
  <si>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</si>
  <si>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</si>
  <si>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</si>
  <si>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</si>
  <si>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</si>
  <si>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</si>
  <si>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</si>
  <si>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</si>
  <si>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</si>
  <si>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</si>
  <si>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</si>
  <si>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</si>
  <si>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</si>
  <si>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</si>
  <si>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</si>
  <si>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</si>
  <si>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</si>
  <si>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</si>
  <si>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</si>
  <si>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</si>
  <si>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</si>
  <si>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</si>
  <si>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</si>
  <si>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</si>
  <si>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</si>
  <si>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</si>
  <si>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</si>
  <si>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</si>
  <si>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</si>
  <si>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</si>
  <si>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</si>
  <si>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</si>
  <si>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</si>
  <si>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</si>
  <si>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</si>
  <si>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</si>
  <si>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</si>
  <si>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</si>
  <si>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</si>
  <si>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</si>
  <si>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</si>
  <si>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</si>
  <si>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</si>
  <si>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</si>
  <si>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</si>
  <si>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</si>
  <si>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</si>
  <si>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</si>
  <si>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</si>
  <si>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</si>
  <si>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</si>
  <si>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</si>
  <si>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</si>
  <si>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</si>
  <si>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</si>
  <si>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</si>
  <si>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</si>
  <si>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</si>
  <si>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</si>
  <si>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</si>
  <si>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</si>
  <si>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</si>
  <si>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</si>
  <si>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</si>
  <si>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</si>
  <si>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</si>
  <si>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</si>
  <si>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</si>
  <si>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</si>
  <si>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</si>
  <si>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</si>
  <si>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</si>
  <si>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</si>
  <si>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</si>
  <si>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</si>
  <si>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</si>
  <si>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</si>
  <si>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</si>
  <si>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</si>
  <si>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</si>
  <si>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</si>
  <si>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</si>
  <si>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</si>
  <si>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</si>
  <si>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12/2025</t>
  </si>
  <si>
    <t>7.SALDO BANCÁRIO FINAL EM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</si>
</sst>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140" zoomScale="90" zoomScaleNormal="100" zoomScaleSheetLayoutView="70" zoomScalePageLayoutView="90" workbookViewId="0">
      <selection activeCell="A197" sqref="A197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5" t="s">
        <v>77</v>
      </c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x14ac:dyDescent="0.25">
      <c r="A6" s="65"/>
      <c r="B6" s="65"/>
    </row>
    <row r="7" spans="1:2" x14ac:dyDescent="0.25">
      <c r="A7" s="65"/>
      <c r="B7" s="65"/>
    </row>
    <row r="8" spans="1:2" ht="21" customHeight="1" x14ac:dyDescent="0.25">
      <c r="A8" s="66" t="s">
        <v>0</v>
      </c>
      <c r="B8" s="66"/>
    </row>
    <row r="9" spans="1:2" ht="16.149999999999999" customHeight="1" x14ac:dyDescent="0.25">
      <c r="A9" s="66"/>
      <c r="B9" s="66"/>
    </row>
    <row r="10" spans="1:2" x14ac:dyDescent="0.25">
      <c r="A10" s="68" t="s">
        <v>27</v>
      </c>
      <c r="B10" s="69"/>
    </row>
    <row r="11" spans="1:2" x14ac:dyDescent="0.25">
      <c r="A11" s="7" t="s">
        <v>26</v>
      </c>
      <c r="B11" s="8"/>
    </row>
    <row r="12" spans="1:2" x14ac:dyDescent="0.25">
      <c r="A12" s="70" t="s">
        <v>28</v>
      </c>
      <c r="B12" s="71"/>
    </row>
    <row r="13" spans="1:2" x14ac:dyDescent="0.25">
      <c r="A13" s="9" t="s">
        <v>29</v>
      </c>
      <c r="B13" s="8"/>
    </row>
    <row r="14" spans="1:2" x14ac:dyDescent="0.25">
      <c r="A14" s="72" t="s">
        <v>30</v>
      </c>
      <c r="B14" s="73"/>
    </row>
    <row r="15" spans="1:2" x14ac:dyDescent="0.25">
      <c r="A15" s="9" t="s">
        <v>183</v>
      </c>
      <c r="B15" s="9"/>
    </row>
    <row r="16" spans="1:2" x14ac:dyDescent="0.25">
      <c r="A16" s="70" t="s">
        <v>182</v>
      </c>
      <c r="B16" s="71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4" t="s">
        <v>24</v>
      </c>
      <c r="B21" s="75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281663.51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33588.949999999997</v>
      </c>
    </row>
    <row r="28" spans="1:9" x14ac:dyDescent="0.25">
      <c r="A28" s="18" t="s">
        <v>33</v>
      </c>
      <c r="B28" s="59">
        <v>31092.85</v>
      </c>
      <c r="C28" s="46"/>
    </row>
    <row r="29" spans="1:9" x14ac:dyDescent="0.25">
      <c r="A29" s="18" t="s">
        <v>34</v>
      </c>
      <c r="B29" s="59">
        <v>32354.25</v>
      </c>
    </row>
    <row r="30" spans="1:9" x14ac:dyDescent="0.25">
      <c r="A30" s="18" t="s">
        <v>35</v>
      </c>
      <c r="B30" s="59">
        <v>183788.98</v>
      </c>
    </row>
    <row r="31" spans="1:9" x14ac:dyDescent="0.25">
      <c r="A31" s="18" t="s">
        <v>36</v>
      </c>
      <c r="B31" s="59">
        <v>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271713682.30000001</v>
      </c>
    </row>
    <row r="34" spans="1:4" x14ac:dyDescent="0.25">
      <c r="A34" s="18" t="s">
        <v>37</v>
      </c>
      <c r="B34" s="59">
        <v>89768496.819999993</v>
      </c>
    </row>
    <row r="35" spans="1:4" x14ac:dyDescent="0.25">
      <c r="A35" s="18" t="s">
        <v>38</v>
      </c>
      <c r="B35" s="59">
        <v>2231971</v>
      </c>
    </row>
    <row r="36" spans="1:4" x14ac:dyDescent="0.25">
      <c r="A36" s="18" t="s">
        <v>39</v>
      </c>
      <c r="B36" s="59">
        <v>21835105.460000001</v>
      </c>
    </row>
    <row r="37" spans="1:4" x14ac:dyDescent="0.25">
      <c r="A37" s="18" t="s">
        <v>40</v>
      </c>
      <c r="B37" s="59">
        <v>41348297.280000001</v>
      </c>
    </row>
    <row r="38" spans="1:4" x14ac:dyDescent="0.25">
      <c r="A38" s="18" t="s">
        <v>41</v>
      </c>
      <c r="B38" s="60">
        <v>84431943.730000004</v>
      </c>
    </row>
    <row r="39" spans="1:4" x14ac:dyDescent="0.25">
      <c r="A39" s="18" t="s">
        <v>42</v>
      </c>
      <c r="B39" s="59">
        <v>4729026.6399999997</v>
      </c>
    </row>
    <row r="40" spans="1:4" x14ac:dyDescent="0.25">
      <c r="A40" s="18" t="s">
        <v>185</v>
      </c>
      <c r="B40" s="59">
        <v>27368841.370000001</v>
      </c>
    </row>
    <row r="41" spans="1:4" x14ac:dyDescent="0.25">
      <c r="A41" s="19" t="s">
        <v>3</v>
      </c>
      <c r="B41" s="52">
        <f>B33+B25+B24</f>
        <v>271995345.81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143030955.59</v>
      </c>
      <c r="D43" s="46"/>
    </row>
    <row r="44" spans="1:4" x14ac:dyDescent="0.25">
      <c r="A44" s="18" t="s">
        <v>44</v>
      </c>
      <c r="B44" s="2">
        <v>67022626.670000002</v>
      </c>
      <c r="C44" s="46"/>
      <c r="D44" s="46"/>
    </row>
    <row r="45" spans="1:4" x14ac:dyDescent="0.25">
      <c r="A45" s="18" t="s">
        <v>45</v>
      </c>
      <c r="B45" s="14">
        <v>531136.92000000004</v>
      </c>
      <c r="C45" s="46"/>
    </row>
    <row r="46" spans="1:4" x14ac:dyDescent="0.25">
      <c r="A46" s="18" t="s">
        <v>46</v>
      </c>
      <c r="B46" s="14">
        <v>12528515</v>
      </c>
      <c r="C46" s="46"/>
    </row>
    <row r="47" spans="1:4" x14ac:dyDescent="0.25">
      <c r="A47" s="18" t="s">
        <v>47</v>
      </c>
      <c r="B47" s="14">
        <v>28351530</v>
      </c>
      <c r="C47" s="46"/>
    </row>
    <row r="48" spans="1:4" x14ac:dyDescent="0.25">
      <c r="A48" s="18" t="s">
        <v>48</v>
      </c>
      <c r="B48" s="14">
        <v>21263815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f>13333332</f>
        <v>13333332</v>
      </c>
      <c r="C50" s="46"/>
      <c r="D50" s="46"/>
    </row>
    <row r="51" spans="1:4" x14ac:dyDescent="0.25">
      <c r="A51" s="21" t="s">
        <v>81</v>
      </c>
      <c r="B51" s="37">
        <f>SUM(B52:B57)</f>
        <v>701752</v>
      </c>
      <c r="C51" s="46"/>
    </row>
    <row r="52" spans="1:4" x14ac:dyDescent="0.25">
      <c r="A52" s="18" t="s">
        <v>43</v>
      </c>
      <c r="B52" s="14">
        <v>553072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148680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3686824.47</v>
      </c>
    </row>
    <row r="59" spans="1:4" x14ac:dyDescent="0.25">
      <c r="A59" s="18" t="s">
        <v>54</v>
      </c>
      <c r="B59" s="14">
        <v>1203852.17</v>
      </c>
    </row>
    <row r="60" spans="1:4" x14ac:dyDescent="0.25">
      <c r="A60" s="18" t="s">
        <v>55</v>
      </c>
      <c r="B60" s="14">
        <v>27722.799999999999</v>
      </c>
    </row>
    <row r="61" spans="1:4" x14ac:dyDescent="0.25">
      <c r="A61" s="18" t="s">
        <v>56</v>
      </c>
      <c r="B61" s="57">
        <v>310463.3</v>
      </c>
    </row>
    <row r="62" spans="1:4" x14ac:dyDescent="0.25">
      <c r="A62" s="18" t="s">
        <v>57</v>
      </c>
      <c r="B62" s="14">
        <v>575534.23</v>
      </c>
    </row>
    <row r="63" spans="1:4" x14ac:dyDescent="0.25">
      <c r="A63" s="18" t="s">
        <v>58</v>
      </c>
      <c r="B63" s="14">
        <v>1108036.32</v>
      </c>
    </row>
    <row r="64" spans="1:4" x14ac:dyDescent="0.25">
      <c r="A64" s="18" t="s">
        <v>59</v>
      </c>
      <c r="B64" s="14">
        <v>57115.79</v>
      </c>
    </row>
    <row r="65" spans="1:9" x14ac:dyDescent="0.25">
      <c r="A65" s="18" t="s">
        <v>188</v>
      </c>
      <c r="B65" s="14">
        <v>404099.86</v>
      </c>
    </row>
    <row r="66" spans="1:9" x14ac:dyDescent="0.25">
      <c r="A66" s="18" t="s">
        <v>172</v>
      </c>
      <c r="B66" s="14">
        <v>1683116.7</v>
      </c>
    </row>
    <row r="67" spans="1:9" x14ac:dyDescent="0.25">
      <c r="A67" s="22" t="s">
        <v>87</v>
      </c>
      <c r="B67" s="35">
        <f>B58+B51+B43+B66</f>
        <v>149102648.75999999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74806417.11999999</v>
      </c>
    </row>
    <row r="70" spans="1:9" x14ac:dyDescent="0.25">
      <c r="A70" s="18" t="s">
        <v>60</v>
      </c>
      <c r="B70" s="3">
        <v>41039751.079999998</v>
      </c>
    </row>
    <row r="71" spans="1:9" x14ac:dyDescent="0.25">
      <c r="A71" s="18" t="s">
        <v>61</v>
      </c>
      <c r="B71" s="3">
        <v>200000.01</v>
      </c>
    </row>
    <row r="72" spans="1:9" x14ac:dyDescent="0.25">
      <c r="A72" s="18" t="s">
        <v>62</v>
      </c>
      <c r="B72" s="3">
        <v>7550000.0099999998</v>
      </c>
    </row>
    <row r="73" spans="1:9" x14ac:dyDescent="0.25">
      <c r="A73" s="18" t="s">
        <v>63</v>
      </c>
      <c r="B73" s="3">
        <v>14650000.02</v>
      </c>
    </row>
    <row r="74" spans="1:9" x14ac:dyDescent="0.25">
      <c r="A74" s="18" t="s">
        <v>64</v>
      </c>
      <c r="B74" s="3">
        <v>4700000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189</v>
      </c>
      <c r="B76" s="3">
        <v>6666666</v>
      </c>
    </row>
    <row r="77" spans="1:9" x14ac:dyDescent="0.25">
      <c r="A77" s="22" t="s">
        <v>86</v>
      </c>
      <c r="B77" s="36">
        <f>B69</f>
        <v>74806417.11999999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158857078.62</v>
      </c>
    </row>
    <row r="81" spans="1:9" x14ac:dyDescent="0.25">
      <c r="A81" s="18" t="s">
        <v>66</v>
      </c>
      <c r="B81" s="3">
        <v>74057080.620000005</v>
      </c>
    </row>
    <row r="82" spans="1:9" x14ac:dyDescent="0.25">
      <c r="A82" s="18" t="s">
        <v>67</v>
      </c>
      <c r="B82" s="3">
        <v>500000</v>
      </c>
    </row>
    <row r="83" spans="1:9" x14ac:dyDescent="0.25">
      <c r="A83" s="18" t="s">
        <v>68</v>
      </c>
      <c r="B83" s="3">
        <v>14700000</v>
      </c>
    </row>
    <row r="84" spans="1:9" x14ac:dyDescent="0.25">
      <c r="A84" s="18" t="s">
        <v>69</v>
      </c>
      <c r="B84" s="3">
        <v>28400000</v>
      </c>
    </row>
    <row r="85" spans="1:9" x14ac:dyDescent="0.25">
      <c r="A85" s="18" t="s">
        <v>70</v>
      </c>
      <c r="B85" s="3">
        <v>21200000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19999998</v>
      </c>
    </row>
    <row r="88" spans="1:9" x14ac:dyDescent="0.25">
      <c r="A88" s="23" t="s">
        <v>85</v>
      </c>
      <c r="B88" s="39">
        <f>B80</f>
        <v>158857078.62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35005990.930000007</v>
      </c>
      <c r="C92" s="47"/>
      <c r="D92" s="47"/>
    </row>
    <row r="93" spans="1:9" x14ac:dyDescent="0.25">
      <c r="A93" s="4" t="s">
        <v>100</v>
      </c>
      <c r="B93" s="2">
        <v>3969490.19</v>
      </c>
      <c r="D93" s="47"/>
    </row>
    <row r="94" spans="1:9" x14ac:dyDescent="0.25">
      <c r="A94" s="5" t="s">
        <v>130</v>
      </c>
      <c r="B94" s="2">
        <v>10028781.92</v>
      </c>
      <c r="C94" s="47"/>
    </row>
    <row r="95" spans="1:9" x14ac:dyDescent="0.25">
      <c r="A95" s="5" t="s">
        <v>131</v>
      </c>
      <c r="B95" s="2">
        <v>13797355.539999999</v>
      </c>
    </row>
    <row r="96" spans="1:9" x14ac:dyDescent="0.25">
      <c r="A96" s="5" t="s">
        <v>132</v>
      </c>
      <c r="B96" s="2">
        <v>642511.56999999995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489.62</v>
      </c>
    </row>
    <row r="99" spans="1:3" x14ac:dyDescent="0.25">
      <c r="A99" s="4" t="s">
        <v>135</v>
      </c>
      <c r="B99" s="2">
        <v>5510325.9100000001</v>
      </c>
    </row>
    <row r="100" spans="1:3" x14ac:dyDescent="0.25">
      <c r="A100" s="24" t="s">
        <v>136</v>
      </c>
      <c r="B100" s="2">
        <v>406954.74</v>
      </c>
    </row>
    <row r="101" spans="1:3" x14ac:dyDescent="0.25">
      <c r="A101" s="24" t="s">
        <v>137</v>
      </c>
      <c r="B101" s="2">
        <v>6900</v>
      </c>
    </row>
    <row r="102" spans="1:3" x14ac:dyDescent="0.25">
      <c r="A102" s="24" t="s">
        <v>175</v>
      </c>
      <c r="B102" s="2">
        <v>539981.34</v>
      </c>
    </row>
    <row r="103" spans="1:3" x14ac:dyDescent="0.25">
      <c r="A103" s="24" t="s">
        <v>138</v>
      </c>
      <c r="B103" s="2">
        <f>24119.6+230</f>
        <v>24349.599999999999</v>
      </c>
    </row>
    <row r="104" spans="1:3" x14ac:dyDescent="0.25">
      <c r="A104" s="24" t="s">
        <v>139</v>
      </c>
      <c r="B104" s="2">
        <v>78850.5</v>
      </c>
    </row>
    <row r="105" spans="1:3" x14ac:dyDescent="0.25">
      <c r="A105" s="23" t="s">
        <v>101</v>
      </c>
      <c r="B105" s="45">
        <f>SUBTOTAL(9,B106:B115)</f>
        <v>4989923.9999999991</v>
      </c>
      <c r="C105" s="47"/>
    </row>
    <row r="106" spans="1:3" x14ac:dyDescent="0.25">
      <c r="A106" s="5" t="s">
        <v>140</v>
      </c>
      <c r="B106" s="2">
        <v>2203238.0499999998</v>
      </c>
      <c r="C106" s="47"/>
    </row>
    <row r="107" spans="1:3" x14ac:dyDescent="0.25">
      <c r="A107" s="5" t="s">
        <v>141</v>
      </c>
      <c r="B107" s="2">
        <v>2248133.31</v>
      </c>
      <c r="C107" s="47"/>
    </row>
    <row r="108" spans="1:3" x14ac:dyDescent="0.25">
      <c r="A108" s="5" t="s">
        <v>142</v>
      </c>
      <c r="B108" s="2">
        <v>307673.96999999997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14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f>163481.9</f>
        <v>163481.9</v>
      </c>
    </row>
    <row r="115" spans="1:4" x14ac:dyDescent="0.25">
      <c r="A115" s="24" t="s">
        <v>129</v>
      </c>
      <c r="B115" s="2">
        <v>67396.77</v>
      </c>
    </row>
    <row r="116" spans="1:4" x14ac:dyDescent="0.25">
      <c r="A116" s="23" t="s">
        <v>103</v>
      </c>
      <c r="B116" s="45">
        <f>SUBTOTAL(9,B117)</f>
        <v>228337.03</v>
      </c>
    </row>
    <row r="117" spans="1:4" x14ac:dyDescent="0.25">
      <c r="A117" s="5" t="s">
        <v>104</v>
      </c>
      <c r="B117" s="2">
        <v>228337.03</v>
      </c>
    </row>
    <row r="118" spans="1:4" x14ac:dyDescent="0.25">
      <c r="A118" s="23" t="s">
        <v>105</v>
      </c>
      <c r="B118" s="45">
        <f>SUBTOTAL(9,B119:B129)</f>
        <v>5253148.67</v>
      </c>
      <c r="C118" s="47"/>
      <c r="D118" s="50"/>
    </row>
    <row r="119" spans="1:4" x14ac:dyDescent="0.25">
      <c r="A119" s="5" t="s">
        <v>106</v>
      </c>
      <c r="B119" s="2">
        <v>4858585.79</v>
      </c>
      <c r="C119" s="47"/>
    </row>
    <row r="120" spans="1:4" x14ac:dyDescent="0.25">
      <c r="A120" s="5" t="s">
        <v>121</v>
      </c>
      <c r="B120" s="2">
        <v>177940.34</v>
      </c>
      <c r="D120" s="47"/>
    </row>
    <row r="121" spans="1:4" x14ac:dyDescent="0.25">
      <c r="A121" s="5" t="s">
        <v>122</v>
      </c>
      <c r="B121" s="2">
        <v>0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537.85</v>
      </c>
    </row>
    <row r="124" spans="1:4" x14ac:dyDescent="0.25">
      <c r="A124" s="24" t="s">
        <v>147</v>
      </c>
      <c r="B124" s="14">
        <v>0</v>
      </c>
    </row>
    <row r="125" spans="1:4" x14ac:dyDescent="0.25">
      <c r="A125" s="24" t="s">
        <v>148</v>
      </c>
      <c r="B125" s="2">
        <v>204494.11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10036.1</v>
      </c>
    </row>
    <row r="129" spans="1:2" x14ac:dyDescent="0.25">
      <c r="A129" s="24" t="s">
        <v>151</v>
      </c>
      <c r="B129" s="2">
        <v>1554.48</v>
      </c>
    </row>
    <row r="130" spans="1:2" x14ac:dyDescent="0.25">
      <c r="A130" s="23" t="s">
        <v>107</v>
      </c>
      <c r="B130" s="45">
        <f>SUBTOTAL(9,B131:B140)</f>
        <v>15524122.350000001</v>
      </c>
    </row>
    <row r="131" spans="1:2" x14ac:dyDescent="0.25">
      <c r="A131" s="5" t="s">
        <v>108</v>
      </c>
      <c r="B131" s="14">
        <v>14468781.23</v>
      </c>
    </row>
    <row r="132" spans="1:2" x14ac:dyDescent="0.25">
      <c r="A132" s="5" t="s">
        <v>125</v>
      </c>
      <c r="B132" s="14">
        <v>134286.71</v>
      </c>
    </row>
    <row r="133" spans="1:2" x14ac:dyDescent="0.25">
      <c r="A133" s="5" t="s">
        <v>126</v>
      </c>
      <c r="B133" s="14">
        <v>0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48.03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3300.4</v>
      </c>
    </row>
    <row r="140" spans="1:2" x14ac:dyDescent="0.25">
      <c r="A140" s="24" t="s">
        <v>155</v>
      </c>
      <c r="B140" s="14">
        <v>917705.98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61001522.980000012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229813.35</v>
      </c>
    </row>
    <row r="158" spans="1:4" x14ac:dyDescent="0.25">
      <c r="A158" s="4" t="s">
        <v>110</v>
      </c>
      <c r="B158" s="14">
        <v>229813.35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29371.200000000001</v>
      </c>
    </row>
    <row r="164" spans="1:2" x14ac:dyDescent="0.25">
      <c r="A164" s="4" t="s">
        <v>114</v>
      </c>
      <c r="B164" s="14">
        <v>29371.200000000001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259184.55000000002</v>
      </c>
    </row>
    <row r="182" spans="1:9" ht="14.25" customHeight="1" x14ac:dyDescent="0.25">
      <c r="A182" s="20" t="s">
        <v>25</v>
      </c>
      <c r="B182" s="35">
        <f>B154+B181</f>
        <v>61260707.530000009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v>0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7"/>
      <c r="B188" s="67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386118.76999999996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36388.85</v>
      </c>
      <c r="D193" s="46"/>
    </row>
    <row r="194" spans="1:4" x14ac:dyDescent="0.25">
      <c r="A194" s="28" t="s">
        <v>73</v>
      </c>
      <c r="B194" s="49">
        <v>158004.32999999999</v>
      </c>
      <c r="D194" s="46"/>
    </row>
    <row r="195" spans="1:4" x14ac:dyDescent="0.25">
      <c r="A195" s="28" t="s">
        <v>74</v>
      </c>
      <c r="B195" s="49">
        <v>38702.559999999998</v>
      </c>
      <c r="D195" s="46"/>
    </row>
    <row r="196" spans="1:4" ht="14.25" customHeight="1" x14ac:dyDescent="0.25">
      <c r="A196" s="28" t="s">
        <v>90</v>
      </c>
      <c r="B196" s="49">
        <v>152184.54999999999</v>
      </c>
      <c r="C196" s="46"/>
      <c r="D196" s="46"/>
    </row>
    <row r="197" spans="1:4" x14ac:dyDescent="0.25">
      <c r="A197" s="28" t="s">
        <v>91</v>
      </c>
      <c r="B197" s="49">
        <v>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359451168.27000004</v>
      </c>
    </row>
    <row r="200" spans="1:4" x14ac:dyDescent="0.25">
      <c r="A200" s="28" t="s">
        <v>120</v>
      </c>
      <c r="B200" s="49">
        <v>123989678.53</v>
      </c>
      <c r="C200" s="46"/>
    </row>
    <row r="201" spans="1:4" x14ac:dyDescent="0.25">
      <c r="A201" s="28" t="s">
        <v>93</v>
      </c>
      <c r="B201" s="49">
        <v>2559693.79</v>
      </c>
      <c r="C201" s="46"/>
      <c r="D201" s="46"/>
    </row>
    <row r="202" spans="1:4" x14ac:dyDescent="0.25">
      <c r="A202" s="28" t="s">
        <v>94</v>
      </c>
      <c r="B202" s="49">
        <v>29295568.75</v>
      </c>
      <c r="C202" s="46"/>
      <c r="D202" s="46"/>
    </row>
    <row r="203" spans="1:4" x14ac:dyDescent="0.25">
      <c r="A203" s="28" t="s">
        <v>95</v>
      </c>
      <c r="B203" s="49">
        <v>55673831.490000002</v>
      </c>
      <c r="C203" s="46"/>
      <c r="D203" s="50"/>
    </row>
    <row r="204" spans="1:4" x14ac:dyDescent="0.25">
      <c r="A204" s="28" t="s">
        <v>96</v>
      </c>
      <c r="B204" s="54">
        <v>102039980.05</v>
      </c>
      <c r="D204" s="46"/>
    </row>
    <row r="205" spans="1:4" x14ac:dyDescent="0.25">
      <c r="A205" s="28" t="s">
        <v>97</v>
      </c>
      <c r="B205" s="49">
        <v>4786142.43</v>
      </c>
      <c r="D205" s="46"/>
    </row>
    <row r="206" spans="1:4" x14ac:dyDescent="0.25">
      <c r="A206" s="28" t="s">
        <v>195</v>
      </c>
      <c r="B206" s="49">
        <v>41106273.229999997</v>
      </c>
      <c r="D206" s="46"/>
    </row>
    <row r="207" spans="1:4" x14ac:dyDescent="0.25">
      <c r="A207" s="27" t="s">
        <v>23</v>
      </c>
      <c r="B207" s="38">
        <f>(B41+B67)-(B182+B187)</f>
        <v>359837287.03999996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942514.84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942514.84</v>
      </c>
    </row>
    <row r="214" spans="1:2" x14ac:dyDescent="0.25">
      <c r="A214" s="61" t="s">
        <v>16</v>
      </c>
      <c r="B214" s="62"/>
    </row>
    <row r="215" spans="1:2" x14ac:dyDescent="0.25">
      <c r="A215" s="63"/>
      <c r="B215" s="64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2026-02-12T13:52:49Z</cp:lastPrinted>
  <dcterms:created xsi:type="dcterms:W3CDTF">2021-09-23T15:15:02Z</dcterms:created>
  <dcterms:modified xsi:type="dcterms:W3CDTF">2026-02-12T14:24:38Z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