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6 - EXECUÇÃO ORÇAMENTÁRIA\"/>
    </mc:Choice>
  </mc:AlternateContent>
  <xr:revisionPtr revIDLastSave="0" documentId="13_ncr:1_{FC89D56E-37A1-4830-8FDF-AE33D43E8E4E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082021" sheetId="1" r:id="rId1"/>
  </sheets>
  <definedNames>
    <definedName name="_xlnm.Print_Area" localSheetId="0">'082021'!$A$1:$B$220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7" i="1" l="1"/>
  <c r="B213" i="1"/>
  <c r="B199" i="1"/>
  <c r="B191" i="1"/>
  <c r="B175" i="1"/>
  <c r="B169" i="1"/>
  <c r="B163" i="1"/>
  <c r="B157" i="1"/>
  <c r="B152" i="1"/>
  <c r="B141" i="1"/>
  <c r="B130" i="1"/>
  <c r="B118" i="1"/>
  <c r="B116" i="1"/>
  <c r="B105" i="1"/>
  <c r="B92" i="1"/>
  <c r="B80" i="1"/>
  <c r="B88" i="1" s="1"/>
  <c r="B69" i="1"/>
  <c r="B77" i="1" s="1"/>
  <c r="B58" i="1"/>
  <c r="B51" i="1"/>
  <c r="B43" i="1"/>
  <c r="B33" i="1"/>
  <c r="B25" i="1"/>
  <c r="B19" i="1"/>
  <c r="B18" i="1"/>
  <c r="B67" i="1" l="1"/>
  <c r="B41" i="1"/>
  <c r="B181" i="1"/>
  <c r="B154" i="1"/>
  <c r="B182" i="1" l="1"/>
  <c r="B207" i="1" s="1"/>
</calcChain>
</file>

<file path=xl/sharedStrings.xml><?xml version="1.0" encoding="utf-8"?>
<sst xmlns="http://schemas.openxmlformats.org/spreadsheetml/2006/main" count="203" uniqueCount="198">
  <si>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</si>
  <si>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</si>
  <si>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</si>
  <si>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</si>
  <si>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</si>
  <si>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</si>
  <si>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</si>
  <si>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</si>
  <si>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</si>
  <si>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</si>
  <si>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</si>
  <si>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</si>
  <si>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</si>
  <si>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</si>
  <si>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</si>
  <si>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</si>
  <si>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</si>
  <si>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</si>
  <si>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</si>
  <si>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</si>
  <si>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</si>
  <si>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</si>
  <si>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</si>
  <si>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</si>
  <si>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</si>
  <si>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</si>
  <si>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</si>
  <si>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</si>
  <si>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</si>
  <si>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</si>
  <si>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</si>
  <si>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</si>
  <si>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</si>
  <si>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</si>
  <si>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</si>
  <si>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</si>
  <si>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</si>
  <si>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</si>
  <si>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</si>
  <si>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</si>
  <si>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</si>
  <si>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</si>
  <si>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</si>
  <si>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</si>
  <si>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</si>
  <si>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</si>
  <si>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</si>
  <si>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</si>
  <si>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</si>
  <si>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</si>
  <si>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</si>
  <si>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</si>
  <si>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</si>
  <si>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</si>
  <si>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</si>
  <si>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</si>
  <si>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</si>
  <si>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</si>
  <si>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</si>
  <si>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</si>
  <si>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</si>
  <si>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</si>
  <si>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</si>
  <si>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</si>
  <si>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</si>
  <si>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</si>
  <si>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</si>
  <si>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</si>
  <si>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</si>
  <si>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</si>
  <si>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</si>
  <si>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</si>
  <si>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</si>
  <si>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</si>
  <si>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</si>
  <si>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</si>
  <si>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</si>
  <si>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</si>
  <si>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</si>
  <si>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</si>
  <si>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</si>
  <si>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</si>
  <si>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</si>
  <si>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</si>
  <si>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</si>
  <si>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</si>
  <si>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</si>
  <si>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</si>
  <si>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</si>
  <si>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</si>
  <si>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</si>
  <si>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</si>
  <si>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</si>
  <si>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</si>
  <si>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</si>
  <si>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</si>
  <si>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</si>
  <si>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</si>
  <si>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</si>
  <si>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</si>
  <si>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</si>
  <si>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</si>
  <si>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</si>
  <si>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</si>
  <si>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</si>
  <si>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</si>
  <si>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</si>
  <si>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</si>
  <si>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</si>
  <si>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</si>
  <si>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</si>
  <si>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</si>
  <si>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</si>
  <si>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</si>
  <si>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</si>
  <si>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</si>
  <si>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</si>
  <si>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</si>
  <si>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</si>
  <si>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</si>
  <si>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</si>
  <si>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</si>
  <si>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</si>
  <si>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</si>
  <si>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</si>
  <si>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</si>
  <si>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</si>
  <si>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</si>
  <si>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</si>
  <si>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</si>
  <si>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</si>
  <si>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</si>
  <si>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</si>
  <si>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</si>
  <si>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</si>
  <si>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</si>
  <si>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</si>
  <si>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</si>
  <si>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</si>
  <si>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</si>
  <si>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</si>
  <si>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</si>
  <si>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</si>
  <si>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</si>
  <si>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</si>
  <si>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</si>
  <si>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</si>
  <si>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</si>
  <si>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</si>
  <si>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</si>
  <si>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</si>
  <si>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</si>
  <si>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</si>
  <si>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</si>
  <si>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</si>
  <si>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</si>
  <si>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</si>
  <si>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</si>
  <si>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</si>
  <si>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</si>
  <si>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</si>
  <si>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</si>
  <si>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</si>
  <si>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</si>
  <si>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</si>
  <si>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</si>
  <si>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</si>
  <si>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</si>
  <si>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</si>
  <si>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</si>
  <si>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</si>
  <si>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</si>
  <si>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</si>
  <si>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</si>
  <si>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</si>
  <si>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</si>
  <si>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</si>
  <si>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</si>
  <si>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</si>
  <si>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</si>
  <si>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t>5.2.4 - Conta 45013-8</t>
  </si>
  <si>
    <t>5.2.3 - Conta 45011-1</t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</si>
  <si>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01/07/2025      E              TÉRMINO  30/06/2026</t>
    </r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</si>
  <si>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001/2011 - 25º TA</t>
    </r>
  </si>
  <si>
    <t>1.2.7 - Conta 3893-3 - TRIBUTOS RETROATIVOS (custeio e investimento)</t>
  </si>
  <si>
    <t>1.3.7 - Conta 3893-3 - TRIBUTOS RETROATIVOS (custeio e investimento)</t>
  </si>
  <si>
    <t>2.1.7 - Conta 3893-3 - TRIBUTOS RETROATIVOS</t>
  </si>
  <si>
    <t>2.2.6 - Conta 3893-3 - TRIBUTOS RETROATIVOS</t>
  </si>
  <si>
    <t>2.3.7 - Conta 3893-3 - TRIBUTOS RETROATIVOS</t>
  </si>
  <si>
    <t>3.1.7 - Conta 3893-3 - TRIBUTOS RETROATIVOS</t>
  </si>
  <si>
    <t>4.1.7 - Conta 3893-3 - TRIBUTOS RETROATIVOS</t>
  </si>
  <si>
    <t>5.1.7 - Conta 3893-3</t>
  </si>
  <si>
    <t>5.1.7 - Tributos Retroativos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</si>
  <si>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+ 5.1.7)</t>
    </r>
  </si>
  <si>
    <t>7.2.7 3893-3 - Custeio e investimento</t>
  </si>
  <si>
    <t>7.3.7 3893-3 - Custeio e investimento</t>
  </si>
  <si>
    <t>Competência: 02/2026</t>
  </si>
  <si>
    <t>7.SALDO BANCÁRIO FINAL EM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</si>
</sst>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0" fillId="2" borderId="0" xfId="0" applyNumberFormat="1" applyFill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0"/>
  <sheetViews>
    <sheetView showGridLines="0" tabSelected="1" view="pageLayout" topLeftCell="A194" zoomScale="90" zoomScaleNormal="100" zoomScaleSheetLayoutView="70" zoomScalePageLayoutView="90" workbookViewId="0">
      <selection activeCell="B210" sqref="B210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5" t="s">
        <v>77</v>
      </c>
      <c r="B2" s="65"/>
    </row>
    <row r="3" spans="1:2" x14ac:dyDescent="0.25">
      <c r="A3" s="65"/>
      <c r="B3" s="65"/>
    </row>
    <row r="4" spans="1:2" x14ac:dyDescent="0.25">
      <c r="A4" s="65"/>
      <c r="B4" s="65"/>
    </row>
    <row r="5" spans="1:2" x14ac:dyDescent="0.25">
      <c r="A5" s="65"/>
      <c r="B5" s="65"/>
    </row>
    <row r="6" spans="1:2" x14ac:dyDescent="0.25">
      <c r="A6" s="65"/>
      <c r="B6" s="65"/>
    </row>
    <row r="7" spans="1:2" x14ac:dyDescent="0.25">
      <c r="A7" s="65"/>
      <c r="B7" s="65"/>
    </row>
    <row r="8" spans="1:2" ht="21" customHeight="1" x14ac:dyDescent="0.25">
      <c r="A8" s="66" t="s">
        <v>0</v>
      </c>
      <c r="B8" s="66"/>
    </row>
    <row r="9" spans="1:2" ht="16.149999999999999" customHeight="1" x14ac:dyDescent="0.25">
      <c r="A9" s="66"/>
      <c r="B9" s="66"/>
    </row>
    <row r="10" spans="1:2" x14ac:dyDescent="0.25">
      <c r="A10" s="68" t="s">
        <v>27</v>
      </c>
      <c r="B10" s="69"/>
    </row>
    <row r="11" spans="1:2" x14ac:dyDescent="0.25">
      <c r="A11" s="7" t="s">
        <v>26</v>
      </c>
      <c r="B11" s="8"/>
    </row>
    <row r="12" spans="1:2" x14ac:dyDescent="0.25">
      <c r="A12" s="70" t="s">
        <v>28</v>
      </c>
      <c r="B12" s="71"/>
    </row>
    <row r="13" spans="1:2" x14ac:dyDescent="0.25">
      <c r="A13" s="9" t="s">
        <v>29</v>
      </c>
      <c r="B13" s="8"/>
    </row>
    <row r="14" spans="1:2" x14ac:dyDescent="0.25">
      <c r="A14" s="72" t="s">
        <v>30</v>
      </c>
      <c r="B14" s="73"/>
    </row>
    <row r="15" spans="1:2" x14ac:dyDescent="0.25">
      <c r="A15" s="9" t="s">
        <v>183</v>
      </c>
      <c r="B15" s="9"/>
    </row>
    <row r="16" spans="1:2" x14ac:dyDescent="0.25">
      <c r="A16" s="70" t="s">
        <v>182</v>
      </c>
      <c r="B16" s="71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(104954594+424680252+(198240493-80000000))/12</f>
        <v>53989611.583333336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(10090789+729767)/12</f>
        <v>901713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4" t="s">
        <v>24</v>
      </c>
      <c r="B21" s="75"/>
    </row>
    <row r="22" spans="1:9" ht="14.25" customHeight="1" x14ac:dyDescent="0.25">
      <c r="A22" s="31" t="s">
        <v>196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SUBTOTAL(9,B26:B32)</f>
        <v>394456.02999999997</v>
      </c>
      <c r="C25" s="46"/>
    </row>
    <row r="26" spans="1:9" x14ac:dyDescent="0.25">
      <c r="A26" s="18" t="s">
        <v>31</v>
      </c>
      <c r="B26" s="59">
        <v>1</v>
      </c>
    </row>
    <row r="27" spans="1:9" x14ac:dyDescent="0.25">
      <c r="A27" s="18" t="s">
        <v>32</v>
      </c>
      <c r="B27" s="59">
        <v>29494.9</v>
      </c>
    </row>
    <row r="28" spans="1:9" x14ac:dyDescent="0.25">
      <c r="A28" s="18" t="s">
        <v>33</v>
      </c>
      <c r="B28" s="59">
        <v>45065.24</v>
      </c>
      <c r="C28" s="46"/>
    </row>
    <row r="29" spans="1:9" x14ac:dyDescent="0.25">
      <c r="A29" s="18" t="s">
        <v>34</v>
      </c>
      <c r="B29" s="59">
        <v>54113.62</v>
      </c>
    </row>
    <row r="30" spans="1:9" x14ac:dyDescent="0.25">
      <c r="A30" s="18" t="s">
        <v>35</v>
      </c>
      <c r="B30" s="59">
        <v>264943.78999999998</v>
      </c>
    </row>
    <row r="31" spans="1:9" x14ac:dyDescent="0.25">
      <c r="A31" s="18" t="s">
        <v>36</v>
      </c>
      <c r="B31" s="59">
        <v>836.48</v>
      </c>
    </row>
    <row r="32" spans="1:9" x14ac:dyDescent="0.25">
      <c r="A32" s="18" t="s">
        <v>184</v>
      </c>
      <c r="B32" s="59">
        <v>1</v>
      </c>
    </row>
    <row r="33" spans="1:4" x14ac:dyDescent="0.25">
      <c r="A33" s="18" t="s">
        <v>79</v>
      </c>
      <c r="B33" s="52">
        <f>SUM(B34:B40)</f>
        <v>320850822.47000003</v>
      </c>
    </row>
    <row r="34" spans="1:4" x14ac:dyDescent="0.25">
      <c r="A34" s="18" t="s">
        <v>37</v>
      </c>
      <c r="B34" s="59">
        <v>105819651.34</v>
      </c>
    </row>
    <row r="35" spans="1:4" x14ac:dyDescent="0.25">
      <c r="A35" s="18" t="s">
        <v>38</v>
      </c>
      <c r="B35" s="59">
        <v>2318414.17</v>
      </c>
    </row>
    <row r="36" spans="1:4" x14ac:dyDescent="0.25">
      <c r="A36" s="18" t="s">
        <v>39</v>
      </c>
      <c r="B36" s="59">
        <v>27254285.539999999</v>
      </c>
    </row>
    <row r="37" spans="1:4" x14ac:dyDescent="0.25">
      <c r="A37" s="18" t="s">
        <v>40</v>
      </c>
      <c r="B37" s="59">
        <v>42546299.799999997</v>
      </c>
    </row>
    <row r="38" spans="1:4" x14ac:dyDescent="0.25">
      <c r="A38" s="18" t="s">
        <v>41</v>
      </c>
      <c r="B38" s="60">
        <v>96486055.819999993</v>
      </c>
    </row>
    <row r="39" spans="1:4" x14ac:dyDescent="0.25">
      <c r="A39" s="18" t="s">
        <v>42</v>
      </c>
      <c r="B39" s="59">
        <v>4841305.3899999997</v>
      </c>
    </row>
    <row r="40" spans="1:4" x14ac:dyDescent="0.25">
      <c r="A40" s="18" t="s">
        <v>185</v>
      </c>
      <c r="B40" s="59">
        <v>41584810.409999996</v>
      </c>
    </row>
    <row r="41" spans="1:4" x14ac:dyDescent="0.25">
      <c r="A41" s="19" t="s">
        <v>3</v>
      </c>
      <c r="B41" s="52">
        <f>B33+B25+B24</f>
        <v>321245278.5</v>
      </c>
      <c r="D41" s="46"/>
    </row>
    <row r="42" spans="1:4" x14ac:dyDescent="0.25">
      <c r="A42" s="17" t="s">
        <v>4</v>
      </c>
      <c r="B42" s="17"/>
    </row>
    <row r="43" spans="1:4" x14ac:dyDescent="0.25">
      <c r="A43" s="21" t="s">
        <v>80</v>
      </c>
      <c r="B43" s="36">
        <f>SUM(B44:B50)</f>
        <v>55748047.530000001</v>
      </c>
      <c r="D43" s="46"/>
    </row>
    <row r="44" spans="1:4" x14ac:dyDescent="0.25">
      <c r="A44" s="18" t="s">
        <v>44</v>
      </c>
      <c r="B44" s="2">
        <v>12029830.300000001</v>
      </c>
      <c r="C44" s="46"/>
      <c r="D44" s="46"/>
    </row>
    <row r="45" spans="1:4" x14ac:dyDescent="0.25">
      <c r="A45" s="18" t="s">
        <v>45</v>
      </c>
      <c r="B45" s="14">
        <v>218768.23</v>
      </c>
      <c r="C45" s="46"/>
    </row>
    <row r="46" spans="1:4" x14ac:dyDescent="0.25">
      <c r="A46" s="18" t="s">
        <v>46</v>
      </c>
      <c r="B46" s="14">
        <v>7276945</v>
      </c>
      <c r="C46" s="46"/>
    </row>
    <row r="47" spans="1:4" x14ac:dyDescent="0.25">
      <c r="A47" s="18" t="s">
        <v>47</v>
      </c>
      <c r="B47" s="14">
        <v>14213409</v>
      </c>
      <c r="C47" s="46"/>
    </row>
    <row r="48" spans="1:4" x14ac:dyDescent="0.25">
      <c r="A48" s="18" t="s">
        <v>48</v>
      </c>
      <c r="B48" s="14">
        <v>15342428</v>
      </c>
      <c r="C48" s="46"/>
      <c r="D48" s="46"/>
    </row>
    <row r="49" spans="1:4" x14ac:dyDescent="0.25">
      <c r="A49" s="18" t="s">
        <v>49</v>
      </c>
      <c r="B49" s="14">
        <v>0</v>
      </c>
      <c r="C49" s="46"/>
      <c r="D49" s="46"/>
    </row>
    <row r="50" spans="1:4" x14ac:dyDescent="0.25">
      <c r="A50" s="18" t="s">
        <v>186</v>
      </c>
      <c r="B50" s="14">
        <v>6666667</v>
      </c>
      <c r="C50" s="46"/>
      <c r="D50" s="46"/>
    </row>
    <row r="51" spans="1:4" x14ac:dyDescent="0.25">
      <c r="A51" s="21" t="s">
        <v>81</v>
      </c>
      <c r="B51" s="37">
        <f>SUM(B52:B57)</f>
        <v>2707263</v>
      </c>
      <c r="C51" s="46"/>
    </row>
    <row r="52" spans="1:4" x14ac:dyDescent="0.25">
      <c r="A52" s="18" t="s">
        <v>43</v>
      </c>
      <c r="B52" s="14">
        <v>2694963</v>
      </c>
    </row>
    <row r="53" spans="1:4" x14ac:dyDescent="0.25">
      <c r="A53" s="18" t="s">
        <v>50</v>
      </c>
      <c r="B53" s="14">
        <v>0</v>
      </c>
    </row>
    <row r="54" spans="1:4" x14ac:dyDescent="0.25">
      <c r="A54" s="18" t="s">
        <v>51</v>
      </c>
      <c r="B54" s="14">
        <v>0</v>
      </c>
    </row>
    <row r="55" spans="1:4" x14ac:dyDescent="0.25">
      <c r="A55" s="18" t="s">
        <v>52</v>
      </c>
      <c r="B55" s="14">
        <v>12300</v>
      </c>
    </row>
    <row r="56" spans="1:4" x14ac:dyDescent="0.25">
      <c r="A56" s="18" t="s">
        <v>53</v>
      </c>
      <c r="B56" s="14">
        <v>0</v>
      </c>
    </row>
    <row r="57" spans="1:4" x14ac:dyDescent="0.25">
      <c r="A57" s="18" t="s">
        <v>187</v>
      </c>
      <c r="B57" s="14">
        <v>0</v>
      </c>
    </row>
    <row r="58" spans="1:4" x14ac:dyDescent="0.25">
      <c r="A58" s="7" t="s">
        <v>82</v>
      </c>
      <c r="B58" s="37">
        <f>SUM(B59:B65)</f>
        <v>3169190.57</v>
      </c>
    </row>
    <row r="59" spans="1:4" x14ac:dyDescent="0.25">
      <c r="A59" s="18" t="s">
        <v>54</v>
      </c>
      <c r="B59" s="14">
        <v>1027817.25</v>
      </c>
    </row>
    <row r="60" spans="1:4" x14ac:dyDescent="0.25">
      <c r="A60" s="18" t="s">
        <v>55</v>
      </c>
      <c r="B60" s="14">
        <v>24608.99</v>
      </c>
    </row>
    <row r="61" spans="1:4" x14ac:dyDescent="0.25">
      <c r="A61" s="18" t="s">
        <v>56</v>
      </c>
      <c r="B61" s="57">
        <v>260558.91</v>
      </c>
    </row>
    <row r="62" spans="1:4" x14ac:dyDescent="0.25">
      <c r="A62" s="18" t="s">
        <v>57</v>
      </c>
      <c r="B62" s="14">
        <v>398122.02</v>
      </c>
    </row>
    <row r="63" spans="1:4" x14ac:dyDescent="0.25">
      <c r="A63" s="18" t="s">
        <v>58</v>
      </c>
      <c r="B63" s="14">
        <v>947750.23</v>
      </c>
    </row>
    <row r="64" spans="1:4" x14ac:dyDescent="0.25">
      <c r="A64" s="18" t="s">
        <v>59</v>
      </c>
      <c r="B64" s="14">
        <v>47788.35</v>
      </c>
    </row>
    <row r="65" spans="1:9" x14ac:dyDescent="0.25">
      <c r="A65" s="18" t="s">
        <v>188</v>
      </c>
      <c r="B65" s="14">
        <v>462544.82</v>
      </c>
    </row>
    <row r="66" spans="1:9" x14ac:dyDescent="0.25">
      <c r="A66" s="18" t="s">
        <v>172</v>
      </c>
      <c r="B66" s="76">
        <v>331860.43999999994</v>
      </c>
    </row>
    <row r="67" spans="1:9" x14ac:dyDescent="0.25">
      <c r="A67" s="22" t="s">
        <v>87</v>
      </c>
      <c r="B67" s="35">
        <f>B58+B51+B43+B66</f>
        <v>61956361.539999999</v>
      </c>
    </row>
    <row r="68" spans="1:9" x14ac:dyDescent="0.25">
      <c r="A68" s="23" t="s">
        <v>6</v>
      </c>
      <c r="B68" s="12"/>
    </row>
    <row r="69" spans="1:9" x14ac:dyDescent="0.25">
      <c r="A69" s="21" t="s">
        <v>83</v>
      </c>
      <c r="B69" s="36">
        <f>SUM(B70:B76)</f>
        <v>40510675.359999999</v>
      </c>
    </row>
    <row r="70" spans="1:9" x14ac:dyDescent="0.25">
      <c r="A70" s="18" t="s">
        <v>60</v>
      </c>
      <c r="B70" s="3">
        <v>21430675.339999996</v>
      </c>
    </row>
    <row r="71" spans="1:9" x14ac:dyDescent="0.25">
      <c r="A71" s="18" t="s">
        <v>61</v>
      </c>
      <c r="B71" s="3">
        <v>80000</v>
      </c>
    </row>
    <row r="72" spans="1:9" x14ac:dyDescent="0.25">
      <c r="A72" s="18" t="s">
        <v>62</v>
      </c>
      <c r="B72" s="3">
        <v>5000000</v>
      </c>
    </row>
    <row r="73" spans="1:9" x14ac:dyDescent="0.25">
      <c r="A73" s="18" t="s">
        <v>63</v>
      </c>
      <c r="B73" s="3">
        <v>9700000</v>
      </c>
    </row>
    <row r="74" spans="1:9" x14ac:dyDescent="0.25">
      <c r="A74" s="18" t="s">
        <v>64</v>
      </c>
      <c r="B74" s="3">
        <v>4300000.0199999996</v>
      </c>
    </row>
    <row r="75" spans="1:9" x14ac:dyDescent="0.25">
      <c r="A75" s="18" t="s">
        <v>65</v>
      </c>
      <c r="B75" s="3">
        <v>0</v>
      </c>
    </row>
    <row r="76" spans="1:9" x14ac:dyDescent="0.25">
      <c r="A76" s="18" t="s">
        <v>189</v>
      </c>
      <c r="B76" s="3">
        <v>0</v>
      </c>
    </row>
    <row r="77" spans="1:9" x14ac:dyDescent="0.25">
      <c r="A77" s="22" t="s">
        <v>86</v>
      </c>
      <c r="B77" s="36">
        <f>B69</f>
        <v>40510675.359999999</v>
      </c>
    </row>
    <row r="78" spans="1:9" s="33" customFormat="1" ht="9.75" customHeight="1" x14ac:dyDescent="0.25">
      <c r="A78" s="20"/>
      <c r="B78" s="32"/>
      <c r="C78"/>
      <c r="D78"/>
      <c r="E78"/>
      <c r="F78"/>
      <c r="G78"/>
      <c r="H78"/>
      <c r="I78"/>
    </row>
    <row r="79" spans="1:9" x14ac:dyDescent="0.25">
      <c r="A79" s="25" t="s">
        <v>7</v>
      </c>
      <c r="B79" s="26"/>
    </row>
    <row r="80" spans="1:9" x14ac:dyDescent="0.25">
      <c r="A80" s="24" t="s">
        <v>84</v>
      </c>
      <c r="B80" s="55">
        <f>SUM(B81:B87)</f>
        <v>66566545.549999997</v>
      </c>
    </row>
    <row r="81" spans="1:9" x14ac:dyDescent="0.25">
      <c r="A81" s="18" t="s">
        <v>66</v>
      </c>
      <c r="B81" s="3">
        <v>23009878.550000001</v>
      </c>
    </row>
    <row r="82" spans="1:9" x14ac:dyDescent="0.25">
      <c r="A82" s="18" t="s">
        <v>67</v>
      </c>
      <c r="B82" s="3">
        <v>240000</v>
      </c>
    </row>
    <row r="83" spans="1:9" x14ac:dyDescent="0.25">
      <c r="A83" s="18" t="s">
        <v>68</v>
      </c>
      <c r="B83" s="3">
        <v>7250000</v>
      </c>
    </row>
    <row r="84" spans="1:9" x14ac:dyDescent="0.25">
      <c r="A84" s="18" t="s">
        <v>69</v>
      </c>
      <c r="B84" s="3">
        <v>14200000</v>
      </c>
    </row>
    <row r="85" spans="1:9" x14ac:dyDescent="0.25">
      <c r="A85" s="18" t="s">
        <v>70</v>
      </c>
      <c r="B85" s="3">
        <v>15200000</v>
      </c>
    </row>
    <row r="86" spans="1:9" x14ac:dyDescent="0.25">
      <c r="A86" s="18" t="s">
        <v>71</v>
      </c>
      <c r="B86" s="3">
        <v>0</v>
      </c>
    </row>
    <row r="87" spans="1:9" x14ac:dyDescent="0.25">
      <c r="A87" s="18" t="s">
        <v>190</v>
      </c>
      <c r="B87" s="3">
        <v>6666667</v>
      </c>
    </row>
    <row r="88" spans="1:9" x14ac:dyDescent="0.25">
      <c r="A88" s="23" t="s">
        <v>85</v>
      </c>
      <c r="B88" s="39">
        <f>B80</f>
        <v>66566545.549999997</v>
      </c>
    </row>
    <row r="89" spans="1:9" s="33" customFormat="1" ht="9.75" customHeight="1" x14ac:dyDescent="0.25">
      <c r="A89" s="20"/>
      <c r="B89" s="32"/>
      <c r="C89"/>
      <c r="D89"/>
      <c r="E89"/>
      <c r="F89"/>
      <c r="G89"/>
      <c r="H89"/>
      <c r="I89"/>
    </row>
    <row r="90" spans="1:9" x14ac:dyDescent="0.25">
      <c r="A90" s="23" t="s">
        <v>8</v>
      </c>
      <c r="B90" s="13"/>
    </row>
    <row r="91" spans="1:9" x14ac:dyDescent="0.25">
      <c r="A91" s="23" t="s">
        <v>9</v>
      </c>
      <c r="B91" s="23"/>
    </row>
    <row r="92" spans="1:9" x14ac:dyDescent="0.25">
      <c r="A92" s="23" t="s">
        <v>99</v>
      </c>
      <c r="B92" s="58">
        <f>SUBTOTAL(9,B93:B104)</f>
        <v>12428980.389999997</v>
      </c>
      <c r="C92" s="47"/>
      <c r="D92" s="47"/>
    </row>
    <row r="93" spans="1:9" x14ac:dyDescent="0.25">
      <c r="A93" s="4" t="s">
        <v>100</v>
      </c>
      <c r="B93" s="2">
        <v>3712672.43</v>
      </c>
      <c r="D93" s="47"/>
    </row>
    <row r="94" spans="1:9" x14ac:dyDescent="0.25">
      <c r="A94" s="5" t="s">
        <v>130</v>
      </c>
      <c r="B94" s="2">
        <v>0</v>
      </c>
      <c r="C94" s="47"/>
    </row>
    <row r="95" spans="1:9" x14ac:dyDescent="0.25">
      <c r="A95" s="5" t="s">
        <v>131</v>
      </c>
      <c r="B95" s="2">
        <v>3808674.5999999996</v>
      </c>
    </row>
    <row r="96" spans="1:9" x14ac:dyDescent="0.25">
      <c r="A96" s="5" t="s">
        <v>132</v>
      </c>
      <c r="B96" s="2">
        <v>445041.01</v>
      </c>
      <c r="C96" s="46"/>
      <c r="D96" s="47"/>
    </row>
    <row r="97" spans="1:3" x14ac:dyDescent="0.25">
      <c r="A97" s="4" t="s">
        <v>133</v>
      </c>
      <c r="B97" s="2">
        <v>0</v>
      </c>
    </row>
    <row r="98" spans="1:3" x14ac:dyDescent="0.25">
      <c r="A98" s="4" t="s">
        <v>134</v>
      </c>
      <c r="B98" s="2">
        <v>554.14</v>
      </c>
    </row>
    <row r="99" spans="1:3" x14ac:dyDescent="0.25">
      <c r="A99" s="4" t="s">
        <v>135</v>
      </c>
      <c r="B99" s="2">
        <v>3708507.76</v>
      </c>
    </row>
    <row r="100" spans="1:3" x14ac:dyDescent="0.25">
      <c r="A100" s="24" t="s">
        <v>136</v>
      </c>
      <c r="B100" s="2">
        <v>0</v>
      </c>
    </row>
    <row r="101" spans="1:3" x14ac:dyDescent="0.25">
      <c r="A101" s="24" t="s">
        <v>137</v>
      </c>
      <c r="B101" s="2">
        <v>30700</v>
      </c>
    </row>
    <row r="102" spans="1:3" x14ac:dyDescent="0.25">
      <c r="A102" s="24" t="s">
        <v>175</v>
      </c>
      <c r="B102" s="2">
        <v>584193.34000000008</v>
      </c>
    </row>
    <row r="103" spans="1:3" x14ac:dyDescent="0.25">
      <c r="A103" s="24" t="s">
        <v>138</v>
      </c>
      <c r="B103" s="2">
        <v>24312.51</v>
      </c>
    </row>
    <row r="104" spans="1:3" x14ac:dyDescent="0.25">
      <c r="A104" s="24" t="s">
        <v>139</v>
      </c>
      <c r="B104" s="2">
        <v>114324.6</v>
      </c>
    </row>
    <row r="105" spans="1:3" x14ac:dyDescent="0.25">
      <c r="A105" s="23" t="s">
        <v>101</v>
      </c>
      <c r="B105" s="45">
        <f>SUBTOTAL(9,B106:B115)</f>
        <v>4699404.1099999994</v>
      </c>
      <c r="C105" s="47"/>
    </row>
    <row r="106" spans="1:3" x14ac:dyDescent="0.25">
      <c r="A106" s="5" t="s">
        <v>140</v>
      </c>
      <c r="B106" s="2">
        <v>1948601.16</v>
      </c>
      <c r="C106" s="47"/>
    </row>
    <row r="107" spans="1:3" x14ac:dyDescent="0.25">
      <c r="A107" s="5" t="s">
        <v>141</v>
      </c>
      <c r="B107" s="2">
        <v>2172391.31</v>
      </c>
      <c r="C107" s="47"/>
    </row>
    <row r="108" spans="1:3" x14ac:dyDescent="0.25">
      <c r="A108" s="5" t="s">
        <v>142</v>
      </c>
      <c r="B108" s="2">
        <v>321389.85000000003</v>
      </c>
    </row>
    <row r="109" spans="1:3" x14ac:dyDescent="0.25">
      <c r="A109" s="4" t="s">
        <v>143</v>
      </c>
      <c r="B109" s="2">
        <v>0</v>
      </c>
    </row>
    <row r="110" spans="1:3" x14ac:dyDescent="0.25">
      <c r="A110" s="4" t="s">
        <v>144</v>
      </c>
      <c r="B110" s="2">
        <v>0</v>
      </c>
    </row>
    <row r="111" spans="1:3" x14ac:dyDescent="0.25">
      <c r="A111" s="24" t="s">
        <v>102</v>
      </c>
      <c r="B111" s="14">
        <v>0</v>
      </c>
    </row>
    <row r="112" spans="1:3" x14ac:dyDescent="0.25">
      <c r="A112" s="24" t="s">
        <v>145</v>
      </c>
      <c r="B112" s="2">
        <v>0</v>
      </c>
    </row>
    <row r="113" spans="1:4" x14ac:dyDescent="0.25">
      <c r="A113" s="24" t="s">
        <v>176</v>
      </c>
      <c r="B113" s="2">
        <v>0</v>
      </c>
    </row>
    <row r="114" spans="1:4" x14ac:dyDescent="0.25">
      <c r="A114" s="24" t="s">
        <v>146</v>
      </c>
      <c r="B114" s="2">
        <v>204523.30000000002</v>
      </c>
    </row>
    <row r="115" spans="1:4" x14ac:dyDescent="0.25">
      <c r="A115" s="24" t="s">
        <v>129</v>
      </c>
      <c r="B115" s="2">
        <v>52498.49</v>
      </c>
    </row>
    <row r="116" spans="1:4" x14ac:dyDescent="0.25">
      <c r="A116" s="23" t="s">
        <v>103</v>
      </c>
      <c r="B116" s="45">
        <f>SUBTOTAL(9,B117)</f>
        <v>71069.67</v>
      </c>
    </row>
    <row r="117" spans="1:4" x14ac:dyDescent="0.25">
      <c r="A117" s="5" t="s">
        <v>104</v>
      </c>
      <c r="B117" s="2">
        <v>71069.67</v>
      </c>
    </row>
    <row r="118" spans="1:4" x14ac:dyDescent="0.25">
      <c r="A118" s="23" t="s">
        <v>105</v>
      </c>
      <c r="B118" s="45">
        <f>SUBTOTAL(9,B119:B129)</f>
        <v>4287368.24</v>
      </c>
      <c r="C118" s="47"/>
      <c r="D118" s="50"/>
    </row>
    <row r="119" spans="1:4" x14ac:dyDescent="0.25">
      <c r="A119" s="5" t="s">
        <v>106</v>
      </c>
      <c r="B119" s="2">
        <v>3839487.36</v>
      </c>
      <c r="C119" s="47"/>
    </row>
    <row r="120" spans="1:4" x14ac:dyDescent="0.25">
      <c r="A120" s="5" t="s">
        <v>121</v>
      </c>
      <c r="B120" s="2">
        <v>160435.25999999998</v>
      </c>
      <c r="D120" s="47"/>
    </row>
    <row r="121" spans="1:4" x14ac:dyDescent="0.25">
      <c r="A121" s="5" t="s">
        <v>122</v>
      </c>
      <c r="B121" s="2">
        <v>4329.3</v>
      </c>
    </row>
    <row r="122" spans="1:4" x14ac:dyDescent="0.25">
      <c r="A122" s="4" t="s">
        <v>123</v>
      </c>
      <c r="B122" s="2">
        <v>0</v>
      </c>
    </row>
    <row r="123" spans="1:4" x14ac:dyDescent="0.25">
      <c r="A123" s="4" t="s">
        <v>124</v>
      </c>
      <c r="B123" s="2">
        <v>19946.55</v>
      </c>
    </row>
    <row r="124" spans="1:4" x14ac:dyDescent="0.25">
      <c r="A124" s="24" t="s">
        <v>147</v>
      </c>
      <c r="B124" s="14">
        <v>0</v>
      </c>
    </row>
    <row r="125" spans="1:4" x14ac:dyDescent="0.25">
      <c r="A125" s="24" t="s">
        <v>148</v>
      </c>
      <c r="B125" s="2">
        <v>247260.97</v>
      </c>
    </row>
    <row r="126" spans="1:4" x14ac:dyDescent="0.25">
      <c r="A126" s="24" t="s">
        <v>149</v>
      </c>
      <c r="B126" s="2">
        <v>0</v>
      </c>
    </row>
    <row r="127" spans="1:4" x14ac:dyDescent="0.25">
      <c r="A127" s="24" t="s">
        <v>177</v>
      </c>
      <c r="B127" s="2">
        <v>0</v>
      </c>
    </row>
    <row r="128" spans="1:4" x14ac:dyDescent="0.25">
      <c r="A128" s="4" t="s">
        <v>150</v>
      </c>
      <c r="B128" s="2">
        <v>15465.400000000001</v>
      </c>
    </row>
    <row r="129" spans="1:2" x14ac:dyDescent="0.25">
      <c r="A129" s="24" t="s">
        <v>151</v>
      </c>
      <c r="B129" s="2">
        <v>443.4</v>
      </c>
    </row>
    <row r="130" spans="1:2" x14ac:dyDescent="0.25">
      <c r="A130" s="23" t="s">
        <v>107</v>
      </c>
      <c r="B130" s="45">
        <f>SUBTOTAL(9,B131:B140)</f>
        <v>9698626.8200000003</v>
      </c>
    </row>
    <row r="131" spans="1:2" x14ac:dyDescent="0.25">
      <c r="A131" s="5" t="s">
        <v>108</v>
      </c>
      <c r="B131" s="14">
        <v>9404049.8399999999</v>
      </c>
    </row>
    <row r="132" spans="1:2" x14ac:dyDescent="0.25">
      <c r="A132" s="5" t="s">
        <v>125</v>
      </c>
      <c r="B132" s="14">
        <v>99092.739999999991</v>
      </c>
    </row>
    <row r="133" spans="1:2" x14ac:dyDescent="0.25">
      <c r="A133" s="5" t="s">
        <v>126</v>
      </c>
      <c r="B133" s="14">
        <v>186273</v>
      </c>
    </row>
    <row r="134" spans="1:2" x14ac:dyDescent="0.25">
      <c r="A134" s="4" t="s">
        <v>127</v>
      </c>
      <c r="B134" s="14">
        <v>0</v>
      </c>
    </row>
    <row r="135" spans="1:2" x14ac:dyDescent="0.25">
      <c r="A135" s="4" t="s">
        <v>128</v>
      </c>
      <c r="B135" s="14">
        <v>0</v>
      </c>
    </row>
    <row r="136" spans="1:2" x14ac:dyDescent="0.25">
      <c r="A136" s="24" t="s">
        <v>152</v>
      </c>
      <c r="B136" s="14">
        <v>146.49</v>
      </c>
    </row>
    <row r="137" spans="1:2" x14ac:dyDescent="0.25">
      <c r="A137" s="24" t="s">
        <v>153</v>
      </c>
      <c r="B137" s="14">
        <v>0</v>
      </c>
    </row>
    <row r="138" spans="1:2" x14ac:dyDescent="0.25">
      <c r="A138" s="24" t="s">
        <v>178</v>
      </c>
      <c r="B138" s="14">
        <v>0</v>
      </c>
    </row>
    <row r="139" spans="1:2" x14ac:dyDescent="0.25">
      <c r="A139" s="24" t="s">
        <v>154</v>
      </c>
      <c r="B139" s="14">
        <v>152.30000000000001</v>
      </c>
    </row>
    <row r="140" spans="1:2" x14ac:dyDescent="0.25">
      <c r="A140" s="24" t="s">
        <v>155</v>
      </c>
      <c r="B140" s="14">
        <v>8912.4500000000007</v>
      </c>
    </row>
    <row r="141" spans="1:2" x14ac:dyDescent="0.25">
      <c r="A141" s="23" t="s">
        <v>156</v>
      </c>
      <c r="B141" s="45">
        <f>SUBTOTAL(9,B142:B151)</f>
        <v>0</v>
      </c>
    </row>
    <row r="142" spans="1:2" x14ac:dyDescent="0.25">
      <c r="A142" s="5" t="s">
        <v>157</v>
      </c>
      <c r="B142" s="14">
        <v>0</v>
      </c>
    </row>
    <row r="143" spans="1:2" x14ac:dyDescent="0.25">
      <c r="A143" s="5" t="s">
        <v>158</v>
      </c>
      <c r="B143" s="14">
        <v>0</v>
      </c>
    </row>
    <row r="144" spans="1:2" x14ac:dyDescent="0.25">
      <c r="A144" s="5" t="s">
        <v>159</v>
      </c>
      <c r="B144" s="14">
        <v>0</v>
      </c>
    </row>
    <row r="145" spans="1:4" x14ac:dyDescent="0.25">
      <c r="A145" s="4" t="s">
        <v>160</v>
      </c>
      <c r="B145" s="14">
        <v>0</v>
      </c>
    </row>
    <row r="146" spans="1:4" x14ac:dyDescent="0.25">
      <c r="A146" s="4" t="s">
        <v>161</v>
      </c>
      <c r="B146" s="14">
        <v>0</v>
      </c>
    </row>
    <row r="147" spans="1:4" x14ac:dyDescent="0.25">
      <c r="A147" s="24" t="s">
        <v>174</v>
      </c>
      <c r="B147" s="14">
        <v>0</v>
      </c>
    </row>
    <row r="148" spans="1:4" x14ac:dyDescent="0.25">
      <c r="A148" s="24" t="s">
        <v>162</v>
      </c>
      <c r="B148" s="14">
        <v>0</v>
      </c>
    </row>
    <row r="149" spans="1:4" x14ac:dyDescent="0.25">
      <c r="A149" s="24" t="s">
        <v>179</v>
      </c>
      <c r="B149" s="14">
        <v>0</v>
      </c>
    </row>
    <row r="150" spans="1:4" x14ac:dyDescent="0.25">
      <c r="A150" s="24" t="s">
        <v>163</v>
      </c>
      <c r="B150" s="14">
        <v>0</v>
      </c>
    </row>
    <row r="151" spans="1:4" x14ac:dyDescent="0.25">
      <c r="A151" s="24" t="s">
        <v>164</v>
      </c>
      <c r="B151" s="14">
        <v>0</v>
      </c>
    </row>
    <row r="152" spans="1:4" x14ac:dyDescent="0.25">
      <c r="A152" s="23" t="s">
        <v>191</v>
      </c>
      <c r="B152" s="45">
        <f>SUBTOTAL(9,B153)</f>
        <v>0</v>
      </c>
    </row>
    <row r="153" spans="1:4" x14ac:dyDescent="0.25">
      <c r="A153" s="5" t="s">
        <v>192</v>
      </c>
      <c r="B153" s="2">
        <v>0</v>
      </c>
    </row>
    <row r="154" spans="1:4" x14ac:dyDescent="0.25">
      <c r="A154" s="20" t="s">
        <v>193</v>
      </c>
      <c r="B154" s="37">
        <f>B92+B105+B116+B118+B130+B141+B152</f>
        <v>31185449.229999997</v>
      </c>
      <c r="C154" s="46"/>
      <c r="D154" s="46"/>
    </row>
    <row r="155" spans="1:4" x14ac:dyDescent="0.25">
      <c r="A155" s="20"/>
      <c r="B155" s="14"/>
    </row>
    <row r="156" spans="1:4" x14ac:dyDescent="0.25">
      <c r="A156" s="23" t="s">
        <v>10</v>
      </c>
      <c r="B156" s="23"/>
    </row>
    <row r="157" spans="1:4" x14ac:dyDescent="0.25">
      <c r="A157" s="23" t="s">
        <v>109</v>
      </c>
      <c r="B157" s="45">
        <f>SUBTOTAL(9,B158:B162)</f>
        <v>936922.48</v>
      </c>
    </row>
    <row r="158" spans="1:4" x14ac:dyDescent="0.25">
      <c r="A158" s="4" t="s">
        <v>110</v>
      </c>
      <c r="B158" s="14">
        <v>936922.48</v>
      </c>
      <c r="D158" s="47"/>
    </row>
    <row r="159" spans="1:4" x14ac:dyDescent="0.25">
      <c r="A159" s="4" t="s">
        <v>111</v>
      </c>
      <c r="B159" s="14">
        <v>0</v>
      </c>
      <c r="D159" s="47"/>
    </row>
    <row r="160" spans="1:4" x14ac:dyDescent="0.25">
      <c r="A160" s="24" t="s">
        <v>112</v>
      </c>
      <c r="B160" s="14">
        <v>0</v>
      </c>
      <c r="D160" s="47"/>
    </row>
    <row r="161" spans="1:2" x14ac:dyDescent="0.25">
      <c r="A161" s="24" t="s">
        <v>113</v>
      </c>
      <c r="B161" s="14">
        <v>0</v>
      </c>
    </row>
    <row r="162" spans="1:2" x14ac:dyDescent="0.25">
      <c r="A162" s="24" t="s">
        <v>119</v>
      </c>
      <c r="B162" s="14">
        <v>0</v>
      </c>
    </row>
    <row r="163" spans="1:2" x14ac:dyDescent="0.25">
      <c r="A163" s="23" t="s">
        <v>118</v>
      </c>
      <c r="B163" s="45">
        <f>SUBTOTAL(9,B164:B168)</f>
        <v>26500</v>
      </c>
    </row>
    <row r="164" spans="1:2" x14ac:dyDescent="0.25">
      <c r="A164" s="4" t="s">
        <v>114</v>
      </c>
      <c r="B164" s="14">
        <v>26500</v>
      </c>
    </row>
    <row r="165" spans="1:2" x14ac:dyDescent="0.25">
      <c r="A165" s="4" t="s">
        <v>115</v>
      </c>
      <c r="B165" s="14">
        <v>0</v>
      </c>
    </row>
    <row r="166" spans="1:2" x14ac:dyDescent="0.25">
      <c r="A166" s="24" t="s">
        <v>116</v>
      </c>
      <c r="B166" s="14">
        <v>0</v>
      </c>
    </row>
    <row r="167" spans="1:2" x14ac:dyDescent="0.25">
      <c r="A167" s="24" t="s">
        <v>117</v>
      </c>
      <c r="B167" s="14">
        <v>0</v>
      </c>
    </row>
    <row r="168" spans="1:2" x14ac:dyDescent="0.25">
      <c r="A168" s="24" t="s">
        <v>169</v>
      </c>
      <c r="B168" s="14">
        <v>0</v>
      </c>
    </row>
    <row r="169" spans="1:2" x14ac:dyDescent="0.25">
      <c r="A169" s="23" t="s">
        <v>181</v>
      </c>
      <c r="B169" s="45">
        <f>SUBTOTAL(9,B170:B174)</f>
        <v>0</v>
      </c>
    </row>
    <row r="170" spans="1:2" x14ac:dyDescent="0.25">
      <c r="A170" s="4" t="s">
        <v>165</v>
      </c>
      <c r="B170" s="3">
        <v>0</v>
      </c>
    </row>
    <row r="171" spans="1:2" x14ac:dyDescent="0.25">
      <c r="A171" s="4" t="s">
        <v>166</v>
      </c>
      <c r="B171" s="3">
        <v>0</v>
      </c>
    </row>
    <row r="172" spans="1:2" x14ac:dyDescent="0.25">
      <c r="A172" s="24" t="s">
        <v>167</v>
      </c>
      <c r="B172" s="48">
        <v>0</v>
      </c>
    </row>
    <row r="173" spans="1:2" x14ac:dyDescent="0.25">
      <c r="A173" s="24" t="s">
        <v>168</v>
      </c>
      <c r="B173" s="48">
        <v>0</v>
      </c>
    </row>
    <row r="174" spans="1:2" x14ac:dyDescent="0.25">
      <c r="A174" s="24" t="s">
        <v>170</v>
      </c>
      <c r="B174" s="48">
        <v>0</v>
      </c>
    </row>
    <row r="175" spans="1:2" x14ac:dyDescent="0.25">
      <c r="A175" s="23" t="s">
        <v>180</v>
      </c>
      <c r="B175" s="45">
        <f>SUBTOTAL(9,B176:B180)</f>
        <v>0</v>
      </c>
    </row>
    <row r="176" spans="1:2" x14ac:dyDescent="0.25">
      <c r="A176" s="4" t="s">
        <v>165</v>
      </c>
      <c r="B176" s="3">
        <v>0</v>
      </c>
    </row>
    <row r="177" spans="1:9" x14ac:dyDescent="0.25">
      <c r="A177" s="4" t="s">
        <v>166</v>
      </c>
      <c r="B177" s="3">
        <v>0</v>
      </c>
    </row>
    <row r="178" spans="1:9" x14ac:dyDescent="0.25">
      <c r="A178" s="24" t="s">
        <v>167</v>
      </c>
      <c r="B178" s="48">
        <v>0</v>
      </c>
    </row>
    <row r="179" spans="1:9" x14ac:dyDescent="0.25">
      <c r="A179" s="24" t="s">
        <v>168</v>
      </c>
      <c r="B179" s="48">
        <v>0</v>
      </c>
    </row>
    <row r="180" spans="1:9" x14ac:dyDescent="0.25">
      <c r="A180" s="24" t="s">
        <v>170</v>
      </c>
      <c r="B180" s="48">
        <v>0</v>
      </c>
    </row>
    <row r="181" spans="1:9" x14ac:dyDescent="0.25">
      <c r="A181" s="20" t="s">
        <v>171</v>
      </c>
      <c r="B181" s="35">
        <f>B163+B157+B169+B175</f>
        <v>963422.48</v>
      </c>
    </row>
    <row r="182" spans="1:9" ht="14.25" customHeight="1" x14ac:dyDescent="0.25">
      <c r="A182" s="20" t="s">
        <v>25</v>
      </c>
      <c r="B182" s="35">
        <f>B154+B181</f>
        <v>32148871.709999997</v>
      </c>
    </row>
    <row r="183" spans="1:9" ht="12" customHeight="1" x14ac:dyDescent="0.25">
      <c r="A183" s="20"/>
      <c r="B183" s="3"/>
    </row>
    <row r="184" spans="1:9" x14ac:dyDescent="0.25">
      <c r="A184" s="25" t="s">
        <v>11</v>
      </c>
      <c r="B184" s="26"/>
    </row>
    <row r="185" spans="1:9" x14ac:dyDescent="0.25">
      <c r="A185" s="4" t="s">
        <v>12</v>
      </c>
      <c r="B185" s="3"/>
    </row>
    <row r="186" spans="1:9" x14ac:dyDescent="0.25">
      <c r="A186" s="4" t="s">
        <v>13</v>
      </c>
      <c r="B186" s="6">
        <v>0</v>
      </c>
    </row>
    <row r="187" spans="1:9" x14ac:dyDescent="0.25">
      <c r="A187" s="27" t="s">
        <v>14</v>
      </c>
      <c r="B187" s="40">
        <f>B185+B186</f>
        <v>0</v>
      </c>
    </row>
    <row r="188" spans="1:9" s="33" customFormat="1" ht="7.5" customHeight="1" x14ac:dyDescent="0.25">
      <c r="A188" s="67"/>
      <c r="B188" s="67"/>
      <c r="C188"/>
      <c r="D188"/>
      <c r="E188"/>
      <c r="F188"/>
      <c r="G188"/>
      <c r="H188"/>
      <c r="I188"/>
    </row>
    <row r="189" spans="1:9" x14ac:dyDescent="0.25">
      <c r="A189" s="17" t="s">
        <v>197</v>
      </c>
      <c r="B189" s="29"/>
    </row>
    <row r="190" spans="1:9" x14ac:dyDescent="0.25">
      <c r="A190" s="28" t="s">
        <v>15</v>
      </c>
      <c r="B190" s="49">
        <v>0</v>
      </c>
    </row>
    <row r="191" spans="1:9" x14ac:dyDescent="0.25">
      <c r="A191" s="28" t="s">
        <v>88</v>
      </c>
      <c r="B191" s="56">
        <f>SUM(B192:B198)</f>
        <v>976885.09999999823</v>
      </c>
    </row>
    <row r="192" spans="1:9" x14ac:dyDescent="0.25">
      <c r="A192" s="28" t="s">
        <v>89</v>
      </c>
      <c r="B192" s="49">
        <v>0.9999999962747097</v>
      </c>
      <c r="D192" s="46"/>
    </row>
    <row r="193" spans="1:4" x14ac:dyDescent="0.25">
      <c r="A193" s="28" t="s">
        <v>72</v>
      </c>
      <c r="B193" s="49">
        <v>17193.460000000021</v>
      </c>
      <c r="D193" s="46"/>
    </row>
    <row r="194" spans="1:4" x14ac:dyDescent="0.25">
      <c r="A194" s="28" t="s">
        <v>73</v>
      </c>
      <c r="B194" s="49">
        <v>785315.40000000037</v>
      </c>
      <c r="D194" s="46"/>
    </row>
    <row r="195" spans="1:4" x14ac:dyDescent="0.25">
      <c r="A195" s="28" t="s">
        <v>74</v>
      </c>
      <c r="B195" s="49">
        <v>122284.16999999993</v>
      </c>
      <c r="D195" s="46"/>
    </row>
    <row r="196" spans="1:4" ht="14.25" customHeight="1" x14ac:dyDescent="0.25">
      <c r="A196" s="28" t="s">
        <v>90</v>
      </c>
      <c r="B196" s="49">
        <v>51253.590000001714</v>
      </c>
      <c r="C196" s="46"/>
      <c r="D196" s="46"/>
    </row>
    <row r="197" spans="1:4" x14ac:dyDescent="0.25">
      <c r="A197" s="28" t="s">
        <v>91</v>
      </c>
      <c r="B197" s="49">
        <v>836.48</v>
      </c>
      <c r="C197" s="46"/>
      <c r="D197" s="46"/>
    </row>
    <row r="198" spans="1:4" x14ac:dyDescent="0.25">
      <c r="A198" s="28" t="s">
        <v>194</v>
      </c>
      <c r="B198" s="49">
        <v>1</v>
      </c>
      <c r="C198" s="46"/>
      <c r="D198" s="46"/>
    </row>
    <row r="199" spans="1:4" x14ac:dyDescent="0.25">
      <c r="A199" s="28" t="s">
        <v>92</v>
      </c>
      <c r="B199" s="38">
        <f>SUM(B200:B206)</f>
        <v>350075883.23000002</v>
      </c>
    </row>
    <row r="200" spans="1:4" x14ac:dyDescent="0.25">
      <c r="A200" s="28" t="s">
        <v>120</v>
      </c>
      <c r="B200" s="49">
        <v>108426671.80000001</v>
      </c>
      <c r="C200" s="46"/>
    </row>
    <row r="201" spans="1:4" x14ac:dyDescent="0.25">
      <c r="A201" s="28" t="s">
        <v>93</v>
      </c>
      <c r="B201" s="49">
        <v>2503023.16</v>
      </c>
      <c r="C201" s="46"/>
      <c r="D201" s="46"/>
    </row>
    <row r="202" spans="1:4" x14ac:dyDescent="0.25">
      <c r="A202" s="28" t="s">
        <v>94</v>
      </c>
      <c r="B202" s="49">
        <v>29764844.450000003</v>
      </c>
      <c r="C202" s="46"/>
      <c r="D202" s="46"/>
    </row>
    <row r="203" spans="1:4" x14ac:dyDescent="0.25">
      <c r="A203" s="28" t="s">
        <v>95</v>
      </c>
      <c r="B203" s="49">
        <v>47444421.82</v>
      </c>
      <c r="C203" s="46"/>
      <c r="D203" s="50"/>
    </row>
    <row r="204" spans="1:4" x14ac:dyDescent="0.25">
      <c r="A204" s="28" t="s">
        <v>96</v>
      </c>
      <c r="B204" s="54">
        <v>108333806.03</v>
      </c>
      <c r="D204" s="46"/>
    </row>
    <row r="205" spans="1:4" x14ac:dyDescent="0.25">
      <c r="A205" s="28" t="s">
        <v>97</v>
      </c>
      <c r="B205" s="49">
        <v>4889093.7399999993</v>
      </c>
      <c r="D205" s="46"/>
    </row>
    <row r="206" spans="1:4" x14ac:dyDescent="0.25">
      <c r="A206" s="28" t="s">
        <v>195</v>
      </c>
      <c r="B206" s="49">
        <v>48714022.229999997</v>
      </c>
      <c r="D206" s="46"/>
    </row>
    <row r="207" spans="1:4" x14ac:dyDescent="0.25">
      <c r="A207" s="27" t="s">
        <v>23</v>
      </c>
      <c r="B207" s="38">
        <f>(B41+B67)-(B182+B187)</f>
        <v>351052768.33000004</v>
      </c>
      <c r="C207" s="46"/>
      <c r="D207" s="46"/>
    </row>
    <row r="208" spans="1:4" x14ac:dyDescent="0.25">
      <c r="A208" s="15" t="s">
        <v>173</v>
      </c>
      <c r="B208" s="16"/>
    </row>
    <row r="209" spans="1:2" x14ac:dyDescent="0.25">
      <c r="A209" s="41" t="s">
        <v>19</v>
      </c>
      <c r="B209" s="42"/>
    </row>
    <row r="210" spans="1:2" x14ac:dyDescent="0.25">
      <c r="A210" s="34" t="s">
        <v>17</v>
      </c>
      <c r="B210" s="52">
        <v>637396.86</v>
      </c>
    </row>
    <row r="211" spans="1:2" x14ac:dyDescent="0.25">
      <c r="A211" s="34" t="s">
        <v>18</v>
      </c>
      <c r="B211" s="38">
        <v>0</v>
      </c>
    </row>
    <row r="212" spans="1:2" x14ac:dyDescent="0.25">
      <c r="A212" s="34" t="s">
        <v>21</v>
      </c>
      <c r="B212" s="38">
        <v>0</v>
      </c>
    </row>
    <row r="213" spans="1:2" x14ac:dyDescent="0.25">
      <c r="A213" s="41" t="s">
        <v>20</v>
      </c>
      <c r="B213" s="43">
        <f>B210+B211+B212</f>
        <v>637396.86</v>
      </c>
    </row>
    <row r="214" spans="1:2" x14ac:dyDescent="0.25">
      <c r="A214" s="61" t="s">
        <v>16</v>
      </c>
      <c r="B214" s="62"/>
    </row>
    <row r="215" spans="1:2" x14ac:dyDescent="0.25">
      <c r="A215" s="63"/>
      <c r="B215" s="64"/>
    </row>
    <row r="216" spans="1:2" x14ac:dyDescent="0.25">
      <c r="A216" t="s">
        <v>22</v>
      </c>
    </row>
    <row r="220" spans="1:2" x14ac:dyDescent="0.25">
      <c r="A220" t="s">
        <v>98</v>
      </c>
    </row>
  </sheetData>
  <mergeCells count="9">
    <mergeCell ref="A214:B215"/>
    <mergeCell ref="A2:B7"/>
    <mergeCell ref="A8:B9"/>
    <mergeCell ref="A188:B188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3" orientation="portrait" r:id="rId1"/>
  <headerFooter>
    <oddHeader>&amp;C&amp;G</oddHeader>
    <oddFooter>&amp;C&amp;P de &amp;N</oddFooter>
  </headerFooter>
  <rowBreaks count="3" manualBreakCount="3">
    <brk id="67" max="1" man="1"/>
    <brk id="129" max="1" man="1"/>
    <brk id="188" max="1" man="1"/>
  </rowBreaks>
  <ignoredErrors>
    <ignoredError sqref="B58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2026-02-12T13:52:49Z</cp:lastPrinted>
  <dcterms:created xsi:type="dcterms:W3CDTF">2021-09-23T15:15:02Z</dcterms:created>
  <dcterms:modified xsi:type="dcterms:W3CDTF">2026-04-01T18:27:18Z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